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mc:AlternateContent xmlns:mc="http://schemas.openxmlformats.org/markup-compatibility/2006">
    <mc:Choice Requires="x15">
      <x15ac:absPath xmlns:x15ac="http://schemas.microsoft.com/office/spreadsheetml/2010/11/ac" url="C:\Users\U000273\Desktop\【作業依頼：916〆】平成30年度財政状況資料集の作成について（2回目）\県提出\"/>
    </mc:Choice>
  </mc:AlternateContent>
  <xr:revisionPtr revIDLastSave="0" documentId="13_ncr:1_{B2892FB4-2727-44CB-92FC-715E6DC7D130}" xr6:coauthVersionLast="36" xr6:coauthVersionMax="36"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C34" i="10"/>
  <c r="C35" i="10" s="1"/>
  <c r="C36" i="10" s="1"/>
  <c r="U34" i="10" l="1"/>
  <c r="U35" i="10" s="1"/>
  <c r="U36" i="10" s="1"/>
  <c r="U37" i="10" s="1"/>
  <c r="BE34"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<sst xmlns="http://schemas.openxmlformats.org/spreadsheetml/2006/main" count="1113" uniqueCount="608">
  <si>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</si>
  <si>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</si>
  <si>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</si>
  <si>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</si>
  <si>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</si>
  <si>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</si>
  <si>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</si>
  <si>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</si>
  <si>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</si>
  <si>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</si>
  <si>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</si>
  <si>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</si>
  <si>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</si>
  <si>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</si>
  <si>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</si>
  <si>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</si>
  <si>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</si>
  <si>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</si>
  <si>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</si>
  <si>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</si>
  <si>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</si>
  <si>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</si>
  <si>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</si>
  <si>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</si>
  <si>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</si>
  <si>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</si>
  <si>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</si>
  <si>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</si>
  <si>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</si>
  <si>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</si>
  <si>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</si>
  <si>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</si>
  <si>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</si>
  <si>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</si>
  <si>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</si>
  <si>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</si>
  <si>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</si>
  <si>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</si>
  <si>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</si>
  <si>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</si>
  <si>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</si>
  <si>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</si>
  <si>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</si>
  <si>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</si>
  <si>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</si>
  <si>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</si>
  <si>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</si>
  <si>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</si>
  <si>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</si>
  <si>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</si>
  <si>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</si>
  <si>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</si>
  <si>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</si>
  <si>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</si>
  <si>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</si>
  <si>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</si>
  <si>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</si>
  <si>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</si>
  <si>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</si>
  <si>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</si>
  <si>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</si>
  <si>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</si>
  <si>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</si>
  <si>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</si>
  <si>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</si>
  <si>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</si>
  <si>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</si>
  <si>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</si>
  <si>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</si>
  <si>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</si>
  <si>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</si>
  <si>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</si>
  <si>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</si>
  <si>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</si>
  <si>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</si>
  <si>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</si>
  <si>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</si>
  <si>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</si>
  <si>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</si>
  <si>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</si>
  <si>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</si>
  <si>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</si>
  <si>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</si>
  <si>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</si>
  <si>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</si>
  <si>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</si>
  <si>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</si>
  <si>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</si>
  <si>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</si>
  <si>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</si>
  <si>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</si>
  <si>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</si>
  <si>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</si>
  <si>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</si>
  <si>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</si>
  <si>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</si>
  <si>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</si>
  <si>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</si>
  <si>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</si>
  <si>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</si>
  <si>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</si>
  <si>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</si>
  <si>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</si>
  <si>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</si>
  <si>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</si>
  <si>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</si>
  <si>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</si>
  <si>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</si>
  <si>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</si>
  <si>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</si>
  <si>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</si>
  <si>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</si>
  <si>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</si>
  <si>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</si>
  <si>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</si>
  <si>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</si>
  <si>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</si>
  <si>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</si>
  <si>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</si>
  <si>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</si>
  <si>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</si>
  <si>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</si>
  <si>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</si>
  <si>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</si>
  <si>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</si>
  <si>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</si>
  <si>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</si>
  <si>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</si>
  <si>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</si>
  <si>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</si>
  <si>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</si>
  <si>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</si>
  <si>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</si>
  <si>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</si>
  <si>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</si>
  <si>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</si>
  <si>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</si>
  <si>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</si>
  <si>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</si>
  <si>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</si>
  <si>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</si>
  <si>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</si>
  <si>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</si>
  <si>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</si>
  <si>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</si>
  <si>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</si>
  <si>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</si>
  <si>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</si>
  <si>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</si>
  <si>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</si>
  <si>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</si>
  <si>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</si>
  <si>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</si>
  <si>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</si>
  <si>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</si>
  <si>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</si>
  <si>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</si>
  <si>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</si>
  <si>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</si>
  <si>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</si>
  <si>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</si>
  <si>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</si>
  <si>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</si>
  <si>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</si>
  <si>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</si>
  <si>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</si>
  <si>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</si>
  <si>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</si>
  <si>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</si>
  <si>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</si>
  <si>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</si>
  <si>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</si>
  <si>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</si>
  <si>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</si>
  <si>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</si>
  <si>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</si>
  <si>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</si>
  <si>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</si>
  <si>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</si>
  <si>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</si>
  <si>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</si>
  <si>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</si>
  <si>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</si>
  <si>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</si>
  <si>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</si>
  <si>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</si>
  <si>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</si>
  <si>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</si>
  <si>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</si>
  <si>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</si>
  <si>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</si>
  <si>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</si>
  <si>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</si>
  <si>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</si>
  <si>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</si>
  <si>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</si>
  <si>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</si>
  <si>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</si>
  <si>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</si>
  <si>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</si>
  <si>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</si>
  <si>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</si>
  <si>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</si>
  <si>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</si>
  <si>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</si>
  <si>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</si>
  <si>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</si>
  <si>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</si>
  <si>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</si>
  <si>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</si>
  <si>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</si>
  <si>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</si>
  <si>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</si>
  <si>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</si>
  <si>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</si>
  <si>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</si>
  <si>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</si>
  <si>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兵庫県多可町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</si>
  <si>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</si>
  <si>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</si>
  <si>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</si>
  <si>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</si>
  <si>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</si>
  <si>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</si>
  <si>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</si>
  <si>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</si>
  <si>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</si>
  <si>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</si>
  <si>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</si>
  <si>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</si>
  <si>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</si>
  <si>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</si>
  <si>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</si>
  <si>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</si>
  <si>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</si>
  <si>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</si>
  <si>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</si>
  <si>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</si>
  <si>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</si>
  <si>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</si>
  <si>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</si>
  <si>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</si>
  <si>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</si>
  <si>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</si>
  <si>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</si>
  <si>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</si>
  <si>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</si>
  <si>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</si>
  <si>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</si>
  <si>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</si>
  <si>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</si>
  <si>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</si>
  <si>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</si>
  <si>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</si>
  <si>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</si>
  <si>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</si>
  <si>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</si>
  <si>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</si>
  <si>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</si>
  <si>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</si>
  <si>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</si>
  <si>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</si>
  <si>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</si>
  <si>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</si>
  <si>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</si>
  <si>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</si>
  <si>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</si>
  <si>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</si>
  <si>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</si>
  <si>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</si>
  <si>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</si>
  <si>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</si>
  <si>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</si>
  <si>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</si>
  <si>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</si>
  <si>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</si>
  <si>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</si>
  <si>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</si>
  <si>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</si>
  <si>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</si>
  <si>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</si>
  <si>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</si>
  <si>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</si>
  <si>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</si>
  <si>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</si>
  <si>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</si>
  <si>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</si>
  <si>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</si>
  <si>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</si>
  <si>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</si>
  <si>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</si>
  <si>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</si>
  <si>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</si>
  <si>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</si>
  <si>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</si>
  <si>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</si>
  <si>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</si>
  <si>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</si>
  <si>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</si>
  <si>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</si>
  <si>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</si>
  <si>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</si>
  <si>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</si>
  <si>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</si>
  <si>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</si>
  <si>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</si>
  <si>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</si>
  <si>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</si>
  <si>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</si>
  <si>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</si>
  <si>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</si>
  <si>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</si>
  <si>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</si>
  <si>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</si>
  <si>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</si>
  <si>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</si>
  <si>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</si>
  <si>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</si>
  <si>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</si>
  <si>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</si>
  <si>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</si>
  <si>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</si>
  <si>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</si>
  <si>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</si>
  <si>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</si>
  <si>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</si>
  <si>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</si>
  <si>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</si>
  <si>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</si>
  <si>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</si>
  <si>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</si>
  <si>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</si>
  <si>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</si>
  <si>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</si>
  <si>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</si>
  <si>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</si>
  <si>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</si>
  <si>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</si>
  <si>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</si>
  <si>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</si>
  <si>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</si>
  <si>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</si>
  <si>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</si>
  <si>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</si>
  <si>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</si>
  <si>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</si>
  <si>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</si>
  <si>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</si>
  <si>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</si>
  <si>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</si>
  <si>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</si>
  <si>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</si>
  <si>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</si>
  <si>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</si>
  <si>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</si>
  <si>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</si>
  <si>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</si>
  <si>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</si>
  <si>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</si>
  <si>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</si>
  <si>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</si>
  <si>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</si>
  <si>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</si>
  <si>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</si>
  <si>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</si>
  <si>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</si>
  <si>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</si>
  <si>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兵庫県多可町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</si>
  <si>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</si>
  <si>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</si>
  <si>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</si>
  <si>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</si>
  <si>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</si>
  <si>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</si>
  <si>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</si>
  <si>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</si>
  <si>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</si>
  <si>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</si>
  <si>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</si>
  <si>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</si>
  <si>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</si>
  <si>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</si>
  <si>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</si>
  <si>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</si>
  <si>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</si>
  <si>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</si>
  <si>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</si>
  <si>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</si>
  <si>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</si>
  <si>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</si>
  <si>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</si>
  <si>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</si>
  <si>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</si>
  <si>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</si>
  <si>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</si>
  <si>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</si>
  <si>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</si>
  <si>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</si>
  <si>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</si>
  <si>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</si>
  <si>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</si>
  <si>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</si>
  <si>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</si>
  <si>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</si>
  <si>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</si>
  <si>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</si>
  <si>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</si>
  <si>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</si>
  <si>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</si>
  <si>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</si>
  <si>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</si>
  <si>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</si>
  <si>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</si>
  <si>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</si>
  <si>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</si>
  <si>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</si>
  <si>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</si>
  <si>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</si>
  <si>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</si>
  <si>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</si>
  <si>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</si>
  <si>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</si>
  <si>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</si>
  <si>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</si>
  <si>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</si>
  <si>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</si>
  <si>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</si>
  <si>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</si>
  <si>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</si>
  <si>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</si>
  <si>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</si>
  <si>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</si>
  <si>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</si>
  <si>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</si>
  <si>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</si>
  <si>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</si>
  <si>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</si>
  <si>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</si>
  <si>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</si>
  <si>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</si>
  <si>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</si>
  <si>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</si>
  <si>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</si>
  <si>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</si>
  <si>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</si>
  <si>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</si>
  <si>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</si>
  <si>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</si>
  <si>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</si>
  <si>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</si>
  <si>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</si>
  <si>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</si>
  <si>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</si>
  <si>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</si>
  <si>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</si>
  <si>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</si>
  <si>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</si>
  <si>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</si>
  <si>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</si>
  <si>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</si>
  <si>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</si>
  <si>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</si>
  <si>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</si>
  <si>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</si>
  <si>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</si>
  <si>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</si>
  <si>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</si>
  <si>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</si>
  <si>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</si>
  <si>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</si>
  <si>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</si>
  <si>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</si>
  <si>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</si>
  <si>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国民健康保険特別会計（直診）</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</si>
  <si>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</si>
  <si>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</si>
  <si>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</si>
  <si>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</si>
  <si>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</si>
  <si>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</si>
  <si>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</si>
  <si>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</si>
  <si>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</si>
  <si>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</si>
  <si>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</si>
  <si>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</si>
  <si>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</si>
  <si>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</si>
  <si>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</si>
  <si>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</si>
  <si>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</si>
  <si>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</si>
  <si>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</si>
  <si>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</si>
  <si>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</si>
  <si>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</si>
  <si>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</si>
  <si>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</si>
  <si>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</si>
  <si>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</si>
  <si>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</si>
  <si>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</si>
  <si>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</si>
  <si>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</si>
  <si>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</si>
  <si>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</si>
  <si>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</si>
  <si>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</si>
  <si>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</si>
  <si>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</si>
  <si>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</si>
  <si>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</si>
  <si>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</si>
  <si>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</si>
  <si>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</si>
  <si>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</si>
  <si>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</si>
  <si>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</si>
  <si>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</si>
  <si>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</si>
  <si>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</si>
  <si>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</si>
  <si>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</si>
  <si>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</si>
  <si>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</si>
  <si>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</si>
  <si>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</si>
  <si>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</si>
  <si>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</si>
  <si>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</si>
  <si>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</si>
  <si>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</si>
  <si>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</si>
  <si>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</si>
  <si>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</si>
  <si>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</si>
  <si>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</si>
  <si>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</si>
  <si>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</si>
  <si>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</si>
  <si>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</si>
  <si>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</si>
  <si>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</si>
  <si>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</si>
  <si>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</si>
  <si>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</si>
  <si>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</si>
  <si>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</si>
  <si>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</si>
  <si>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</si>
  <si>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</si>
  <si>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</si>
  <si>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</si>
  <si>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</si>
  <si>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</si>
  <si>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</si>
  <si>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</si>
  <si>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</si>
  <si>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</si>
  <si>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</si>
  <si>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0.84</t>
  </si>
  <si>
    <t>▲ 4.25</t>
  </si>
  <si>
    <t>▲ 4.87</t>
  </si>
  <si>
    <t>水道事業特別会計</t>
  </si>
  <si>
    <t>下水道事業特別会計</t>
  </si>
  <si>
    <t>国民健康保険特別会計（事業勘定）</t>
  </si>
  <si>
    <t>一般会計</t>
  </si>
  <si>
    <t>介護保険特別会計</t>
  </si>
  <si>
    <t>国民健康保険特別会計（直診勘定）</t>
  </si>
  <si>
    <t>後期高齢者医療特別会計</t>
  </si>
  <si>
    <t>診療所事業特別会計</t>
  </si>
  <si>
    <t>その他会計（赤字）</t>
  </si>
  <si>
    <t>その他会計（黒字）</t>
  </si>
  <si>
    <t>H25末</t>
    <phoneticPr fontId="5"/>
  </si>
  <si>
    <t>H26末</t>
    <phoneticPr fontId="5"/>
  </si>
  <si>
    <t>H27末</t>
    <phoneticPr fontId="5"/>
  </si>
  <si>
    <t>H28末</t>
    <phoneticPr fontId="5"/>
  </si>
  <si>
    <t>H29末</t>
    <phoneticPr fontId="5"/>
  </si>
  <si>
    <t>西脇多可行政事務組合</t>
    <rPh sb="0" eb="2">
      <t>ニシワキ</t>
    </rPh>
    <rPh sb="2" eb="4">
      <t>タカ</t>
    </rPh>
    <rPh sb="4" eb="6">
      <t>ギョウセイ</t>
    </rPh>
    <rPh sb="6" eb="8">
      <t>ジム</t>
    </rPh>
    <rPh sb="8" eb="10">
      <t>クミアイ</t>
    </rPh>
    <phoneticPr fontId="18"/>
  </si>
  <si>
    <t>北播磨清掃事務組合</t>
    <rPh sb="0" eb="1">
      <t>キタ</t>
    </rPh>
    <rPh sb="1" eb="3">
      <t>ハリマ</t>
    </rPh>
    <rPh sb="3" eb="5">
      <t>セイソウ</t>
    </rPh>
    <rPh sb="5" eb="7">
      <t>ジム</t>
    </rPh>
    <rPh sb="7" eb="9">
      <t>クミアイ</t>
    </rPh>
    <phoneticPr fontId="18"/>
  </si>
  <si>
    <t>兵庫県市町村職員退職手当組合</t>
    <rPh sb="0" eb="3">
      <t>ヒョウゴケン</t>
    </rPh>
    <rPh sb="3" eb="6">
      <t>シチョウソン</t>
    </rPh>
    <rPh sb="6" eb="8">
      <t>ショクイン</t>
    </rPh>
    <rPh sb="8" eb="10">
      <t>タイショク</t>
    </rPh>
    <rPh sb="10" eb="12">
      <t>テアテ</t>
    </rPh>
    <rPh sb="12" eb="14">
      <t>クミアイ</t>
    </rPh>
    <phoneticPr fontId="18"/>
  </si>
  <si>
    <t>兵庫県市町交通災害共済組合</t>
    <rPh sb="0" eb="3">
      <t>ヒョウゴケン</t>
    </rPh>
    <rPh sb="3" eb="5">
      <t>シチョウ</t>
    </rPh>
    <rPh sb="5" eb="7">
      <t>コウツウ</t>
    </rPh>
    <rPh sb="7" eb="9">
      <t>サイガイ</t>
    </rPh>
    <rPh sb="9" eb="11">
      <t>キョウサイ</t>
    </rPh>
    <rPh sb="11" eb="13">
      <t>クミアイ</t>
    </rPh>
    <phoneticPr fontId="18"/>
  </si>
  <si>
    <t>兵庫県議会議員公務災害補償組合</t>
    <rPh sb="0" eb="3">
      <t>ヒョウゴケン</t>
    </rPh>
    <rPh sb="3" eb="5">
      <t>ギカイ</t>
    </rPh>
    <rPh sb="5" eb="7">
      <t>ギイン</t>
    </rPh>
    <rPh sb="7" eb="9">
      <t>コウム</t>
    </rPh>
    <rPh sb="9" eb="11">
      <t>サイガイ</t>
    </rPh>
    <rPh sb="11" eb="13">
      <t>ホショウ</t>
    </rPh>
    <rPh sb="13" eb="15">
      <t>クミアイ</t>
    </rPh>
    <phoneticPr fontId="18"/>
  </si>
  <si>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8"/>
  </si>
  <si>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18"/>
  </si>
  <si>
    <t>播磨内陸医務事業組合</t>
    <rPh sb="0" eb="2">
      <t>ハリマ</t>
    </rPh>
    <rPh sb="2" eb="4">
      <t>ナイリク</t>
    </rPh>
    <rPh sb="4" eb="6">
      <t>イム</t>
    </rPh>
    <rPh sb="6" eb="8">
      <t>ジギョウ</t>
    </rPh>
    <rPh sb="8" eb="10">
      <t>クミアイ</t>
    </rPh>
    <phoneticPr fontId="18"/>
  </si>
  <si>
    <t>北播磨こども発達支援センター事務組合</t>
    <rPh sb="0" eb="1">
      <t>キタ</t>
    </rPh>
    <rPh sb="1" eb="3">
      <t>ハリマ</t>
    </rPh>
    <rPh sb="6" eb="8">
      <t>ハッタツ</t>
    </rPh>
    <rPh sb="8" eb="10">
      <t>シエン</t>
    </rPh>
    <rPh sb="14" eb="16">
      <t>ジム</t>
    </rPh>
    <rPh sb="16" eb="18">
      <t>クミアイ</t>
    </rPh>
    <phoneticPr fontId="18"/>
  </si>
  <si>
    <t>北はりま消防組合</t>
    <rPh sb="0" eb="1">
      <t>キタ</t>
    </rPh>
    <rPh sb="4" eb="6">
      <t>ショウボウ</t>
    </rPh>
    <rPh sb="6" eb="8">
      <t>クミアイ</t>
    </rPh>
    <phoneticPr fontId="18"/>
  </si>
  <si>
    <t>氷上多可衛生事務組合</t>
    <rPh sb="0" eb="2">
      <t>ヒカミ</t>
    </rPh>
    <rPh sb="2" eb="4">
      <t>タカ</t>
    </rPh>
    <rPh sb="4" eb="6">
      <t>エイセイ</t>
    </rPh>
    <rPh sb="6" eb="8">
      <t>ジム</t>
    </rPh>
    <rPh sb="8" eb="10">
      <t>クミアイ</t>
    </rPh>
    <phoneticPr fontId="18"/>
  </si>
  <si>
    <t>地域活性化基金</t>
    <rPh sb="0" eb="2">
      <t>チイキ</t>
    </rPh>
    <rPh sb="2" eb="5">
      <t>カッセイカ</t>
    </rPh>
    <rPh sb="5" eb="7">
      <t>キキン</t>
    </rPh>
    <phoneticPr fontId="18"/>
  </si>
  <si>
    <t>施設等整備基金</t>
    <rPh sb="0" eb="2">
      <t>シセツ</t>
    </rPh>
    <rPh sb="2" eb="3">
      <t>トウ</t>
    </rPh>
    <rPh sb="3" eb="5">
      <t>セイビ</t>
    </rPh>
    <rPh sb="5" eb="7">
      <t>キキン</t>
    </rPh>
    <phoneticPr fontId="18"/>
  </si>
  <si>
    <t>余暇村公園管理基金</t>
    <rPh sb="0" eb="2">
      <t>ヨカ</t>
    </rPh>
    <rPh sb="2" eb="3">
      <t>ムラ</t>
    </rPh>
    <rPh sb="3" eb="5">
      <t>コウエン</t>
    </rPh>
    <rPh sb="5" eb="7">
      <t>カンリ</t>
    </rPh>
    <rPh sb="7" eb="9">
      <t>キキン</t>
    </rPh>
    <phoneticPr fontId="18"/>
  </si>
  <si>
    <t>大河丘陵活用基金</t>
    <rPh sb="0" eb="2">
      <t>オオカワ</t>
    </rPh>
    <rPh sb="2" eb="3">
      <t>オカ</t>
    </rPh>
    <rPh sb="3" eb="4">
      <t>リョウ</t>
    </rPh>
    <rPh sb="4" eb="6">
      <t>カツヨウ</t>
    </rPh>
    <rPh sb="6" eb="8">
      <t>キキン</t>
    </rPh>
    <phoneticPr fontId="18"/>
  </si>
  <si>
    <t>社会福祉基金</t>
    <rPh sb="0" eb="2">
      <t>シャカイ</t>
    </rPh>
    <rPh sb="2" eb="4">
      <t>フクシ</t>
    </rPh>
    <rPh sb="4" eb="6">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</si>
  <si>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</si>
  <si>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</si>
  <si>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</si>
  <si>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</si>
  <si>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</si>
  <si>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が双方とも上昇している。借入による将来的な負担を残しつつ、施設全体の老朽化がすすんでいることとなる。今後は、投資的経費を抑制することから、起債の額を抑え将来負担比率を低下を図るが、有形固定資産償却率が上がることが懸念される。有形固定産償却率を抑えるためにも、各施設の有効性等を考慮しながら精査し、施設数を減らしていくことが重要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</si>
  <si>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</si>
  <si>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</si>
  <si>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</si>
  <si>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</si>
  <si>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</si>
  <si>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</si>
  <si>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</si>
  <si>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・将来負担比率は、基準財政需要額算入見込額の減少や充当可能基金の減少のため、増加傾向にあるが、公営企業会計への繰り出しの見直し等により改善を図りたい。
・実質公債費比率については、元利償還金及び準元利償還金ともに、単年では減少しているが、３カ年平均では増加しているため悪化した。次年度以降、減少を見込んでいる。
・両方の数値とも今後減少を見込んでいるが、事業の重要性、緊急性を考慮し適正な事業実施を行い、新規発行債の抑制を行いながら公債費比率の平準化を図り、財政の健全化に努める。</t>
    <rPh sb="90" eb="92">
      <t>ガンリ</t>
    </rPh>
    <rPh sb="92" eb="95">
      <t>ショウカンキン</t>
    </rPh>
    <rPh sb="95" eb="96">
      <t>オヨ</t>
    </rPh>
    <rPh sb="97" eb="98">
      <t>ジュン</t>
    </rPh>
    <rPh sb="98" eb="100">
      <t>ガンリ</t>
    </rPh>
    <rPh sb="100" eb="103">
      <t>ショウカンキン</t>
    </rPh>
    <rPh sb="107" eb="109">
      <t>タンネン</t>
    </rPh>
    <rPh sb="111" eb="113">
      <t>ゲンショウ</t>
    </rPh>
    <rPh sb="121" eb="122">
      <t>ネン</t>
    </rPh>
    <rPh sb="122" eb="124">
      <t>ヘイキン</t>
    </rPh>
    <rPh sb="126" eb="128">
      <t>ゾウカ</t>
    </rPh>
    <rPh sb="134" eb="136">
      <t>アッカ</t>
    </rPh>
    <rPh sb="139" eb="142">
      <t>ジネンド</t>
    </rPh>
    <rPh sb="142" eb="144">
      <t>イコウ</t>
    </rPh>
    <rPh sb="145" eb="147">
      <t>ゲンショウ</t>
    </rPh>
    <rPh sb="148" eb="15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</si>
</sst>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9" fontId="1"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5" fillId="0" borderId="0"/>
    <xf numFmtId="0" fontId="1" fillId="0" borderId="0">
      <alignment vertical="center"/>
    </xf>
    <xf numFmtId="0" fontId="15" fillId="0" borderId="0">
      <alignment vertical="center"/>
    </xf>
    <xf numFmtId="0" fontId="23" fillId="0" borderId="0"/>
    <xf numFmtId="0" fontId="15" fillId="0" borderId="0"/>
    <xf numFmtId="0" fontId="1" fillId="0" borderId="0">
      <alignment vertical="center"/>
    </xf>
    <xf numFmtId="0" fontId="13" fillId="0" borderId="0">
      <alignment vertical="center"/>
    </xf>
    <xf numFmtId="0" fontId="19" fillId="0" borderId="0">
      <alignment vertical="center"/>
    </xf>
    <xf numFmtId="0" fontId="1" fillId="0" borderId="0">
      <alignment vertical="center"/>
    </xf>
    <xf numFmtId="0" fontId="39"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1" fillId="0" borderId="0" xfId="42"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2"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43">
    <cellStyle name="パーセント 2" xfId="21" xr:uid="{00000000-0005-0000-0000-000000000000}"/>
    <cellStyle name="桁区切り 2" xfId="22" xr:uid="{00000000-0005-0000-0000-000001000000}"/>
    <cellStyle name="桁区切り 2 2" xfId="23" xr:uid="{00000000-0005-0000-0000-000002000000}"/>
    <cellStyle name="桁区切り 2 3" xfId="24" xr:uid="{00000000-0005-0000-0000-000003000000}"/>
    <cellStyle name="桁区切り 3" xfId="25" xr:uid="{00000000-0005-0000-0000-000004000000}"/>
    <cellStyle name="桁区切り 4" xfId="26" xr:uid="{00000000-0005-0000-0000-000005000000}"/>
    <cellStyle name="桁区切り 5" xfId="27" xr:uid="{00000000-0005-0000-0000-000006000000}"/>
    <cellStyle name="通貨 2" xfId="28" xr:uid="{00000000-0005-0000-0000-000007000000}"/>
    <cellStyle name="通貨 3" xfId="29" xr:uid="{00000000-0005-0000-0000-000008000000}"/>
    <cellStyle name="標準" xfId="0" builtinId="0"/>
    <cellStyle name="標準 2" xfId="6" xr:uid="{00000000-0005-0000-0000-00000A000000}"/>
    <cellStyle name="標準 2 2" xfId="7" xr:uid="{00000000-0005-0000-0000-00000B000000}"/>
    <cellStyle name="標準 2 3" xfId="10" xr:uid="{00000000-0005-0000-0000-00000C000000}"/>
    <cellStyle name="標準 2 3 2" xfId="30" xr:uid="{00000000-0005-0000-0000-00000D000000}"/>
    <cellStyle name="標準 2 4" xfId="40" xr:uid="{00000000-0005-0000-0000-00000E000000}"/>
    <cellStyle name="標準 2_2007AJAHO401600" xfId="31" xr:uid="{00000000-0005-0000-0000-00000F000000}"/>
    <cellStyle name="標準 3" xfId="11" xr:uid="{00000000-0005-0000-0000-000010000000}"/>
    <cellStyle name="標準 3 2" xfId="33" xr:uid="{00000000-0005-0000-0000-000011000000}"/>
    <cellStyle name="標準 3 3" xfId="41" xr:uid="{00000000-0005-0000-0000-000012000000}"/>
    <cellStyle name="標準 3 4" xfId="32" xr:uid="{00000000-0005-0000-0000-000013000000}"/>
    <cellStyle name="標準 3_APAHO401000" xfId="34" xr:uid="{00000000-0005-0000-0000-000014000000}"/>
    <cellStyle name="標準 4" xfId="5" xr:uid="{00000000-0005-0000-0000-000015000000}"/>
    <cellStyle name="標準 4 2" xfId="35" xr:uid="{00000000-0005-0000-0000-000016000000}"/>
    <cellStyle name="標準 4_APAHO401000" xfId="36" xr:uid="{00000000-0005-0000-0000-000017000000}"/>
    <cellStyle name="標準 4_APAHO401600" xfId="1" xr:uid="{00000000-0005-0000-0000-000018000000}"/>
    <cellStyle name="標準 4_APAHO4019001" xfId="4" xr:uid="{00000000-0005-0000-0000-000019000000}"/>
    <cellStyle name="標準 4_ZJ08_022012_青森市_2010" xfId="3" xr:uid="{00000000-0005-0000-0000-00001A000000}"/>
    <cellStyle name="標準 5" xfId="37" xr:uid="{00000000-0005-0000-0000-00001B000000}"/>
    <cellStyle name="標準 6" xfId="8" xr:uid="{00000000-0005-0000-0000-00001C000000}"/>
    <cellStyle name="標準 6 2" xfId="39" xr:uid="{00000000-0005-0000-0000-00001D000000}"/>
    <cellStyle name="標準 6 3" xfId="38" xr:uid="{00000000-0005-0000-0000-00001E000000}"/>
    <cellStyle name="標準 6_APAHO401000" xfId="9" xr:uid="{00000000-0005-0000-0000-00001F000000}"/>
    <cellStyle name="標準 6_APAHO401200_O-JJ1016-001-3_財政状況資料集(決算状況カード(各会計・関係団体))(Rev2)2" xfId="15" xr:uid="{00000000-0005-0000-0000-000020000000}"/>
    <cellStyle name="標準 6_APAHO402200_O-JJ1016-001-3_財政状況資料集(決算状況カード(各会計・関係団体))(Rev2)2" xfId="12" xr:uid="{00000000-0005-0000-0000-000021000000}"/>
    <cellStyle name="標準 7" xfId="20" xr:uid="{00000000-0005-0000-0000-000022000000}"/>
    <cellStyle name="標準 7 2" xfId="42" xr:uid="{CF526E46-E293-4D2B-BAED-158E47FFD20E}"/>
    <cellStyle name="標準_【レイアウト】（県）資料３（Ｐ２）　歳出比較分析表" xfId="16" xr:uid="{00000000-0005-0000-0000-000023000000}"/>
    <cellStyle name="標準_【レイアウト】（市）資料３（Ｐ２）　歳出比較分析表" xfId="17" xr:uid="{00000000-0005-0000-0000-000024000000}"/>
    <cellStyle name="標準_APAHO251300" xfId="18" xr:uid="{00000000-0005-0000-0000-000025000000}"/>
    <cellStyle name="標準_APAHO252300" xfId="19" xr:uid="{00000000-0005-0000-0000-000026000000}"/>
    <cellStyle name="標準_Book1" xfId="13" xr:uid="{00000000-0005-0000-0000-000027000000}"/>
    <cellStyle name="標準_O-JJ0722-001-3_決算状況カード(各会計・関係団体)_O-JJ1016-001-3_財政状況資料集(決算状況カード(各会計・関係団体))(Rev2)2" xfId="14" xr:uid="{00000000-0005-0000-0000-000028000000}"/>
    <cellStyle name="標準_O-JJ0722-001-8_連結実質赤字比率に係る赤字・黒字の構成分析" xfId="2" xr:uid="{00000000-0005-0000-0000-00002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3224-4559-96B3-08B4BC4573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46178</c:v>
                </c:pt>
                <c:pt idx="1">
                  <c:v>74128</c:v>
                </c:pt>
                <c:pt idx="2">
                  <c:v>58631</c:v>
                </c:pt>
                <c:pt idx="3">
                  <c:v>65860</c:v>
                </c:pt>
                <c:pt idx="4">
                  <c:v>101244</c:v>
                </c:pt>
              </c:numCache>
            </c:numRef>
          </c:val>
          <c:smooth val="0"/>
          <c:extLst>
            <c:ext xmlns:c16="http://schemas.microsoft.com/office/drawing/2014/chart" uri="{C3380CC4-5D6E-409C-BE32-E72D297353CC}">
              <c16:uniqueId val="{00000001-3224-4559-96B3-08B4BC45731D}"/>
            </c:ext>
          </c:extLst>
        </c:ser>
        <c:dLbls>
          <c:showLegendKey val="0"/>
          <c:showVal val="0"/>
          <c:showCatName val="0"/>
          <c:showSerName val="0"/>
          <c:showPercent val="0"/>
          <c:showBubbleSize val="0"/>
        </c:dLbls>
        <c:marker val="1"/>
        <c:smooth val="0"/>
        <c:axId val="132307200"/>
        <c:axId val="132579712"/>
      </c:lineChart>
      <c:catAx>
        <c:axId val="13230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579712"/>
        <c:crosses val="autoZero"/>
        <c:auto val="1"/>
        <c:lblAlgn val="ctr"/>
        <c:lblOffset val="100"/>
        <c:tickLblSkip val="1"/>
        <c:tickMarkSkip val="1"/>
        <c:noMultiLvlLbl val="0"/>
      </c:catAx>
      <c:valAx>
        <c:axId val="1325797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30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2.2599999999999998</c:v>
                </c:pt>
                <c:pt idx="1">
                  <c:v>3.64</c:v>
                </c:pt>
                <c:pt idx="2">
                  <c:v>1.28</c:v>
                </c:pt>
                <c:pt idx="3">
                  <c:v>0.22</c:v>
                </c:pt>
                <c:pt idx="4">
                  <c:v>0.86</c:v>
                </c:pt>
              </c:numCache>
            </c:numRef>
          </c:val>
          <c:extLst>
            <c:ext xmlns:c16="http://schemas.microsoft.com/office/drawing/2014/chart" uri="{C3380CC4-5D6E-409C-BE32-E72D297353CC}">
              <c16:uniqueId val="{00000000-156A-4289-B381-87A749325E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41.37</c:v>
                </c:pt>
                <c:pt idx="1">
                  <c:v>42.95</c:v>
                </c:pt>
                <c:pt idx="2">
                  <c:v>43.48</c:v>
                </c:pt>
                <c:pt idx="3">
                  <c:v>40.229999999999997</c:v>
                </c:pt>
                <c:pt idx="4">
                  <c:v>36.869999999999997</c:v>
                </c:pt>
              </c:numCache>
            </c:numRef>
          </c:val>
          <c:extLst>
            <c:ext xmlns:c16="http://schemas.microsoft.com/office/drawing/2014/chart" uri="{C3380CC4-5D6E-409C-BE32-E72D297353CC}">
              <c16:uniqueId val="{00000001-156A-4289-B381-87A749325E21}"/>
            </c:ext>
          </c:extLst>
        </c:ser>
        <c:dLbls>
          <c:showLegendKey val="0"/>
          <c:showVal val="0"/>
          <c:showCatName val="0"/>
          <c:showSerName val="0"/>
          <c:showPercent val="0"/>
          <c:showBubbleSize val="0"/>
        </c:dLbls>
        <c:gapWidth val="250"/>
        <c:overlap val="100"/>
        <c:axId val="162863744"/>
        <c:axId val="16287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-0.84</c:v>
                </c:pt>
                <c:pt idx="1">
                  <c:v>1.48</c:v>
                </c:pt>
                <c:pt idx="2">
                  <c:v>-4.25</c:v>
                </c:pt>
                <c:pt idx="3">
                  <c:v>-4.87</c:v>
                </c:pt>
                <c:pt idx="4">
                  <c:v>0.85</c:v>
                </c:pt>
              </c:numCache>
            </c:numRef>
          </c:val>
          <c:smooth val="0"/>
          <c:extLst>
            <c:ext xmlns:c16="http://schemas.microsoft.com/office/drawing/2014/chart" uri="{C3380CC4-5D6E-409C-BE32-E72D297353CC}">
              <c16:uniqueId val="{00000002-156A-4289-B381-87A749325E21}"/>
            </c:ext>
          </c:extLst>
        </c:ser>
        <c:dLbls>
          <c:showLegendKey val="0"/>
          <c:showVal val="0"/>
          <c:showCatName val="0"/>
          <c:showSerName val="0"/>
          <c:showPercent val="0"/>
          <c:showBubbleSize val="0"/>
        </c:dLbls>
        <c:marker val="1"/>
        <c:smooth val="0"/>
        <c:axId val="162863744"/>
        <c:axId val="162870016"/>
      </c:lineChart>
      <c:catAx>
        <c:axId val="16286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870016"/>
        <c:crosses val="autoZero"/>
        <c:auto val="1"/>
        <c:lblAlgn val="ctr"/>
        <c:lblOffset val="100"/>
        <c:tickLblSkip val="1"/>
        <c:tickMarkSkip val="1"/>
        <c:noMultiLvlLbl val="0"/>
      </c:catAx>
      <c:valAx>
        <c:axId val="1628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6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0.12</c:v>
                </c:pt>
                <c:pt idx="4">
                  <c:v>#N/A</c:v>
                </c:pt>
                <c:pt idx="5">
                  <c:v>0.13</c:v>
                </c:pt>
                <c:pt idx="6">
                  <c:v>#N/A</c:v>
                </c:pt>
                <c:pt idx="7">
                  <c:v>0.13</c:v>
                </c:pt>
                <c:pt idx="8">
                  <c:v>#N/A</c:v>
                </c:pt>
                <c:pt idx="9">
                  <c:v>0</c:v>
                </c:pt>
              </c:numCache>
            </c:numRef>
          </c:val>
          <c:extLst>
            <c:ext xmlns:c16="http://schemas.microsoft.com/office/drawing/2014/chart" uri="{C3380CC4-5D6E-409C-BE32-E72D297353CC}">
              <c16:uniqueId val="{00000000-1420-43EE-9643-BBAE6689DB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20-43EE-9643-BBAE6689DB18}"/>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0.31</c:v>
                </c:pt>
                <c:pt idx="4">
                  <c:v>#N/A</c:v>
                </c:pt>
                <c:pt idx="5">
                  <c:v>0.25</c:v>
                </c:pt>
                <c:pt idx="6">
                  <c:v>#N/A</c:v>
                </c:pt>
                <c:pt idx="7">
                  <c:v>0.03</c:v>
                </c:pt>
                <c:pt idx="8">
                  <c:v>#N/A</c:v>
                </c:pt>
                <c:pt idx="9">
                  <c:v>0</c:v>
                </c:pt>
              </c:numCache>
            </c:numRef>
          </c:val>
          <c:extLst>
            <c:ext xmlns:c16="http://schemas.microsoft.com/office/drawing/2014/chart" uri="{C3380CC4-5D6E-409C-BE32-E72D297353CC}">
              <c16:uniqueId val="{00000002-1420-43EE-9643-BBAE6689DB1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0.15</c:v>
                </c:pt>
                <c:pt idx="8">
                  <c:v>#N/A</c:v>
                </c:pt>
                <c:pt idx="9">
                  <c:v>0.11</c:v>
                </c:pt>
              </c:numCache>
            </c:numRef>
          </c:val>
          <c:extLst>
            <c:ext xmlns:c16="http://schemas.microsoft.com/office/drawing/2014/chart" uri="{C3380CC4-5D6E-409C-BE32-E72D297353CC}">
              <c16:uniqueId val="{00000003-1420-43EE-9643-BBAE6689DB18}"/>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0.14000000000000001</c:v>
                </c:pt>
              </c:numCache>
            </c:numRef>
          </c:val>
          <c:extLst>
            <c:ext xmlns:c16="http://schemas.microsoft.com/office/drawing/2014/chart" uri="{C3380CC4-5D6E-409C-BE32-E72D297353CC}">
              <c16:uniqueId val="{00000004-1420-43EE-9643-BBAE6689DB1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0.28000000000000003</c:v>
                </c:pt>
                <c:pt idx="4">
                  <c:v>#N/A</c:v>
                </c:pt>
                <c:pt idx="5">
                  <c:v>1.08</c:v>
                </c:pt>
                <c:pt idx="6">
                  <c:v>#N/A</c:v>
                </c:pt>
                <c:pt idx="7">
                  <c:v>0.19</c:v>
                </c:pt>
                <c:pt idx="8">
                  <c:v>#N/A</c:v>
                </c:pt>
                <c:pt idx="9">
                  <c:v>0.52</c:v>
                </c:pt>
              </c:numCache>
            </c:numRef>
          </c:val>
          <c:extLst>
            <c:ext xmlns:c16="http://schemas.microsoft.com/office/drawing/2014/chart" uri="{C3380CC4-5D6E-409C-BE32-E72D297353CC}">
              <c16:uniqueId val="{00000005-1420-43EE-9643-BBAE6689DB1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2.13</c:v>
                </c:pt>
                <c:pt idx="2">
                  <c:v>#N/A</c:v>
                </c:pt>
                <c:pt idx="3">
                  <c:v>3.31</c:v>
                </c:pt>
                <c:pt idx="4">
                  <c:v>#N/A</c:v>
                </c:pt>
                <c:pt idx="5">
                  <c:v>1.01</c:v>
                </c:pt>
                <c:pt idx="6">
                  <c:v>#N/A</c:v>
                </c:pt>
                <c:pt idx="7">
                  <c:v>0.17</c:v>
                </c:pt>
                <c:pt idx="8">
                  <c:v>#N/A</c:v>
                </c:pt>
                <c:pt idx="9">
                  <c:v>0.84</c:v>
                </c:pt>
              </c:numCache>
            </c:numRef>
          </c:val>
          <c:extLst>
            <c:ext xmlns:c16="http://schemas.microsoft.com/office/drawing/2014/chart" uri="{C3380CC4-5D6E-409C-BE32-E72D297353CC}">
              <c16:uniqueId val="{00000006-1420-43EE-9643-BBAE6689DB18}"/>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1.31</c:v>
                </c:pt>
                <c:pt idx="2">
                  <c:v>#N/A</c:v>
                </c:pt>
                <c:pt idx="3">
                  <c:v>1.68</c:v>
                </c:pt>
                <c:pt idx="4">
                  <c:v>#N/A</c:v>
                </c:pt>
                <c:pt idx="5">
                  <c:v>1.29</c:v>
                </c:pt>
                <c:pt idx="6">
                  <c:v>#N/A</c:v>
                </c:pt>
                <c:pt idx="7">
                  <c:v>1.84</c:v>
                </c:pt>
                <c:pt idx="8">
                  <c:v>#N/A</c:v>
                </c:pt>
                <c:pt idx="9">
                  <c:v>1.25</c:v>
                </c:pt>
              </c:numCache>
            </c:numRef>
          </c:val>
          <c:extLst>
            <c:ext xmlns:c16="http://schemas.microsoft.com/office/drawing/2014/chart" uri="{C3380CC4-5D6E-409C-BE32-E72D297353CC}">
              <c16:uniqueId val="{00000007-1420-43EE-9643-BBAE6689DB18}"/>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0.73</c:v>
                </c:pt>
                <c:pt idx="2">
                  <c:v>#N/A</c:v>
                </c:pt>
                <c:pt idx="3">
                  <c:v>0.16</c:v>
                </c:pt>
                <c:pt idx="4">
                  <c:v>#N/A</c:v>
                </c:pt>
                <c:pt idx="5">
                  <c:v>1.26</c:v>
                </c:pt>
                <c:pt idx="6">
                  <c:v>#N/A</c:v>
                </c:pt>
                <c:pt idx="7">
                  <c:v>3.24</c:v>
                </c:pt>
                <c:pt idx="8">
                  <c:v>#N/A</c:v>
                </c:pt>
                <c:pt idx="9">
                  <c:v>4.51</c:v>
                </c:pt>
              </c:numCache>
            </c:numRef>
          </c:val>
          <c:extLst>
            <c:ext xmlns:c16="http://schemas.microsoft.com/office/drawing/2014/chart" uri="{C3380CC4-5D6E-409C-BE32-E72D297353CC}">
              <c16:uniqueId val="{00000008-1420-43EE-9643-BBAE6689DB1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11.77</c:v>
                </c:pt>
                <c:pt idx="2">
                  <c:v>#N/A</c:v>
                </c:pt>
                <c:pt idx="3">
                  <c:v>12.58</c:v>
                </c:pt>
                <c:pt idx="4">
                  <c:v>#N/A</c:v>
                </c:pt>
                <c:pt idx="5">
                  <c:v>12.02</c:v>
                </c:pt>
                <c:pt idx="6">
                  <c:v>#N/A</c:v>
                </c:pt>
                <c:pt idx="7">
                  <c:v>12.9</c:v>
                </c:pt>
                <c:pt idx="8">
                  <c:v>#N/A</c:v>
                </c:pt>
                <c:pt idx="9">
                  <c:v>13.87</c:v>
                </c:pt>
              </c:numCache>
            </c:numRef>
          </c:val>
          <c:extLst>
            <c:ext xmlns:c16="http://schemas.microsoft.com/office/drawing/2014/chart" uri="{C3380CC4-5D6E-409C-BE32-E72D297353CC}">
              <c16:uniqueId val="{00000009-1420-43EE-9643-BBAE6689DB18}"/>
            </c:ext>
          </c:extLst>
        </c:ser>
        <c:dLbls>
          <c:showLegendKey val="0"/>
          <c:showVal val="0"/>
          <c:showCatName val="0"/>
          <c:showSerName val="0"/>
          <c:showPercent val="0"/>
          <c:showBubbleSize val="0"/>
        </c:dLbls>
        <c:gapWidth val="150"/>
        <c:overlap val="100"/>
        <c:axId val="162976128"/>
        <c:axId val="162977664"/>
      </c:barChart>
      <c:catAx>
        <c:axId val="16297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977664"/>
        <c:crosses val="autoZero"/>
        <c:auto val="1"/>
        <c:lblAlgn val="ctr"/>
        <c:lblOffset val="100"/>
        <c:tickLblSkip val="1"/>
        <c:tickMarkSkip val="1"/>
        <c:noMultiLvlLbl val="0"/>
      </c:catAx>
      <c:valAx>
        <c:axId val="16297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976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1741</c:v>
                </c:pt>
                <c:pt idx="5">
                  <c:v>1574</c:v>
                </c:pt>
                <c:pt idx="8">
                  <c:v>1560</c:v>
                </c:pt>
                <c:pt idx="11">
                  <c:v>1721</c:v>
                </c:pt>
                <c:pt idx="14">
                  <c:v>1682</c:v>
                </c:pt>
              </c:numCache>
            </c:numRef>
          </c:val>
          <c:extLst>
            <c:ext xmlns:c16="http://schemas.microsoft.com/office/drawing/2014/chart" uri="{C3380CC4-5D6E-409C-BE32-E72D297353CC}">
              <c16:uniqueId val="{00000000-2B67-4012-B883-6C4983B364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2B67-4012-B883-6C4983B364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67-4012-B883-6C4983B364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100</c:v>
                </c:pt>
                <c:pt idx="3">
                  <c:v>118</c:v>
                </c:pt>
                <c:pt idx="6">
                  <c:v>128</c:v>
                </c:pt>
                <c:pt idx="9">
                  <c:v>129</c:v>
                </c:pt>
                <c:pt idx="12">
                  <c:v>120</c:v>
                </c:pt>
              </c:numCache>
            </c:numRef>
          </c:val>
          <c:extLst>
            <c:ext xmlns:c16="http://schemas.microsoft.com/office/drawing/2014/chart" uri="{C3380CC4-5D6E-409C-BE32-E72D297353CC}">
              <c16:uniqueId val="{00000003-2B67-4012-B883-6C4983B364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719</c:v>
                </c:pt>
                <c:pt idx="3">
                  <c:v>720</c:v>
                </c:pt>
                <c:pt idx="6">
                  <c:v>740</c:v>
                </c:pt>
                <c:pt idx="9">
                  <c:v>879</c:v>
                </c:pt>
                <c:pt idx="12">
                  <c:v>779</c:v>
                </c:pt>
              </c:numCache>
            </c:numRef>
          </c:val>
          <c:extLst>
            <c:ext xmlns:c16="http://schemas.microsoft.com/office/drawing/2014/chart" uri="{C3380CC4-5D6E-409C-BE32-E72D297353CC}">
              <c16:uniqueId val="{00000004-2B67-4012-B883-6C4983B364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67-4012-B883-6C4983B364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67-4012-B883-6C4983B364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1836</c:v>
                </c:pt>
                <c:pt idx="3">
                  <c:v>1776</c:v>
                </c:pt>
                <c:pt idx="6">
                  <c:v>1798</c:v>
                </c:pt>
                <c:pt idx="9">
                  <c:v>1875</c:v>
                </c:pt>
                <c:pt idx="12">
                  <c:v>1789</c:v>
                </c:pt>
              </c:numCache>
            </c:numRef>
          </c:val>
          <c:extLst>
            <c:ext xmlns:c16="http://schemas.microsoft.com/office/drawing/2014/chart" uri="{C3380CC4-5D6E-409C-BE32-E72D297353CC}">
              <c16:uniqueId val="{00000007-2B67-4012-B883-6C4983B36482}"/>
            </c:ext>
          </c:extLst>
        </c:ser>
        <c:dLbls>
          <c:showLegendKey val="0"/>
          <c:showVal val="0"/>
          <c:showCatName val="0"/>
          <c:showSerName val="0"/>
          <c:showPercent val="0"/>
          <c:showBubbleSize val="0"/>
        </c:dLbls>
        <c:gapWidth val="100"/>
        <c:overlap val="100"/>
        <c:axId val="132218240"/>
        <c:axId val="13222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915</c:v>
                </c:pt>
                <c:pt idx="2">
                  <c:v>#N/A</c:v>
                </c:pt>
                <c:pt idx="3">
                  <c:v>#N/A</c:v>
                </c:pt>
                <c:pt idx="4">
                  <c:v>1041</c:v>
                </c:pt>
                <c:pt idx="5">
                  <c:v>#N/A</c:v>
                </c:pt>
                <c:pt idx="6">
                  <c:v>#N/A</c:v>
                </c:pt>
                <c:pt idx="7">
                  <c:v>1107</c:v>
                </c:pt>
                <c:pt idx="8">
                  <c:v>#N/A</c:v>
                </c:pt>
                <c:pt idx="9">
                  <c:v>#N/A</c:v>
                </c:pt>
                <c:pt idx="10">
                  <c:v>1163</c:v>
                </c:pt>
                <c:pt idx="11">
                  <c:v>#N/A</c:v>
                </c:pt>
                <c:pt idx="12">
                  <c:v>#N/A</c:v>
                </c:pt>
                <c:pt idx="13">
                  <c:v>1007</c:v>
                </c:pt>
                <c:pt idx="14">
                  <c:v>#N/A</c:v>
                </c:pt>
              </c:numCache>
            </c:numRef>
          </c:val>
          <c:smooth val="0"/>
          <c:extLst>
            <c:ext xmlns:c16="http://schemas.microsoft.com/office/drawing/2014/chart" uri="{C3380CC4-5D6E-409C-BE32-E72D297353CC}">
              <c16:uniqueId val="{00000008-2B67-4012-B883-6C4983B36482}"/>
            </c:ext>
          </c:extLst>
        </c:ser>
        <c:dLbls>
          <c:showLegendKey val="0"/>
          <c:showVal val="0"/>
          <c:showCatName val="0"/>
          <c:showSerName val="0"/>
          <c:showPercent val="0"/>
          <c:showBubbleSize val="0"/>
        </c:dLbls>
        <c:marker val="1"/>
        <c:smooth val="0"/>
        <c:axId val="132218240"/>
        <c:axId val="132228608"/>
      </c:lineChart>
      <c:catAx>
        <c:axId val="1322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228608"/>
        <c:crosses val="autoZero"/>
        <c:auto val="1"/>
        <c:lblAlgn val="ctr"/>
        <c:lblOffset val="100"/>
        <c:tickLblSkip val="1"/>
        <c:tickMarkSkip val="1"/>
        <c:noMultiLvlLbl val="0"/>
      </c:catAx>
      <c:valAx>
        <c:axId val="13222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18134</c:v>
                </c:pt>
                <c:pt idx="5">
                  <c:v>17894</c:v>
                </c:pt>
                <c:pt idx="8">
                  <c:v>17257</c:v>
                </c:pt>
                <c:pt idx="11">
                  <c:v>16580</c:v>
                </c:pt>
                <c:pt idx="14">
                  <c:v>16973</c:v>
                </c:pt>
              </c:numCache>
            </c:numRef>
          </c:val>
          <c:extLst>
            <c:ext xmlns:c16="http://schemas.microsoft.com/office/drawing/2014/chart" uri="{C3380CC4-5D6E-409C-BE32-E72D297353CC}">
              <c16:uniqueId val="{00000000-037D-429A-9A84-4B0E2E3537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645</c:v>
                </c:pt>
                <c:pt idx="5">
                  <c:v>570</c:v>
                </c:pt>
                <c:pt idx="8">
                  <c:v>467</c:v>
                </c:pt>
                <c:pt idx="11">
                  <c:v>396</c:v>
                </c:pt>
                <c:pt idx="14">
                  <c:v>353</c:v>
                </c:pt>
              </c:numCache>
            </c:numRef>
          </c:val>
          <c:extLst>
            <c:ext xmlns:c16="http://schemas.microsoft.com/office/drawing/2014/chart" uri="{C3380CC4-5D6E-409C-BE32-E72D297353CC}">
              <c16:uniqueId val="{00000001-037D-429A-9A84-4B0E2E3537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5150</c:v>
                </c:pt>
                <c:pt idx="5">
                  <c:v>5362</c:v>
                </c:pt>
                <c:pt idx="8">
                  <c:v>5332</c:v>
                </c:pt>
                <c:pt idx="11">
                  <c:v>5101</c:v>
                </c:pt>
                <c:pt idx="14">
                  <c:v>4804</c:v>
                </c:pt>
              </c:numCache>
            </c:numRef>
          </c:val>
          <c:extLst>
            <c:ext xmlns:c16="http://schemas.microsoft.com/office/drawing/2014/chart" uri="{C3380CC4-5D6E-409C-BE32-E72D297353CC}">
              <c16:uniqueId val="{00000002-037D-429A-9A84-4B0E2E3537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7D-429A-9A84-4B0E2E3537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7D-429A-9A84-4B0E2E3537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7D-429A-9A84-4B0E2E3537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1991</c:v>
                </c:pt>
                <c:pt idx="3">
                  <c:v>1905</c:v>
                </c:pt>
                <c:pt idx="6">
                  <c:v>1984</c:v>
                </c:pt>
                <c:pt idx="9">
                  <c:v>1710</c:v>
                </c:pt>
                <c:pt idx="12">
                  <c:v>1715</c:v>
                </c:pt>
              </c:numCache>
            </c:numRef>
          </c:val>
          <c:extLst>
            <c:ext xmlns:c16="http://schemas.microsoft.com/office/drawing/2014/chart" uri="{C3380CC4-5D6E-409C-BE32-E72D297353CC}">
              <c16:uniqueId val="{00000006-037D-429A-9A84-4B0E2E3537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630</c:v>
                </c:pt>
                <c:pt idx="3">
                  <c:v>498</c:v>
                </c:pt>
                <c:pt idx="6">
                  <c:v>355</c:v>
                </c:pt>
                <c:pt idx="9">
                  <c:v>302</c:v>
                </c:pt>
                <c:pt idx="12">
                  <c:v>228</c:v>
                </c:pt>
              </c:numCache>
            </c:numRef>
          </c:val>
          <c:extLst>
            <c:ext xmlns:c16="http://schemas.microsoft.com/office/drawing/2014/chart" uri="{C3380CC4-5D6E-409C-BE32-E72D297353CC}">
              <c16:uniqueId val="{00000007-037D-429A-9A84-4B0E2E3537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7319</c:v>
                </c:pt>
                <c:pt idx="3">
                  <c:v>7352</c:v>
                </c:pt>
                <c:pt idx="6">
                  <c:v>7235</c:v>
                </c:pt>
                <c:pt idx="9">
                  <c:v>7380</c:v>
                </c:pt>
                <c:pt idx="12">
                  <c:v>7370</c:v>
                </c:pt>
              </c:numCache>
            </c:numRef>
          </c:val>
          <c:extLst>
            <c:ext xmlns:c16="http://schemas.microsoft.com/office/drawing/2014/chart" uri="{C3380CC4-5D6E-409C-BE32-E72D297353CC}">
              <c16:uniqueId val="{00000008-037D-429A-9A84-4B0E2E3537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7D-429A-9A84-4B0E2E3537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16012</c:v>
                </c:pt>
                <c:pt idx="3">
                  <c:v>15882</c:v>
                </c:pt>
                <c:pt idx="6">
                  <c:v>15322</c:v>
                </c:pt>
                <c:pt idx="9">
                  <c:v>14936</c:v>
                </c:pt>
                <c:pt idx="12">
                  <c:v>15487</c:v>
                </c:pt>
              </c:numCache>
            </c:numRef>
          </c:val>
          <c:extLst>
            <c:ext xmlns:c16="http://schemas.microsoft.com/office/drawing/2014/chart" uri="{C3380CC4-5D6E-409C-BE32-E72D297353CC}">
              <c16:uniqueId val="{0000000A-037D-429A-9A84-4B0E2E353767}"/>
            </c:ext>
          </c:extLst>
        </c:ser>
        <c:dLbls>
          <c:showLegendKey val="0"/>
          <c:showVal val="0"/>
          <c:showCatName val="0"/>
          <c:showSerName val="0"/>
          <c:showPercent val="0"/>
          <c:showBubbleSize val="0"/>
        </c:dLbls>
        <c:gapWidth val="100"/>
        <c:overlap val="100"/>
        <c:axId val="142198272"/>
        <c:axId val="14220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2024</c:v>
                </c:pt>
                <c:pt idx="2">
                  <c:v>#N/A</c:v>
                </c:pt>
                <c:pt idx="3">
                  <c:v>#N/A</c:v>
                </c:pt>
                <c:pt idx="4">
                  <c:v>1811</c:v>
                </c:pt>
                <c:pt idx="5">
                  <c:v>#N/A</c:v>
                </c:pt>
                <c:pt idx="6">
                  <c:v>#N/A</c:v>
                </c:pt>
                <c:pt idx="7">
                  <c:v>1840</c:v>
                </c:pt>
                <c:pt idx="8">
                  <c:v>#N/A</c:v>
                </c:pt>
                <c:pt idx="9">
                  <c:v>#N/A</c:v>
                </c:pt>
                <c:pt idx="10">
                  <c:v>2250</c:v>
                </c:pt>
                <c:pt idx="11">
                  <c:v>#N/A</c:v>
                </c:pt>
                <c:pt idx="12">
                  <c:v>#N/A</c:v>
                </c:pt>
                <c:pt idx="13">
                  <c:v>2670</c:v>
                </c:pt>
                <c:pt idx="14">
                  <c:v>#N/A</c:v>
                </c:pt>
              </c:numCache>
            </c:numRef>
          </c:val>
          <c:smooth val="0"/>
          <c:extLst>
            <c:ext xmlns:c16="http://schemas.microsoft.com/office/drawing/2014/chart" uri="{C3380CC4-5D6E-409C-BE32-E72D297353CC}">
              <c16:uniqueId val="{0000000B-037D-429A-9A84-4B0E2E353767}"/>
            </c:ext>
          </c:extLst>
        </c:ser>
        <c:dLbls>
          <c:showLegendKey val="0"/>
          <c:showVal val="0"/>
          <c:showCatName val="0"/>
          <c:showSerName val="0"/>
          <c:showPercent val="0"/>
          <c:showBubbleSize val="0"/>
        </c:dLbls>
        <c:marker val="1"/>
        <c:smooth val="0"/>
        <c:axId val="142198272"/>
        <c:axId val="142200192"/>
      </c:lineChart>
      <c:catAx>
        <c:axId val="1421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200192"/>
        <c:crosses val="autoZero"/>
        <c:auto val="1"/>
        <c:lblAlgn val="ctr"/>
        <c:lblOffset val="100"/>
        <c:tickLblSkip val="1"/>
        <c:tickMarkSkip val="1"/>
        <c:noMultiLvlLbl val="0"/>
      </c:catAx>
      <c:valAx>
        <c:axId val="14220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3322</c:v>
                </c:pt>
                <c:pt idx="1">
                  <c:v>3070</c:v>
                </c:pt>
                <c:pt idx="2">
                  <c:v>2883</c:v>
                </c:pt>
              </c:numCache>
            </c:numRef>
          </c:val>
          <c:extLst>
            <c:ext xmlns:c16="http://schemas.microsoft.com/office/drawing/2014/chart" uri="{C3380CC4-5D6E-409C-BE32-E72D297353CC}">
              <c16:uniqueId val="{00000000-A8A6-4641-8E69-C84925FA69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303</c:v>
                </c:pt>
                <c:pt idx="1">
                  <c:v>303</c:v>
                </c:pt>
                <c:pt idx="2">
                  <c:v>204</c:v>
                </c:pt>
              </c:numCache>
            </c:numRef>
          </c:val>
          <c:extLst>
            <c:ext xmlns:c16="http://schemas.microsoft.com/office/drawing/2014/chart" uri="{C3380CC4-5D6E-409C-BE32-E72D297353CC}">
              <c16:uniqueId val="{00000001-A8A6-4641-8E69-C84925FA69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3306</c:v>
                </c:pt>
                <c:pt idx="1">
                  <c:v>3354</c:v>
                </c:pt>
                <c:pt idx="2">
                  <c:v>3290</c:v>
                </c:pt>
              </c:numCache>
            </c:numRef>
          </c:val>
          <c:extLst>
            <c:ext xmlns:c16="http://schemas.microsoft.com/office/drawing/2014/chart" uri="{C3380CC4-5D6E-409C-BE32-E72D297353CC}">
              <c16:uniqueId val="{00000002-A8A6-4641-8E69-C84925FA6941}"/>
            </c:ext>
          </c:extLst>
        </c:ser>
        <c:dLbls>
          <c:showLegendKey val="0"/>
          <c:showVal val="0"/>
          <c:showCatName val="0"/>
          <c:showSerName val="0"/>
          <c:showPercent val="0"/>
          <c:showBubbleSize val="0"/>
        </c:dLbls>
        <c:gapWidth val="120"/>
        <c:overlap val="100"/>
        <c:axId val="168827904"/>
        <c:axId val="168837888"/>
      </c:barChart>
      <c:catAx>
        <c:axId val="1688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8837888"/>
        <c:crosses val="autoZero"/>
        <c:auto val="1"/>
        <c:lblAlgn val="ctr"/>
        <c:lblOffset val="100"/>
        <c:tickLblSkip val="1"/>
        <c:tickMarkSkip val="1"/>
        <c:noMultiLvlLbl val="0"/>
      </c:catAx>
      <c:valAx>
        <c:axId val="168837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88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{59FA663E-44F9-47BC-83C1-677AEF054FE8}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E37-4AF3-9C8A-A618CEBEB9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{1166934C-AD91-4313-A7C1-2A5E6AFD3E99}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37-4AF3-9C8A-A618CEBEB9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{33A134E8-4B56-4B31-A2DB-73B782151BBF}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37-4AF3-9C8A-A618CEBEB9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{E32B5210-4E30-4A66-A6CB-C9ECF36EA3DA}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37-4AF3-9C8A-A618CEBEB9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{4535E69E-BCE7-43BD-917E-4677ED9E0B69}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37-4AF3-9C8A-A618CEBEB92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{DCA86B3C-093A-45D1-8B08-00E435D40B19}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E37-4AF3-9C8A-A618CEBEB92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{34A6CCC8-6F8B-4996-A073-DFB44A961F3A}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E37-4AF3-9C8A-A618CEBEB92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{F854A72C-B6D4-4C3E-AA5E-6ADD59E09011}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E37-4AF3-9C8A-A618CEBEB92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{D2E22F6A-9E41-4908-8390-F6E9A48699FD}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E37-4AF3-9C8A-A618CEBEB9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64.099999999999994</c:v>
                </c:pt>
                <c:pt idx="24">
                  <c:v>65.8</c:v>
                </c:pt>
                <c:pt idx="32">
                  <c:v>66.3</c:v>
                </c:pt>
              </c:numCache>
            </c:numRef>
          </c:xVal>
          <c:yVal>
            <c:numRef>
              <c:f>公会計指標分析・財政指標組合せ分析表!$BP$51:$DC$51</c:f>
              <c:numCache>
                <c:formatCode>#,##0.0;"▲ "#,##0.0</c:formatCode>
                <c:ptCount val="40"/>
                <c:pt idx="16">
                  <c:v>29.9</c:v>
                </c:pt>
                <c:pt idx="24">
                  <c:v>37.6</c:v>
                </c:pt>
                <c:pt idx="32">
                  <c:v>43</c:v>
                </c:pt>
              </c:numCache>
            </c:numRef>
          </c:yVal>
          <c:smooth val="0"/>
          <c:extLst>
            <c:ext xmlns:c16="http://schemas.microsoft.com/office/drawing/2014/chart" uri="{C3380CC4-5D6E-409C-BE32-E72D297353CC}">
              <c16:uniqueId val="{00000009-BE37-4AF3-9C8A-A618CEBEB9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{938AE8B4-1799-4CFE-A296-342BB06C8479}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E37-4AF3-9C8A-A618CEBEB9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{8D92E427-F9D8-4FE9-9A3F-021B641028A0}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37-4AF3-9C8A-A618CEBEB9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{397AF52C-F446-41B4-9825-716A4B303BB3}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37-4AF3-9C8A-A618CEBEB9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{8FD80D93-183F-4E87-AD73-FD7C427DB464}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37-4AF3-9C8A-A618CEBEB9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{13527B00-6769-43D6-8D70-C632ED8FF12C}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37-4AF3-9C8A-A618CEBEB92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{CFE93CCA-253D-45D3-B1E7-A6DBE851D4C7}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E37-4AF3-9C8A-A618CEBEB92A}"/>
                </c:ext>
              </c:extLst>
            </c:dLbl>
            <c:dLbl>
              <c:idx val="16"/>
              <c:layout>
                <c:manualLayout>
                  <c:x val="-4.150876167050552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{50EFE4F7-59C4-4BAD-B04E-4004786DDC3D}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E37-4AF3-9C8A-A618CEBEB92A}"/>
                </c:ext>
              </c:extLst>
            </c:dLbl>
            <c:dLbl>
              <c:idx val="24"/>
              <c:layout>
                <c:manualLayout>
                  <c:x val="-2.2781639268639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{2A010C65-DABC-4AD3-906F-C23FFC98E953}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E37-4AF3-9C8A-A618CEBEB92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{E00262DD-FB2F-452B-9912-A933FDBE2D5B}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E37-4AF3-9C8A-A618CEBEB9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pt idx="24">
                  <c:v>57.8</c:v>
                </c:pt>
                <c:pt idx="32">
                  <c:v>59.2</c:v>
                </c:pt>
              </c:numCache>
            </c:numRef>
          </c:xVal>
          <c:yVal>
            <c:numRef>
              <c:f>公会計指標分析・財政指標組合せ分析表!$BP$55:$DC$55</c:f>
              <c:numCache>
                <c:formatCode>#,##0.0;"▲ "#,##0.0</c:formatCode>
                <c:ptCount val="40"/>
                <c:pt idx="16">
                  <c:v>15.5</c:v>
                </c:pt>
                <c:pt idx="24">
                  <c:v>14</c:v>
                </c:pt>
                <c:pt idx="32">
                  <c:v>11.4</c:v>
                </c:pt>
              </c:numCache>
            </c:numRef>
          </c:yVal>
          <c:smooth val="0"/>
          <c:extLst>
            <c:ext xmlns:c16="http://schemas.microsoft.com/office/drawing/2014/chart" uri="{C3380CC4-5D6E-409C-BE32-E72D297353CC}">
              <c16:uniqueId val="{00000013-BE37-4AF3-9C8A-A618CEBEB92A}"/>
            </c:ext>
          </c:extLst>
        </c:ser>
        <c:dLbls>
          <c:showLegendKey val="0"/>
          <c:showVal val="1"/>
          <c:showCatName val="0"/>
          <c:showSerName val="0"/>
          <c:showPercent val="0"/>
          <c:showBubbleSize val="0"/>
        </c:dLbls>
        <c:axId val="46179840"/>
        <c:axId val="46181760"/>
      </c:scatterChart>
      <c:valAx>
        <c:axId val="46179840"/>
        <c:scaling>
          <c:orientation val="minMax"/>
          <c:max val="67.099999999999994"/>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{D03A18E3-67FE-4F60-8EB6-EFFC872F5DB6}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33A-46E7-9955-E469DE1CB1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{320553AF-FC46-46E9-BFD2-AA4F4CBA2773}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3A-46E7-9955-E469DE1CB1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{6316BC1C-FE78-446A-B65A-70F9C03CFBED}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3A-46E7-9955-E469DE1CB1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{BEEFEF21-CEFF-48A6-8CD1-2F82C47DFD30}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3A-46E7-9955-E469DE1CB1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{DF4ED9B0-D68D-4C86-AB39-C5152334C9B6}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3A-46E7-9955-E469DE1CB17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{B3CE19D0-502D-4699-9772-C19BC3237DB7}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33A-46E7-9955-E469DE1CB17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{FD3E5B8E-A6B6-422D-B550-E15E6DE55DB3}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33A-46E7-9955-E469DE1CB17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{643B0234-A920-42CA-8205-55D24A7DB736}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33A-46E7-9955-E469DE1CB17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{18710616-9576-47DB-B38C-9148C1D74090}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33A-46E7-9955-E469DE1CB1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15.3</c:v>
                </c:pt>
                <c:pt idx="16">
                  <c:v>16.5</c:v>
                </c:pt>
                <c:pt idx="24">
                  <c:v>16.8</c:v>
                </c:pt>
                <c:pt idx="32">
                  <c:v>17.2</c:v>
                </c:pt>
              </c:numCache>
            </c:numRef>
          </c:xVal>
          <c:yVal>
            <c:numRef>
              <c:f>公会計指標分析・財政指標組合せ分析表!$BP$73:$DC$73</c:f>
              <c:numCache>
                <c:formatCode>#,##0.0;"▲ "#,##0.0</c:formatCode>
                <c:ptCount val="40"/>
                <c:pt idx="0">
                  <c:v>33</c:v>
                </c:pt>
                <c:pt idx="8">
                  <c:v>29.1</c:v>
                </c:pt>
                <c:pt idx="16">
                  <c:v>29.9</c:v>
                </c:pt>
                <c:pt idx="24">
                  <c:v>37.6</c:v>
                </c:pt>
                <c:pt idx="32">
                  <c:v>43</c:v>
                </c:pt>
              </c:numCache>
            </c:numRef>
          </c:yVal>
          <c:smooth val="0"/>
          <c:extLst>
            <c:ext xmlns:c16="http://schemas.microsoft.com/office/drawing/2014/chart" uri="{C3380CC4-5D6E-409C-BE32-E72D297353CC}">
              <c16:uniqueId val="{00000009-333A-46E7-9955-E469DE1CB1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{E52B8710-FD63-424D-A06F-A48354655567}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33A-46E7-9955-E469DE1CB1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{B47DC2B1-F07A-4D91-85B2-1320123CF716}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3A-46E7-9955-E469DE1CB1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{E23D2AA5-1BD9-423D-ABDB-D5FE7B83A189}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3A-46E7-9955-E469DE1CB1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{5E84CAF5-755A-41FD-BB6C-14DD990BCF7D}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3A-46E7-9955-E469DE1CB1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{5234C5B4-D2F6-48F2-A785-BB12C4C705D1}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3A-46E7-9955-E469DE1CB17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{08095981-A2F2-41ED-A284-8E625D8D9032}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33A-46E7-9955-E469DE1CB175}"/>
                </c:ext>
              </c:extLst>
            </c:dLbl>
            <c:dLbl>
              <c:idx val="16"/>
              <c:layout>
                <c:manualLayout>
                  <c:x val="0"/>
                  <c:y val="-5.0075107523973213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{ADD3EC59-70E0-403C-96C7-F86B51E976DB}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33A-46E7-9955-E469DE1CB175}"/>
                </c:ext>
              </c:extLst>
            </c:dLbl>
            <c:dLbl>
              <c:idx val="24"/>
              <c:layout>
                <c:manualLayout>
                  <c:x val="0"/>
                  <c:y val="5.0075107523972415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{37FA9FF2-EC0E-470C-96B1-0102BFBD3C0A}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33A-46E7-9955-E469DE1CB17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{4272BC34-DC38-4F40-82A2-7DA1693D8A4B}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33A-46E7-9955-E469DE1CB1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333A-46E7-9955-E469DE1CB175}"/>
            </c:ext>
          </c:extLst>
        </c:ser>
        <c:dLbls>
          <c:showLegendKey val="0"/>
          <c:showVal val="1"/>
          <c:showCatName val="0"/>
          <c:showSerName val="0"/>
          <c:showPercent val="0"/>
          <c:showBubbleSize val="0"/>
        </c:dLbls>
        <c:axId val="84219776"/>
        <c:axId val="84234240"/>
      </c:scatterChart>
      <c:valAx>
        <c:axId val="84219776"/>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ja-JP" sz="1300">
              <a:solidFill>
                <a:schemeClr val="dk1"/>
              </a:solidFill>
              <a:effectLst/>
              <a:latin typeface="+mn-lt"/>
              <a:ea typeface="+mn-ea"/>
              <a:cs typeface="+mn-cs"/>
            </a:rPr>
            <a:t>　元利償還金では、元利償還金が</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、公営企業債では、公共下水道を主に合わせて</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地方債の償還に充てたとみられる繰入金</a:t>
          </a:r>
          <a:r>
            <a:rPr kumimoji="1" lang="ja-JP" altLang="en-US" sz="1300">
              <a:solidFill>
                <a:schemeClr val="dk1"/>
              </a:solidFill>
              <a:effectLst/>
              <a:latin typeface="+mn-lt"/>
              <a:ea typeface="+mn-ea"/>
              <a:cs typeface="+mn-cs"/>
            </a:rPr>
            <a:t>で減少</a:t>
          </a:r>
          <a:r>
            <a:rPr kumimoji="1" lang="ja-JP" altLang="ja-JP" sz="1300">
              <a:solidFill>
                <a:schemeClr val="dk1"/>
              </a:solidFill>
              <a:effectLst/>
              <a:latin typeface="+mn-lt"/>
              <a:ea typeface="+mn-ea"/>
              <a:cs typeface="+mn-cs"/>
            </a:rPr>
            <a:t>、組合等が起こした地方債では、一部事務組合で</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した。一方で、算入公債費等では、特定財源の額が</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、災害復旧費等で</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事業費補正と</a:t>
          </a:r>
          <a:r>
            <a:rPr kumimoji="1" lang="ja-JP" altLang="ja-JP" sz="1300">
              <a:solidFill>
                <a:schemeClr val="dk1"/>
              </a:solidFill>
              <a:effectLst/>
              <a:latin typeface="+mn-lt"/>
              <a:ea typeface="+mn-ea"/>
              <a:cs typeface="+mn-cs"/>
            </a:rPr>
            <a:t>密度補正は横ばい</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a:t>
          </a:r>
          <a:endParaRPr lang="ja-JP" altLang="ja-JP" sz="1300">
            <a:effectLst/>
          </a:endParaRPr>
        </a:p>
        <a:p>
          <a:pPr>
            <a:lnSpc>
              <a:spcPts val="1600"/>
            </a:lnSpc>
          </a:pPr>
          <a:r>
            <a:rPr kumimoji="1" lang="ja-JP" altLang="ja-JP" sz="1300">
              <a:solidFill>
                <a:schemeClr val="dk1"/>
              </a:solidFill>
              <a:effectLst/>
              <a:latin typeface="+mn-lt"/>
              <a:ea typeface="+mn-ea"/>
              <a:cs typeface="+mn-cs"/>
            </a:rPr>
            <a:t>　標準財政規模は</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となった。今後は、組合等が起こす起債の増加</a:t>
          </a:r>
          <a:r>
            <a:rPr kumimoji="1" lang="ja-JP" altLang="en-US" sz="1300">
              <a:solidFill>
                <a:schemeClr val="dk1"/>
              </a:solidFill>
              <a:effectLst/>
              <a:latin typeface="+mn-lt"/>
              <a:ea typeface="+mn-ea"/>
              <a:cs typeface="+mn-cs"/>
            </a:rPr>
            <a:t>には注視が必要であるが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公債費の</a:t>
          </a:r>
          <a:r>
            <a:rPr kumimoji="1" lang="ja-JP" altLang="ja-JP" sz="1300">
              <a:solidFill>
                <a:schemeClr val="dk1"/>
              </a:solidFill>
              <a:effectLst/>
              <a:latin typeface="+mn-lt"/>
              <a:ea typeface="+mn-ea"/>
              <a:cs typeface="+mn-cs"/>
            </a:rPr>
            <a:t>ピークを迎えた後の元利償還金の抑制と平準化を図</a:t>
          </a:r>
          <a:r>
            <a:rPr kumimoji="1" lang="ja-JP" altLang="en-US" sz="1300">
              <a:solidFill>
                <a:schemeClr val="dk1"/>
              </a:solidFill>
              <a:effectLst/>
              <a:latin typeface="+mn-lt"/>
              <a:ea typeface="+mn-ea"/>
              <a:cs typeface="+mn-cs"/>
            </a:rPr>
            <a:t>りつつ同数値の改善に努める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ja-JP" sz="1300">
              <a:solidFill>
                <a:schemeClr val="dk1"/>
              </a:solidFill>
              <a:effectLst/>
              <a:latin typeface="+mn-lt"/>
              <a:ea typeface="+mn-ea"/>
              <a:cs typeface="+mn-cs"/>
            </a:rPr>
            <a:t>　前年度と比較して、一般会計等に係る地方債残高は</a:t>
          </a:r>
          <a:r>
            <a:rPr kumimoji="1" lang="en-US" altLang="ja-JP" sz="1300">
              <a:solidFill>
                <a:schemeClr val="dk1"/>
              </a:solidFill>
              <a:effectLst/>
              <a:latin typeface="+mn-lt"/>
              <a:ea typeface="+mn-ea"/>
              <a:cs typeface="+mn-cs"/>
            </a:rPr>
            <a:t>551</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、公営企業債等繰入見込額が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、組合等負担見込額が</a:t>
          </a:r>
          <a:r>
            <a:rPr kumimoji="1" lang="en-US" altLang="ja-JP" sz="1300">
              <a:solidFill>
                <a:schemeClr val="dk1"/>
              </a:solidFill>
              <a:effectLst/>
              <a:latin typeface="+mn-lt"/>
              <a:ea typeface="+mn-ea"/>
              <a:cs typeface="+mn-cs"/>
            </a:rPr>
            <a:t>74</a:t>
          </a:r>
          <a:r>
            <a:rPr kumimoji="1" lang="ja-JP" altLang="ja-JP" sz="1300">
              <a:solidFill>
                <a:schemeClr val="dk1"/>
              </a:solidFill>
              <a:effectLst/>
              <a:latin typeface="+mn-lt"/>
              <a:ea typeface="+mn-ea"/>
              <a:cs typeface="+mn-cs"/>
            </a:rPr>
            <a:t>百万円減、退職手当負担見込は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した一方、充当可能基金は、</a:t>
          </a:r>
          <a:r>
            <a:rPr kumimoji="1" lang="en-US" altLang="ja-JP" sz="1300">
              <a:solidFill>
                <a:schemeClr val="dk1"/>
              </a:solidFill>
              <a:effectLst/>
              <a:latin typeface="+mn-lt"/>
              <a:ea typeface="+mn-ea"/>
              <a:cs typeface="+mn-cs"/>
            </a:rPr>
            <a:t>297</a:t>
          </a:r>
          <a:r>
            <a:rPr kumimoji="1" lang="ja-JP" altLang="ja-JP" sz="1300">
              <a:solidFill>
                <a:schemeClr val="dk1"/>
              </a:solidFill>
              <a:effectLst/>
              <a:latin typeface="+mn-lt"/>
              <a:ea typeface="+mn-ea"/>
              <a:cs typeface="+mn-cs"/>
            </a:rPr>
            <a:t>百万円減、住宅使用料等の特定財源が約</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百万円減、需要額算入見込額が</a:t>
          </a:r>
          <a:r>
            <a:rPr kumimoji="1" lang="en-US" altLang="ja-JP" sz="1300">
              <a:solidFill>
                <a:schemeClr val="dk1"/>
              </a:solidFill>
              <a:effectLst/>
              <a:latin typeface="+mn-lt"/>
              <a:ea typeface="+mn-ea"/>
              <a:cs typeface="+mn-cs"/>
            </a:rPr>
            <a:t>393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pPr>
            <a:lnSpc>
              <a:spcPts val="1600"/>
            </a:lnSpc>
          </a:pPr>
          <a:r>
            <a:rPr kumimoji="1" lang="ja-JP" altLang="ja-JP" sz="1300">
              <a:solidFill>
                <a:schemeClr val="dk1"/>
              </a:solidFill>
              <a:effectLst/>
              <a:latin typeface="+mn-lt"/>
              <a:ea typeface="+mn-ea"/>
              <a:cs typeface="+mn-cs"/>
            </a:rPr>
            <a:t>　実質的な将来負担額は</a:t>
          </a:r>
          <a:r>
            <a:rPr kumimoji="1" lang="ja-JP" altLang="en-US" sz="1300">
              <a:solidFill>
                <a:schemeClr val="dk1"/>
              </a:solidFill>
              <a:effectLst/>
              <a:latin typeface="+mn-lt"/>
              <a:ea typeface="+mn-ea"/>
              <a:cs typeface="+mn-cs"/>
            </a:rPr>
            <a:t>本庁舎建設に係る借入金により増加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需要額算入見込額等</a:t>
          </a:r>
          <a:r>
            <a:rPr kumimoji="1" lang="ja-JP" altLang="en-US" sz="1300">
              <a:solidFill>
                <a:schemeClr val="dk1"/>
              </a:solidFill>
              <a:effectLst/>
              <a:latin typeface="+mn-lt"/>
              <a:ea typeface="+mn-ea"/>
              <a:cs typeface="+mn-cs"/>
            </a:rPr>
            <a:t>も増加したが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地方債残高のほうが影響が強く、</a:t>
          </a:r>
          <a:r>
            <a:rPr kumimoji="1" lang="ja-JP" altLang="ja-JP" sz="1300">
              <a:solidFill>
                <a:schemeClr val="dk1"/>
              </a:solidFill>
              <a:effectLst/>
              <a:latin typeface="+mn-lt"/>
              <a:ea typeface="+mn-ea"/>
              <a:cs typeface="+mn-cs"/>
            </a:rPr>
            <a:t>将来負担は悪化した。</a:t>
          </a:r>
          <a:endParaRPr lang="ja-JP" altLang="ja-JP" sz="1300">
            <a:effectLst/>
          </a:endParaRPr>
        </a:p>
        <a:p>
          <a:pPr>
            <a:lnSpc>
              <a:spcPts val="1600"/>
            </a:lnSpc>
          </a:pPr>
          <a:r>
            <a:rPr kumimoji="1" lang="ja-JP" altLang="ja-JP" sz="1300">
              <a:solidFill>
                <a:schemeClr val="dk1"/>
              </a:solidFill>
              <a:effectLst/>
              <a:latin typeface="+mn-lt"/>
              <a:ea typeface="+mn-ea"/>
              <a:cs typeface="+mn-cs"/>
            </a:rPr>
            <a:t>　今後も需要額算入見込額の減少が予測されることに加え、財政調整基金等の充当可能基金の取崩や組合等負担額見込額の増加が予測されるため、将来負担の上昇を懸念している。財政調整基金の取り崩しを抑制するためにも歳出削減改革に努めるとともに、新発債の抑制も図っ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兵庫県多可町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財政の調整として、財政調整基金が減額したことが要因である。</a:t>
          </a:r>
          <a:endParaRPr lang="ja-JP" altLang="ja-JP" sz="1300">
            <a:effectLst/>
          </a:endParaRPr>
        </a:p>
        <a:p>
          <a:r>
            <a:rPr kumimoji="1" lang="ja-JP" altLang="ja-JP" sz="1300">
              <a:solidFill>
                <a:schemeClr val="dk1"/>
              </a:solidFill>
              <a:effectLst/>
              <a:latin typeface="+mn-lt"/>
              <a:ea typeface="+mn-ea"/>
              <a:cs typeface="+mn-cs"/>
            </a:rPr>
            <a:t>　減債基金、その他特定目的基金は合わせて</a:t>
          </a:r>
          <a:r>
            <a:rPr kumimoji="1" lang="en-US" altLang="ja-JP" sz="1300">
              <a:solidFill>
                <a:schemeClr val="dk1"/>
              </a:solidFill>
              <a:effectLst/>
              <a:latin typeface="+mn-lt"/>
              <a:ea typeface="+mn-ea"/>
              <a:cs typeface="+mn-cs"/>
            </a:rPr>
            <a:t>163</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財政調整基金の取崩が過大にならないよう、減債基金、その他特定目的基金と調整を図りつつ、歳出削減を中心に収支の健全化を図る。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地域活性化基金･･･</a:t>
          </a:r>
          <a:r>
            <a:rPr lang="ja-JP" altLang="ja-JP" sz="1300">
              <a:solidFill>
                <a:schemeClr val="dk1"/>
              </a:solidFill>
              <a:effectLst/>
              <a:latin typeface="+mn-lt"/>
              <a:ea typeface="+mn-ea"/>
              <a:cs typeface="+mn-cs"/>
            </a:rPr>
            <a:t>住民が主役のまちづくりの推進及び均衡ある地域振興を図るため</a:t>
          </a:r>
          <a:endParaRPr lang="ja-JP" altLang="ja-JP" sz="1300">
            <a:effectLst/>
          </a:endParaRPr>
        </a:p>
        <a:p>
          <a:r>
            <a:rPr kumimoji="1" lang="ja-JP" altLang="ja-JP" sz="1300">
              <a:solidFill>
                <a:schemeClr val="dk1"/>
              </a:solidFill>
              <a:effectLst/>
              <a:latin typeface="+mn-lt"/>
              <a:ea typeface="+mn-ea"/>
              <a:cs typeface="+mn-cs"/>
            </a:rPr>
            <a:t>　施設等整備基金･･･</a:t>
          </a:r>
          <a:r>
            <a:rPr lang="ja-JP" altLang="ja-JP" sz="1300">
              <a:solidFill>
                <a:schemeClr val="dk1"/>
              </a:solidFill>
              <a:effectLst/>
              <a:latin typeface="+mn-lt"/>
              <a:ea typeface="+mn-ea"/>
              <a:cs typeface="+mn-cs"/>
            </a:rPr>
            <a:t>公共施設等の整備資金に充てるため</a:t>
          </a:r>
          <a:endParaRPr lang="ja-JP" altLang="ja-JP" sz="1300">
            <a:effectLst/>
          </a:endParaRPr>
        </a:p>
        <a:p>
          <a:r>
            <a:rPr kumimoji="1" lang="ja-JP" altLang="ja-JP" sz="1300">
              <a:solidFill>
                <a:schemeClr val="dk1"/>
              </a:solidFill>
              <a:effectLst/>
              <a:latin typeface="+mn-lt"/>
              <a:ea typeface="+mn-ea"/>
              <a:cs typeface="+mn-cs"/>
            </a:rPr>
            <a:t>　余暇村公園管理基金･･･</a:t>
          </a:r>
          <a:r>
            <a:rPr lang="ja-JP" altLang="ja-JP" sz="1300">
              <a:solidFill>
                <a:schemeClr val="dk1"/>
              </a:solidFill>
              <a:effectLst/>
              <a:latin typeface="+mn-lt"/>
              <a:ea typeface="+mn-ea"/>
              <a:cs typeface="+mn-cs"/>
            </a:rPr>
            <a:t>余暇村公園の管理及び設備投資のための資金に充てるため</a:t>
          </a:r>
          <a:endParaRPr lang="ja-JP" altLang="ja-JP" sz="1300">
            <a:effectLst/>
          </a:endParaRPr>
        </a:p>
        <a:p>
          <a:r>
            <a:rPr kumimoji="1" lang="ja-JP" altLang="ja-JP" sz="1300">
              <a:solidFill>
                <a:schemeClr val="dk1"/>
              </a:solidFill>
              <a:effectLst/>
              <a:latin typeface="+mn-lt"/>
              <a:ea typeface="+mn-ea"/>
              <a:cs typeface="+mn-cs"/>
            </a:rPr>
            <a:t>　大河丘陵活用基金･･･</a:t>
          </a:r>
          <a:r>
            <a:rPr lang="ja-JP" altLang="ja-JP" sz="1300">
              <a:solidFill>
                <a:schemeClr val="dk1"/>
              </a:solidFill>
              <a:effectLst/>
              <a:latin typeface="+mn-lt"/>
              <a:ea typeface="+mn-ea"/>
              <a:cs typeface="+mn-cs"/>
            </a:rPr>
            <a:t>大河丘陵の活用事業及び施設整備事業に要する経費の財源に充てるため</a:t>
          </a:r>
          <a:endParaRPr lang="ja-JP" altLang="ja-JP" sz="1300">
            <a:effectLst/>
          </a:endParaRPr>
        </a:p>
        <a:p>
          <a:r>
            <a:rPr kumimoji="1" lang="ja-JP" altLang="ja-JP" sz="1300">
              <a:solidFill>
                <a:schemeClr val="dk1"/>
              </a:solidFill>
              <a:effectLst/>
              <a:latin typeface="+mn-lt"/>
              <a:ea typeface="+mn-ea"/>
              <a:cs typeface="+mn-cs"/>
            </a:rPr>
            <a:t>　社会福祉基金･･･</a:t>
          </a:r>
          <a:r>
            <a:rPr lang="ja-JP" altLang="ja-JP" sz="1300">
              <a:solidFill>
                <a:schemeClr val="dk1"/>
              </a:solidFill>
              <a:effectLst/>
              <a:latin typeface="+mn-lt"/>
              <a:ea typeface="+mn-ea"/>
              <a:cs typeface="+mn-cs"/>
            </a:rPr>
            <a:t>社会福祉の向上、健康福祉の増進並びに総合的な地域福祉の進行及び充実を図る資金に充てるため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本庁舎建設に伴い、施設等整備基金が減少</a:t>
          </a:r>
          <a:r>
            <a:rPr kumimoji="1" lang="ja-JP" altLang="ja-JP" sz="1300">
              <a:solidFill>
                <a:schemeClr val="dk1"/>
              </a:solidFill>
              <a:effectLst/>
              <a:latin typeface="+mn-lt"/>
              <a:ea typeface="+mn-ea"/>
              <a:cs typeface="+mn-cs"/>
            </a:rPr>
            <a:t>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余暇村公園管理基金については、施設運営の資金の一部が基金の取崩から出されているため、一定額減額していく。</a:t>
          </a:r>
          <a:endParaRPr lang="ja-JP" altLang="ja-JP" sz="1300">
            <a:effectLst/>
          </a:endParaRPr>
        </a:p>
        <a:p>
          <a:r>
            <a:rPr kumimoji="1" lang="ja-JP" altLang="ja-JP" sz="1300">
              <a:solidFill>
                <a:schemeClr val="dk1"/>
              </a:solidFill>
              <a:effectLst/>
              <a:latin typeface="+mn-lt"/>
              <a:ea typeface="+mn-ea"/>
              <a:cs typeface="+mn-cs"/>
            </a:rPr>
            <a:t>　施設等整備基金は新庁舎の備品購入</a:t>
          </a:r>
          <a:r>
            <a:rPr kumimoji="1" lang="ja-JP" altLang="en-US" sz="1300">
              <a:solidFill>
                <a:schemeClr val="dk1"/>
              </a:solidFill>
              <a:effectLst/>
              <a:latin typeface="+mn-lt"/>
              <a:ea typeface="+mn-ea"/>
              <a:cs typeface="+mn-cs"/>
            </a:rPr>
            <a:t>等により</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63</a:t>
          </a:r>
          <a:r>
            <a:rPr kumimoji="1" lang="ja-JP" altLang="en-US" sz="1300">
              <a:solidFill>
                <a:schemeClr val="dk1"/>
              </a:solidFill>
              <a:effectLst/>
              <a:latin typeface="+mn-lt"/>
              <a:ea typeface="+mn-ea"/>
              <a:cs typeface="+mn-cs"/>
            </a:rPr>
            <a:t>百万円を</a:t>
          </a:r>
          <a:r>
            <a:rPr kumimoji="1" lang="ja-JP" altLang="ja-JP" sz="1300">
              <a:solidFill>
                <a:schemeClr val="dk1"/>
              </a:solidFill>
              <a:effectLst/>
              <a:latin typeface="+mn-lt"/>
              <a:ea typeface="+mn-ea"/>
              <a:cs typeface="+mn-cs"/>
            </a:rPr>
            <a:t>取崩している。</a:t>
          </a:r>
          <a:endParaRPr lang="ja-JP" altLang="ja-JP" sz="1300">
            <a:effectLst/>
          </a:endParaRPr>
        </a:p>
        <a:p>
          <a:r>
            <a:rPr kumimoji="1" lang="ja-JP" altLang="ja-JP" sz="1300">
              <a:solidFill>
                <a:schemeClr val="dk1"/>
              </a:solidFill>
              <a:effectLst/>
              <a:latin typeface="+mn-lt"/>
              <a:ea typeface="+mn-ea"/>
              <a:cs typeface="+mn-cs"/>
            </a:rPr>
            <a:t>　その他の基金は、特に大きな変動はない予定。</a:t>
          </a:r>
          <a:endParaRPr lang="ja-JP" altLang="ja-JP" sz="1300">
            <a:effectLst/>
          </a:endParaRPr>
        </a:p>
        <a:p>
          <a:r>
            <a:rPr kumimoji="1" lang="ja-JP" altLang="ja-JP" sz="1300">
              <a:solidFill>
                <a:schemeClr val="dk1"/>
              </a:solidFill>
              <a:effectLst/>
              <a:latin typeface="+mn-lt"/>
              <a:ea typeface="+mn-ea"/>
              <a:cs typeface="+mn-cs"/>
            </a:rPr>
            <a:t>　今後は、目的に即した事業、工事に関しては積極的に使用していく。</a:t>
          </a:r>
          <a:endParaRPr lang="ja-JP" altLang="ja-JP" sz="1300">
            <a:effectLst/>
          </a:endParaRPr>
        </a:p>
        <a:p>
          <a:r>
            <a:rPr kumimoji="1" lang="ja-JP" altLang="ja-JP" sz="1300">
              <a:solidFill>
                <a:schemeClr val="dk1"/>
              </a:solidFill>
              <a:effectLst/>
              <a:latin typeface="+mn-lt"/>
              <a:ea typeface="+mn-ea"/>
              <a:cs typeface="+mn-cs"/>
            </a:rPr>
            <a:t>　特に、地域活性化基金や大河丘陵活用基金など、各事業が目的に即しているか不明なものは、使用可能な事業の割当が必要となる。</a:t>
          </a:r>
          <a:endParaRPr lang="ja-JP" altLang="ja-JP" sz="1300">
            <a:effectLst/>
          </a:endParaRPr>
        </a:p>
        <a:p>
          <a:r>
            <a:rPr kumimoji="1" lang="ja-JP" altLang="ja-JP" sz="1300">
              <a:solidFill>
                <a:schemeClr val="dk1"/>
              </a:solidFill>
              <a:effectLst/>
              <a:latin typeface="+mn-lt"/>
              <a:ea typeface="+mn-ea"/>
              <a:cs typeface="+mn-cs"/>
            </a:rPr>
            <a:t>　財政調整基金の残高と比較、調整をとりながら、継続的で健全な町財政を目指す。</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単年度収支における調整として、</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百万円減額となる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歳出削減を中心に単年度収支を黒字化し、財政調整基金の取崩なしを目指す。</a:t>
          </a:r>
          <a:endParaRPr lang="ja-JP" altLang="ja-JP" sz="1300">
            <a:effectLst/>
          </a:endParaRPr>
        </a:p>
        <a:p>
          <a:r>
            <a:rPr kumimoji="1" lang="ja-JP" altLang="ja-JP" sz="1300">
              <a:solidFill>
                <a:schemeClr val="dk1"/>
              </a:solidFill>
              <a:effectLst/>
              <a:latin typeface="+mn-lt"/>
              <a:ea typeface="+mn-ea"/>
              <a:cs typeface="+mn-cs"/>
            </a:rPr>
            <a:t>　公債費がピークを迎える中、一時的に取崩が必要となる年が複数年続くことが予想される。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繰上償還に伴い、</a:t>
          </a:r>
          <a:r>
            <a:rPr kumimoji="1" lang="en-US" altLang="ja-JP" sz="1300">
              <a:solidFill>
                <a:schemeClr val="dk1"/>
              </a:solidFill>
              <a:effectLst/>
              <a:latin typeface="+mn-lt"/>
              <a:ea typeface="+mn-ea"/>
              <a:cs typeface="+mn-cs"/>
            </a:rPr>
            <a:t>99</a:t>
          </a:r>
          <a:r>
            <a:rPr kumimoji="1" lang="ja-JP" altLang="en-US" sz="1300">
              <a:solidFill>
                <a:schemeClr val="dk1"/>
              </a:solidFill>
              <a:effectLst/>
              <a:latin typeface="+mn-lt"/>
              <a:ea typeface="+mn-ea"/>
              <a:cs typeface="+mn-cs"/>
            </a:rPr>
            <a:t>百万円を減額している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令和元年度までは、</a:t>
          </a:r>
          <a:r>
            <a:rPr kumimoji="1" lang="ja-JP" altLang="ja-JP" sz="1300">
              <a:solidFill>
                <a:schemeClr val="dk1"/>
              </a:solidFill>
              <a:effectLst/>
              <a:latin typeface="+mn-lt"/>
              <a:ea typeface="+mn-ea"/>
              <a:cs typeface="+mn-cs"/>
            </a:rPr>
            <a:t>繰上償還時に取崩をする予定。</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繰上償還により実質公債費比率の数値の上昇を抑えつつ</a:t>
          </a:r>
          <a:r>
            <a:rPr lang="ja-JP" altLang="ja-JP" sz="1300">
              <a:solidFill>
                <a:schemeClr val="dk1"/>
              </a:solidFill>
              <a:effectLst/>
              <a:latin typeface="+mn-lt"/>
              <a:ea typeface="+mn-ea"/>
              <a:cs typeface="+mn-cs"/>
            </a:rPr>
            <a:t>、減債基金の取崩により</a:t>
          </a:r>
          <a:r>
            <a:rPr kumimoji="1" lang="ja-JP" altLang="ja-JP" sz="1300">
              <a:solidFill>
                <a:schemeClr val="dk1"/>
              </a:solidFill>
              <a:effectLst/>
              <a:latin typeface="+mn-lt"/>
              <a:ea typeface="+mn-ea"/>
              <a:cs typeface="+mn-cs"/>
            </a:rPr>
            <a:t>単年度収支へ影響の軽減を図る。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75D3C8-2D3C-4460-B9EA-9B943FE23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D6069B-1C7B-4D53-BF5C-521F1134F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7DE7DE4-9FD3-4984-AE70-80740FF5646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95CF97B-6918-42FC-90A7-2DF15C9719E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C707EF3-96D1-48F8-B5C7-6FDCE45E3ED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CF6825-40F0-4EE0-80E6-309E1ACC35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BDB15D3-03FB-4107-B46F-B30BC79C5D9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4B20A89-3164-4577-B1A9-996316094AF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5815A79-9F8E-4C1A-9157-4BD7E7C9CB0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7BB59E8-0BE1-4CBA-9BFA-51C42A66A85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B06D8B7-BE1B-4906-869B-4C8A805E0C7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EF82A4A-A8A7-47B5-97AB-FA67E91271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20,885
20,678
185.19
13,448,024
13,346,505
66,886
7,818,860
15,487,215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FE36F0B-A214-4142-A810-9CC2C839F9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BD4632C-90E8-4719-8E15-8050BE94F9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7C0D5D7-8973-4F3F-9F53-894A5AD6817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4ACDE4F-CB47-450F-A4D3-FDEA68AB2E1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7D3177-0C2D-43BB-8DF8-72D6F6E485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14CF63B-7684-454B-8109-0617354A935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ABE22A2-781F-4C8A-839F-F5C720C99E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70D773A-F095-48E9-A70C-258FC785A7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9719A00-196B-4413-9B08-0EF21CE9DEF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3BA7E24-6891-4025-96B9-3E7DCA13A48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1D22B81-9748-4167-AD91-16D8FB91D4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EE0A22-9242-43D8-8BF9-479DDC8972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300E3E3-7E0F-49DB-9C22-B9EC3987FF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EB277BD-8271-4C04-9C2D-6005C361068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A2508E8-F0F7-45E2-BE7E-3B3F44B131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B0BB8E-8C71-4586-942E-6CB34CED1B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5E392E6-F348-4AC3-9145-1073D463D0E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8C2B3A9-BB87-4C48-890F-3EF1D88513A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A2717F84-5A54-465E-9BAD-0A3E3E9F8F6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0B07F3E-3F9A-4B25-BB2D-EDA1021E96E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A122D102-C1BD-4191-9FE0-F3A214A50E7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7EA6480-416B-4E61-BBB6-9A367D75C5B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E58BD7F-CEC4-41BA-B786-BB6E6B064A1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2DD2EA8-2FFF-426D-80B3-BE93C7B6295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C0B6E34C-304A-4279-87F1-ABC09803E0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DD7FC7A-736F-4E6E-8FAC-AA789D93700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9B81D6D-74CF-43DD-896A-504651ABB3F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5D72AEF-F0A4-4AB1-9BAA-D2C9D4A73F3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FC95CA9-AC4A-424B-A332-EA18E8798E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8B8D1D3-59D9-40D0-9EDB-EB1BB52CEA8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7063156-A907-4100-95F8-1A5B48DCC6F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05C811A-BC90-4268-A755-AD2FACC6474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C5C190E-832B-484E-8251-A262B92629D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C73F9E9-C53C-4283-A00C-F78047AB17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100">
              <a:solidFill>
                <a:schemeClr val="dk1"/>
              </a:solidFill>
              <a:effectLst/>
              <a:latin typeface="+mn-ea"/>
              <a:ea typeface="+mn-ea"/>
              <a:cs typeface="+mn-cs"/>
            </a:rPr>
            <a:t>　有形固定資産減価償却率が、</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％を超えており、施設更新の時期が近いと思われる。</a:t>
          </a:r>
          <a:endParaRPr lang="ja-JP" altLang="ja-JP" sz="1100">
            <a:effectLst/>
            <a:latin typeface="+mn-ea"/>
            <a:ea typeface="+mn-ea"/>
          </a:endParaRPr>
        </a:p>
        <a:p>
          <a:pPr>
            <a:lnSpc>
              <a:spcPts val="1600"/>
            </a:lnSpc>
          </a:pPr>
          <a:r>
            <a:rPr kumimoji="1" lang="ja-JP" altLang="ja-JP" sz="1100">
              <a:solidFill>
                <a:schemeClr val="dk1"/>
              </a:solidFill>
              <a:effectLst/>
              <a:latin typeface="+mn-ea"/>
              <a:ea typeface="+mn-ea"/>
              <a:cs typeface="+mn-cs"/>
            </a:rPr>
            <a:t>　また、数値が上昇していることから、新設更新率が低く、耐用年数を超えて使用している施設や工作物がある可能性が高いことが窺える。</a:t>
          </a:r>
          <a:endParaRPr lang="ja-JP" altLang="ja-JP" sz="1100">
            <a:effectLst/>
            <a:latin typeface="+mn-ea"/>
            <a:ea typeface="+mn-ea"/>
          </a:endParaRPr>
        </a:p>
        <a:p>
          <a:pPr>
            <a:lnSpc>
              <a:spcPts val="1600"/>
            </a:lnSpc>
          </a:pPr>
          <a:r>
            <a:rPr kumimoji="1" lang="ja-JP" altLang="ja-JP" sz="1100">
              <a:solidFill>
                <a:schemeClr val="dk1"/>
              </a:solidFill>
              <a:effectLst/>
              <a:latin typeface="+mn-ea"/>
              <a:ea typeface="+mn-ea"/>
              <a:cs typeface="+mn-cs"/>
            </a:rPr>
            <a:t>　今後、計画的な施設等の更新に努め、新規施設等の建設の抑制など償却率の減少を図る必要がある。</a:t>
          </a:r>
          <a:endParaRPr lang="ja-JP" altLang="ja-JP" sz="1100">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745250D-7233-4511-BE89-59FCABA3006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777F083-2EC8-49FD-92E7-EC99AA449C0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13F7630-D9E9-4114-850D-C239F1828EC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552F36A6-93AB-4C7F-94AB-D22B34121EC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F114EA0-4E1C-4E01-AB56-5DBB62801AD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FA1FE759-1650-4438-BEB0-13ED006D40A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93FBF369-9879-4968-A681-F7973CB889E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FE92C6A8-F002-4820-8D71-032013E6AB8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1E53E119-B9F5-4C59-A169-01BD8964EBE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E4A0C77-5FA2-4E44-9AFD-2D3E5BF46AF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2C9B9C4C-42D8-4A89-A070-2CF461D3A66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3ECBFDE3-8243-4C1A-A1A6-7A8E6C2244A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D991AC4F-CF49-4D5E-9FB0-2E00B912434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17628A0-18C3-42FB-8DD9-0FB8BFD6800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317017F-C6FB-4F24-BA85-BC45F35FA6B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2F112050-85D6-48B0-B9D1-C36E76DFE7D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F516D6F1-6115-47A1-8592-BDA4D299875F}"/>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6BCB3173-88C9-41F0-9142-8750C4C47647}"/>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485DF96E-3A4E-43BA-B9D1-8AF135542B61}"/>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C08BACAA-BD02-45DF-B2BC-B4FB123E4DEC}"/>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D2939F1E-11B3-460C-96DD-7769567D5469}"/>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C4F0B628-E57A-4EF0-A8BF-3B259096DDF1}"/>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2643F571-7F1A-4D6F-A1EA-A78CEC5F2ED9}"/>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50A53B77-9330-4A45-B89D-A6B9415F1099}"/>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D6EC9C6E-AF42-457C-B281-511694CFDA7E}"/>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19A3386E-2727-4FD1-8D3B-6802990F6AE0}"/>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7A23042-9C87-4B75-BFEB-476B952D623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D9CE424-52B9-48BF-994C-25DA5E31069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26041D9-7F53-4704-92DE-935CEE3961C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4F66063-4D31-494B-9D69-FF7F5F87BF3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DA423D9-BD6E-4B4E-B125-60EC09CB4E8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79" name="楕円 78">
          <a:extLst>
            <a:ext uri="{FF2B5EF4-FFF2-40B4-BE49-F238E27FC236}">
              <a16:creationId xmlns:a16="http://schemas.microsoft.com/office/drawing/2014/main" id="{3800813F-7884-43D9-A8DD-CAA900BE336E}"/>
            </a:ext>
          </a:extLst>
        </xdr:cNvPr>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80" name="有形固定資産減価償却率該当値テキスト">
          <a:extLst>
            <a:ext uri="{FF2B5EF4-FFF2-40B4-BE49-F238E27FC236}">
              <a16:creationId xmlns:a16="http://schemas.microsoft.com/office/drawing/2014/main" id="{16DC161B-C7FC-47B8-BB90-941F08830AA0}"/>
            </a:ext>
          </a:extLst>
        </xdr:cNvPr>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29422</xdr:rowOff>
    </xdr:from>
    <xdr:to>
      <xdr:col>19</xdr:col>
      <xdr:colOff>187325</xdr:colOff>
      <xdr:row>29</xdr:row>
      <xdr:rowOff>131022</xdr:rowOff>
    </xdr:to>
    <xdr:sp macro="" textlink="">
      <xdr:nvSpPr>
        <xdr:cNvPr id="81" name="楕円 80">
          <a:extLst>
            <a:ext uri="{FF2B5EF4-FFF2-40B4-BE49-F238E27FC236}">
              <a16:creationId xmlns:a16="http://schemas.microsoft.com/office/drawing/2014/main" id="{A4513779-2079-4007-A152-3F5CDF7A2BB0}"/>
            </a:ext>
          </a:extLst>
        </xdr:cNvPr>
        <xdr:cNvSpPr/>
      </xdr:nvSpPr>
      <xdr:spPr>
        <a:xfrm>
          <a:off x="4000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80222</xdr:rowOff>
    </xdr:to>
    <xdr:cxnSp macro="">
      <xdr:nvCxnSpPr>
        <xdr:cNvPr id="82" name="直線コネクタ 81">
          <a:extLst>
            <a:ext uri="{FF2B5EF4-FFF2-40B4-BE49-F238E27FC236}">
              <a16:creationId xmlns:a16="http://schemas.microsoft.com/office/drawing/2014/main" id="{5539E035-9230-46DC-A0B9-DEEAA0CBB95A}"/>
            </a:ext>
          </a:extLst>
        </xdr:cNvPr>
        <xdr:cNvCxnSpPr/>
      </xdr:nvCxnSpPr>
      <xdr:spPr>
        <a:xfrm flipV="1">
          <a:off x="4051300" y="580580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90593</xdr:rowOff>
    </xdr:from>
    <xdr:to>
      <xdr:col>15</xdr:col>
      <xdr:colOff>187325</xdr:colOff>
      <xdr:row>30</xdr:row>
      <xdr:rowOff>20743</xdr:rowOff>
    </xdr:to>
    <xdr:sp macro="" textlink="">
      <xdr:nvSpPr>
        <xdr:cNvPr id="83" name="楕円 82">
          <a:extLst>
            <a:ext uri="{FF2B5EF4-FFF2-40B4-BE49-F238E27FC236}">
              <a16:creationId xmlns:a16="http://schemas.microsoft.com/office/drawing/2014/main" id="{E88A481D-25E6-4422-9250-7A3157A4E33F}"/>
            </a:ext>
          </a:extLst>
        </xdr:cNvPr>
        <xdr:cNvSpPr/>
      </xdr:nvSpPr>
      <xdr:spPr>
        <a:xfrm>
          <a:off x="3238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80222</xdr:rowOff>
    </xdr:from>
    <xdr:to>
      <xdr:col>19</xdr:col>
      <xdr:colOff>136525</xdr:colOff>
      <xdr:row>29</xdr:row>
      <xdr:rowOff>141393</xdr:rowOff>
    </xdr:to>
    <xdr:cxnSp macro="">
      <xdr:nvCxnSpPr>
        <xdr:cNvPr id="84" name="直線コネクタ 83">
          <a:extLst>
            <a:ext uri="{FF2B5EF4-FFF2-40B4-BE49-F238E27FC236}">
              <a16:creationId xmlns:a16="http://schemas.microsoft.com/office/drawing/2014/main" id="{B86ECA25-00CC-4A14-A79E-7C7C486DFFF1}"/>
            </a:ext>
          </a:extLst>
        </xdr:cNvPr>
        <xdr:cNvCxnSpPr/>
      </xdr:nvCxnSpPr>
      <xdr:spPr>
        <a:xfrm flipV="1">
          <a:off x="3289300" y="582379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5" name="n_1aveValue有形固定資産減価償却率">
          <a:extLst>
            <a:ext uri="{FF2B5EF4-FFF2-40B4-BE49-F238E27FC236}">
              <a16:creationId xmlns:a16="http://schemas.microsoft.com/office/drawing/2014/main" id="{72B27A18-25F5-44DA-9CED-96C1238BABEA}"/>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6" name="n_2aveValue有形固定資産減価償却率">
          <a:extLst>
            <a:ext uri="{FF2B5EF4-FFF2-40B4-BE49-F238E27FC236}">
              <a16:creationId xmlns:a16="http://schemas.microsoft.com/office/drawing/2014/main" id="{1D654B65-E723-41CF-BFA9-9381B887703E}"/>
            </a:ext>
          </a:extLst>
        </xdr:cNvPr>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7" name="n_3aveValue有形固定資産減価償却率">
          <a:extLst>
            <a:ext uri="{FF2B5EF4-FFF2-40B4-BE49-F238E27FC236}">
              <a16:creationId xmlns:a16="http://schemas.microsoft.com/office/drawing/2014/main" id="{8318E320-AA4F-42AC-AF60-226BA0D66A16}"/>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147549</xdr:rowOff>
    </xdr:from>
    <xdr:ext cx="405111" cy="259045"/>
    <xdr:sp macro="" textlink="">
      <xdr:nvSpPr>
        <xdr:cNvPr id="88" name="n_1mainValue有形固定資産減価償却率">
          <a:extLst>
            <a:ext uri="{FF2B5EF4-FFF2-40B4-BE49-F238E27FC236}">
              <a16:creationId xmlns:a16="http://schemas.microsoft.com/office/drawing/2014/main" id="{22BB962A-56B0-42B4-94D0-3E1EE24B7C79}"/>
            </a:ext>
          </a:extLst>
        </xdr:cNvPr>
        <xdr:cNvSpPr txBox="1"/>
      </xdr:nvSpPr>
      <xdr:spPr>
        <a:xfrm>
          <a:off x="38360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37270</xdr:rowOff>
    </xdr:from>
    <xdr:ext cx="405111" cy="259045"/>
    <xdr:sp macro="" textlink="">
      <xdr:nvSpPr>
        <xdr:cNvPr id="89" name="n_2mainValue有形固定資産減価償却率">
          <a:extLst>
            <a:ext uri="{FF2B5EF4-FFF2-40B4-BE49-F238E27FC236}">
              <a16:creationId xmlns:a16="http://schemas.microsoft.com/office/drawing/2014/main" id="{CA6B7B7B-BA40-48BF-93A2-FEC4B377F606}"/>
            </a:ext>
          </a:extLst>
        </xdr:cNvPr>
        <xdr:cNvSpPr txBox="1"/>
      </xdr:nvSpPr>
      <xdr:spPr>
        <a:xfrm>
          <a:off x="3086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FC3A3E13-DC7A-4547-9D7E-49DB5D4FC5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EF9EB9F7-4A9F-4A43-B74F-A37C95B1FE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827B8C18-6E10-4FDC-A7CD-34F1AD00AE8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7996EE10-1376-4490-B9AF-F63721D9989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334D57AF-1181-4056-B0EA-44757020DD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9410ED06-B57D-41EE-9D5A-8087F078B57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D46BCA46-59D9-40AD-B098-9BB2E8E8A1E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6EC6CD83-2DB9-44A1-AAC9-685490F56C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19681902-0D9E-4AC6-93B9-C7F3591DA84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5422EAD5-3677-4B72-8426-3AF422299D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FF36A1DB-F156-4941-91D2-A869E2E535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F7E1A460-24CF-4C53-8734-7B0BEB85E1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7DA71DBB-7677-4339-96C6-5E355D21CED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債務</a:t>
          </a:r>
          <a:r>
            <a:rPr kumimoji="1" lang="ja-JP" altLang="en-US" sz="1100">
              <a:solidFill>
                <a:schemeClr val="dk1"/>
              </a:solidFill>
              <a:effectLst/>
              <a:latin typeface="+mn-ea"/>
              <a:ea typeface="+mn-ea"/>
              <a:cs typeface="+mn-cs"/>
            </a:rPr>
            <a:t>償還比率</a:t>
          </a:r>
          <a:r>
            <a:rPr kumimoji="1" lang="ja-JP" altLang="ja-JP" sz="1100">
              <a:solidFill>
                <a:schemeClr val="dk1"/>
              </a:solidFill>
              <a:effectLst/>
              <a:latin typeface="+mn-ea"/>
              <a:ea typeface="+mn-ea"/>
              <a:cs typeface="+mn-cs"/>
            </a:rPr>
            <a:t>は、類似団体より高く、借入金残高が多いことが分かる。</a:t>
          </a:r>
          <a:r>
            <a:rPr kumimoji="1" lang="ja-JP" altLang="en-US" sz="1100">
              <a:solidFill>
                <a:schemeClr val="dk1"/>
              </a:solidFill>
              <a:effectLst/>
              <a:latin typeface="+mn-ea"/>
              <a:ea typeface="+mn-ea"/>
              <a:cs typeface="+mn-cs"/>
            </a:rPr>
            <a:t>借入金残高は今後減少を見込んではいるが、</a:t>
          </a:r>
          <a:r>
            <a:rPr kumimoji="1" lang="ja-JP" altLang="ja-JP" sz="1100">
              <a:solidFill>
                <a:schemeClr val="dk1"/>
              </a:solidFill>
              <a:effectLst/>
              <a:latin typeface="+mn-ea"/>
              <a:ea typeface="+mn-ea"/>
              <a:cs typeface="+mn-cs"/>
            </a:rPr>
            <a:t>投資的事業の抑制することで、借入金の抑制につなげ、数値の改善を図りたい。</a:t>
          </a:r>
          <a:endParaRPr lang="ja-JP" altLang="ja-JP">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D35A9C2A-7003-4873-B75B-3D6276BD7E1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3F25CBA-9F6A-472B-BD69-F3055D21AFA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EFF37FA8-7111-41E5-A7AC-2A5E4D48362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3353714-013A-49E0-B925-4746E2AF1F7F}"/>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F5A8289D-2570-4DE9-9BEA-E28479FE291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9BD0A25D-AB26-4695-8734-BCF3339C014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F9045A36-E50C-4F98-B81B-71BE6EF1650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EFB54C95-DB19-4CEF-A61A-58AD59E203F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EDE12CB2-609D-4992-9879-300C82C511B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7F616246-41C4-4668-B2D1-6BA583DD405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6D84D685-4734-4DD5-A9ED-DB6FC03B9D0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a:extLst>
            <a:ext uri="{FF2B5EF4-FFF2-40B4-BE49-F238E27FC236}">
              <a16:creationId xmlns:a16="http://schemas.microsoft.com/office/drawing/2014/main" id="{FF8A8305-5101-456F-A546-A55B8D7C7EE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EF84713A-3018-4722-BBFB-B87CEC9DBC1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09F637A7-1947-40E1-B361-E6A3C1C8C614}"/>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68A3DDDA-8A0E-4F57-8706-C905506890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96715931-9E4E-4BCF-AC91-59EF00E92DA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CDD57096-3A03-4212-BB97-E0CD1D6EEB2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B8090BA3-C20D-425B-BAEC-2FFF71F08849}"/>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a:extLst>
            <a:ext uri="{FF2B5EF4-FFF2-40B4-BE49-F238E27FC236}">
              <a16:creationId xmlns:a16="http://schemas.microsoft.com/office/drawing/2014/main" id="{0A967FC5-0CE4-4907-A4ED-F4880BA94BC3}"/>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7983468B-CCA3-4B28-A604-2F6019F6F4E1}"/>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a:extLst>
            <a:ext uri="{FF2B5EF4-FFF2-40B4-BE49-F238E27FC236}">
              <a16:creationId xmlns:a16="http://schemas.microsoft.com/office/drawing/2014/main" id="{66161E88-FBE4-4343-B6D7-02A92200584D}"/>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a:extLst>
            <a:ext uri="{FF2B5EF4-FFF2-40B4-BE49-F238E27FC236}">
              <a16:creationId xmlns:a16="http://schemas.microsoft.com/office/drawing/2014/main" id="{6743DD03-FDE1-4FBB-83F7-16AB1B146A0F}"/>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5" name="債務償還比率平均値テキスト">
          <a:extLst>
            <a:ext uri="{FF2B5EF4-FFF2-40B4-BE49-F238E27FC236}">
              <a16:creationId xmlns:a16="http://schemas.microsoft.com/office/drawing/2014/main" id="{54857B11-F3DF-4242-B17C-B9015F0B3217}"/>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a:extLst>
            <a:ext uri="{FF2B5EF4-FFF2-40B4-BE49-F238E27FC236}">
              <a16:creationId xmlns:a16="http://schemas.microsoft.com/office/drawing/2014/main" id="{9596A51A-AAB2-4724-B14C-7E8304EDE0CE}"/>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a:extLst>
            <a:ext uri="{FF2B5EF4-FFF2-40B4-BE49-F238E27FC236}">
              <a16:creationId xmlns:a16="http://schemas.microsoft.com/office/drawing/2014/main" id="{C9F36A4C-4723-4CF9-9652-00D14006056B}"/>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D0F4433-744E-4DA6-842C-DA71056F26E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34EE817-DC7B-4F4A-91B8-30289786F5A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06BA61F-4873-4313-B4B2-0495B97C1F7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78F24B4-DE14-4134-AA04-F5E0EDF3D9E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95EB368-B2C5-486A-92FC-AAD8B6CEA9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60624</xdr:rowOff>
    </xdr:from>
    <xdr:to>
      <xdr:col>76</xdr:col>
      <xdr:colOff>73025</xdr:colOff>
      <xdr:row>29</xdr:row>
      <xdr:rowOff>162224</xdr:rowOff>
    </xdr:to>
    <xdr:sp macro="" textlink="">
      <xdr:nvSpPr>
        <xdr:cNvPr id="133" name="楕円 132">
          <a:extLst>
            <a:ext uri="{FF2B5EF4-FFF2-40B4-BE49-F238E27FC236}">
              <a16:creationId xmlns:a16="http://schemas.microsoft.com/office/drawing/2014/main" id="{A374214A-27C9-48EA-9C9C-2363DD701DC0}"/>
            </a:ext>
          </a:extLst>
        </xdr:cNvPr>
        <xdr:cNvSpPr/>
      </xdr:nvSpPr>
      <xdr:spPr>
        <a:xfrm>
          <a:off x="14744700" y="58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83501</xdr:rowOff>
    </xdr:from>
    <xdr:ext cx="469744" cy="259045"/>
    <xdr:sp macro="" textlink="">
      <xdr:nvSpPr>
        <xdr:cNvPr id="134" name="債務償還比率該当値テキスト">
          <a:extLst>
            <a:ext uri="{FF2B5EF4-FFF2-40B4-BE49-F238E27FC236}">
              <a16:creationId xmlns:a16="http://schemas.microsoft.com/office/drawing/2014/main" id="{B3B017A2-3979-437E-90FA-76EB94A20101}"/>
            </a:ext>
          </a:extLst>
        </xdr:cNvPr>
        <xdr:cNvSpPr txBox="1"/>
      </xdr:nvSpPr>
      <xdr:spPr>
        <a:xfrm>
          <a:off x="14846300" y="56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43661</xdr:rowOff>
    </xdr:from>
    <xdr:to>
      <xdr:col>72</xdr:col>
      <xdr:colOff>123825</xdr:colOff>
      <xdr:row>29</xdr:row>
      <xdr:rowOff>145261</xdr:rowOff>
    </xdr:to>
    <xdr:sp macro="" textlink="">
      <xdr:nvSpPr>
        <xdr:cNvPr id="135" name="楕円 134">
          <a:extLst>
            <a:ext uri="{FF2B5EF4-FFF2-40B4-BE49-F238E27FC236}">
              <a16:creationId xmlns:a16="http://schemas.microsoft.com/office/drawing/2014/main" id="{99D14A8E-14FC-436F-8C60-CD93C2AF29D0}"/>
            </a:ext>
          </a:extLst>
        </xdr:cNvPr>
        <xdr:cNvSpPr/>
      </xdr:nvSpPr>
      <xdr:spPr>
        <a:xfrm>
          <a:off x="14033500" y="57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94461</xdr:rowOff>
    </xdr:from>
    <xdr:to>
      <xdr:col>76</xdr:col>
      <xdr:colOff>22225</xdr:colOff>
      <xdr:row>29</xdr:row>
      <xdr:rowOff>111424</xdr:rowOff>
    </xdr:to>
    <xdr:cxnSp macro="">
      <xdr:nvCxnSpPr>
        <xdr:cNvPr id="136" name="直線コネクタ 135">
          <a:extLst>
            <a:ext uri="{FF2B5EF4-FFF2-40B4-BE49-F238E27FC236}">
              <a16:creationId xmlns:a16="http://schemas.microsoft.com/office/drawing/2014/main" id="{0F5CDF72-349B-45EB-A7FE-4717EC80BE45}"/>
            </a:ext>
          </a:extLst>
        </xdr:cNvPr>
        <xdr:cNvCxnSpPr/>
      </xdr:nvCxnSpPr>
      <xdr:spPr>
        <a:xfrm>
          <a:off x="14084300" y="5838036"/>
          <a:ext cx="7112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7" name="n_1aveValue債務償還比率">
          <a:extLst>
            <a:ext uri="{FF2B5EF4-FFF2-40B4-BE49-F238E27FC236}">
              <a16:creationId xmlns:a16="http://schemas.microsoft.com/office/drawing/2014/main" id="{043F31FB-0937-4770-B368-FA4422BE536F}"/>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161788</xdr:rowOff>
    </xdr:from>
    <xdr:ext cx="469744" cy="259045"/>
    <xdr:sp macro="" textlink="">
      <xdr:nvSpPr>
        <xdr:cNvPr id="138" name="n_1mainValue債務償還比率">
          <a:extLst>
            <a:ext uri="{FF2B5EF4-FFF2-40B4-BE49-F238E27FC236}">
              <a16:creationId xmlns:a16="http://schemas.microsoft.com/office/drawing/2014/main" id="{AD0F6D2F-FEC4-494B-AF26-2CAE73352F8C}"/>
            </a:ext>
          </a:extLst>
        </xdr:cNvPr>
        <xdr:cNvSpPr txBox="1"/>
      </xdr:nvSpPr>
      <xdr:spPr>
        <a:xfrm>
          <a:off x="13836727" y="55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7CA63E28-39AF-4563-86CF-539C998F02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73FDBD9B-B830-43DF-A680-FC05989F681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7AF969F9-B7B5-41AB-85D7-0CA210D1A3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A8699758-F409-4232-9507-470FC75328D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27C52E3F-7464-4067-920F-5EAB0E04793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ABE8A616-2BD3-4890-83C2-E72FC5B1D4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BF8B73-8EDE-4961-A8D2-829254AAE4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865876-335C-4FE4-81C2-A0DB80997E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B1FAFC-461A-41CC-BD2B-038B667413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5D9A51-8DED-47C8-A756-88250BC94A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8EDC4B-C07B-4ED6-BB48-B4B790164A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E2EA04-790A-4867-B4E5-62D55AB414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F5B81D-232F-4B53-853E-68F979E625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B77525-9EB1-4046-9747-300D5161E3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A325F7-5E14-48F2-B110-77118E566C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D7A425-7665-40D5-87A0-59C23CFD0A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20,885
20,678
185.19
13,448,024
13,346,505
66,886
7,818,860
15,487,215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4CB7C8-59CD-4FB1-934E-BDC09C56B3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41A603-D9B0-4FFA-A4D1-44F047E59A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6B249D-7B47-42C8-A203-A395347CEA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2B710F-1F3B-4E48-A325-7D815A8EFD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61D1A7-DC3A-4640-AF30-8ADA10A7D9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D2A5410-8107-48F3-9B9F-E223381108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6D8FBEE-346A-4D92-ABF4-C1D17F37C8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12B33C-5625-484A-9C61-BFD2BD0006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5A89B2-BC4D-4CAA-9131-BA7662DA3D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F5A46A-F0C8-4AF7-91F6-A9D9F7B41E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79D53D-EBB9-411E-861E-8AE66E9267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111701-D4AD-4582-AB4A-028DF768BA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C1CE23-08ED-44BB-9606-A8B9943306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848D36-4FB8-494E-A907-B4B10D3778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1B4835-4142-423B-B779-072B48AD40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CBF24E-AFAB-4C7F-AEE9-E51697D264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6230F4-4613-43C2-A060-1F61D24121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52DED5-C596-43C9-B807-2F1CE00193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8D8BC0-BE8C-431C-9AB4-2DD7B851D6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9AFACC-8168-468F-8AB3-ADBDAA53047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FCB2FA0-15CB-4F97-9590-1D20458DF9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A026190-BEFE-49E4-8D6E-67236C1DB4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7FA48A7-3D44-4B3E-BBF4-F9822D6B42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734CD1A-8D7B-4F35-9955-0AB7A99681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3C1497F-8AF4-4007-8561-F067E348DA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B225509-3968-4D89-A701-78E82958B4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CB58F2E-FBF5-433B-ACF5-537164CA8E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02D94AF-1340-4C87-A78D-4F81D870DD2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26FE3B0-DC2F-40E0-B168-DC624B9712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7550043-7AAD-4993-8ED5-107D2D458C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A0DF071-1267-495B-B452-0ECC8A581A2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F1AAB00-47FB-49E7-A33D-341A956F023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D02AD76-3BAF-405F-8256-385517402A2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C1A5715-6828-457E-9027-3FDCBAE500B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6A51AE0-18C8-4BB8-B54E-A06D78F6622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6F8814F-B5D4-4C8D-B10D-37AE9832CC0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0D4F935-3DA9-4BCC-9A9D-E396FB8420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F8B9C24-4299-4435-BC54-B12F5A6EFDD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69AFE70-2C4A-4471-A3B5-05116E88D54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F3228E3-0F38-4114-A52C-03EF02E3550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4335259-251B-4EB6-B3F7-01C168F5E16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4F3A07D-4685-4047-B1C7-58700ECCCC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0A1BF34-B486-4331-BF19-53D8BB6173D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3BB4566-D36D-47C8-BFC5-6973521464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FB558BB2-45FA-45BA-A5BB-BD947AC70828}"/>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D8B1FDA8-D179-4F28-A6AA-4868CCF1879D}"/>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9D5B2398-9E00-4FAB-9D0B-10B7E3207A4B}"/>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A9DFDC0D-9493-4519-81DB-5A2895A9484D}"/>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F33B04E8-8675-4102-A663-BB4F6B9845FE}"/>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00FBDE00-1E00-4D39-943A-854F849208A5}"/>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4D858C5-EDF8-4DF0-BD4E-4E95C51C7BE6}"/>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CD83E831-547A-4367-A7BE-5F0EB0EDCE8D}"/>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B3D47CCA-4ECF-47B7-B58F-50E97F7B6B8B}"/>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D358FB01-AABD-4B39-B171-87745534B225}"/>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70CAB24-7509-4467-9EE5-B2310EA2A1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08CCC95-B456-4AE5-A8E1-B1C6D94301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07043D0-20E7-46BD-963B-52B7B08499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22FBA4-7BC3-4072-A5E2-91A3B07CEB5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20CA86-FDB4-4C3F-A163-C40ABCA99E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1" name="楕円 70">
          <a:extLst>
            <a:ext uri="{FF2B5EF4-FFF2-40B4-BE49-F238E27FC236}">
              <a16:creationId xmlns:a16="http://schemas.microsoft.com/office/drawing/2014/main" id="{3DA974C2-B96D-4D50-9F66-3E214F3151D9}"/>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2" name="【道路】&#10;有形固定資産減価償却率該当値テキスト">
          <a:extLst>
            <a:ext uri="{FF2B5EF4-FFF2-40B4-BE49-F238E27FC236}">
              <a16:creationId xmlns:a16="http://schemas.microsoft.com/office/drawing/2014/main" id="{E7E6B9FF-5A1D-482D-AE5B-1572BD4FDD3C}"/>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3" name="楕円 72">
          <a:extLst>
            <a:ext uri="{FF2B5EF4-FFF2-40B4-BE49-F238E27FC236}">
              <a16:creationId xmlns:a16="http://schemas.microsoft.com/office/drawing/2014/main" id="{6A5969EF-DB37-49AA-80AF-161473CEEAA3}"/>
            </a:ext>
          </a:extLst>
        </xdr:cNvPr>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81915</xdr:rowOff>
    </xdr:to>
    <xdr:cxnSp macro="">
      <xdr:nvCxnSpPr>
        <xdr:cNvPr id="74" name="直線コネクタ 73">
          <a:extLst>
            <a:ext uri="{FF2B5EF4-FFF2-40B4-BE49-F238E27FC236}">
              <a16:creationId xmlns:a16="http://schemas.microsoft.com/office/drawing/2014/main" id="{556F7007-F9B7-4C77-B34C-AA30234F141F}"/>
            </a:ext>
          </a:extLst>
        </xdr:cNvPr>
        <xdr:cNvCxnSpPr/>
      </xdr:nvCxnSpPr>
      <xdr:spPr>
        <a:xfrm flipV="1">
          <a:off x="3797300" y="63874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57785</xdr:rowOff>
    </xdr:from>
    <xdr:to>
      <xdr:col>15</xdr:col>
      <xdr:colOff>101600</xdr:colOff>
      <xdr:row>37</xdr:row>
      <xdr:rowOff>159385</xdr:rowOff>
    </xdr:to>
    <xdr:sp macro="" textlink="">
      <xdr:nvSpPr>
        <xdr:cNvPr id="75" name="楕円 74">
          <a:extLst>
            <a:ext uri="{FF2B5EF4-FFF2-40B4-BE49-F238E27FC236}">
              <a16:creationId xmlns:a16="http://schemas.microsoft.com/office/drawing/2014/main" id="{878F041A-B1B2-4A35-A57C-94D7707E580B}"/>
            </a:ext>
          </a:extLst>
        </xdr:cNvPr>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108585</xdr:rowOff>
    </xdr:to>
    <xdr:cxnSp macro="">
      <xdr:nvCxnSpPr>
        <xdr:cNvPr id="76" name="直線コネクタ 75">
          <a:extLst>
            <a:ext uri="{FF2B5EF4-FFF2-40B4-BE49-F238E27FC236}">
              <a16:creationId xmlns:a16="http://schemas.microsoft.com/office/drawing/2014/main" id="{6BDB0852-9518-40EA-A115-3B99B773C6ED}"/>
            </a:ext>
          </a:extLst>
        </xdr:cNvPr>
        <xdr:cNvCxnSpPr/>
      </xdr:nvCxnSpPr>
      <xdr:spPr>
        <a:xfrm flipV="1">
          <a:off x="2908300" y="64255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7" name="n_1aveValue【道路】&#10;有形固定資産減価償却率">
          <a:extLst>
            <a:ext uri="{FF2B5EF4-FFF2-40B4-BE49-F238E27FC236}">
              <a16:creationId xmlns:a16="http://schemas.microsoft.com/office/drawing/2014/main" id="{A8808C41-B575-4FC9-BEBB-E5DFC6200A24}"/>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8" name="n_2aveValue【道路】&#10;有形固定資産減価償却率">
          <a:extLst>
            <a:ext uri="{FF2B5EF4-FFF2-40B4-BE49-F238E27FC236}">
              <a16:creationId xmlns:a16="http://schemas.microsoft.com/office/drawing/2014/main" id="{0F22D586-5934-4181-9839-3C94939D9AFA}"/>
            </a:ext>
          </a:extLst>
        </xdr:cNvPr>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a:extLst>
            <a:ext uri="{FF2B5EF4-FFF2-40B4-BE49-F238E27FC236}">
              <a16:creationId xmlns:a16="http://schemas.microsoft.com/office/drawing/2014/main" id="{AE465147-8BCC-4758-9C7E-ECBDD5BF000F}"/>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0" name="n_1mainValue【道路】&#10;有形固定資産減価償却率">
          <a:extLst>
            <a:ext uri="{FF2B5EF4-FFF2-40B4-BE49-F238E27FC236}">
              <a16:creationId xmlns:a16="http://schemas.microsoft.com/office/drawing/2014/main" id="{3C11815B-C259-4AB3-A8E5-5DC873B129F6}"/>
            </a:ext>
          </a:extLst>
        </xdr:cNvPr>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81" name="n_2mainValue【道路】&#10;有形固定資産減価償却率">
          <a:extLst>
            <a:ext uri="{FF2B5EF4-FFF2-40B4-BE49-F238E27FC236}">
              <a16:creationId xmlns:a16="http://schemas.microsoft.com/office/drawing/2014/main" id="{18AF46DE-FC37-4952-9FDA-E2104494DEAC}"/>
            </a:ext>
          </a:extLst>
        </xdr:cNvPr>
        <xdr:cNvSpPr txBox="1"/>
      </xdr:nvSpPr>
      <xdr:spPr>
        <a:xfrm>
          <a:off x="2705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64C3F44-9077-4DAC-9DB2-255E80D230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3AFE0D55-80FD-46A7-A8D0-4B1B0EF27F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C41C6D9-15E7-4CBD-991C-3991EB049B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96AAC31E-1C3E-4728-8C46-40BE3EFC849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AD2F25FA-2DB1-4BDE-99E3-3B6423A176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165BBE68-D3E6-447F-8061-67971C9753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B848A814-1095-40BD-A84F-E0FDBF6A75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4AC1EDEC-3D83-4591-96A3-E383D8DC1F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C70E4295-EE20-4407-A0DD-9F2C3E9F32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ADD37421-79C2-46D3-9EAF-11DBFEF5F4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291889A9-5844-438C-8AF3-16386168958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291D426D-CFA4-4087-8C40-FE92AD8118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722C5DA8-B9D6-420E-A760-2575BAB291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64D7ED76-2C5A-40C9-81F8-B385C717449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41AB07C3-733C-4312-BF1A-512103D5D1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8144037C-1825-4065-929D-C806B96BB5C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CCB54880-6004-4A6C-B5FE-E75144DB0C2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BDE5DEF8-821F-4792-91C7-943D2127EFF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431D310C-A347-4198-9112-3C6FDF44C18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79BF7093-0F70-415E-8A92-7AFD7C1839D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6A4980BF-B2FD-47B1-8A09-7131691A97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DADE12CC-A782-4BD1-84C6-1ADB40B3901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D8257E51-4463-4605-9377-262ECEE465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5" name="直線コネクタ 104">
          <a:extLst>
            <a:ext uri="{FF2B5EF4-FFF2-40B4-BE49-F238E27FC236}">
              <a16:creationId xmlns:a16="http://schemas.microsoft.com/office/drawing/2014/main" id="{E8BA5676-9101-44C1-A0B5-548F9C125876}"/>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6" name="【道路】&#10;一人当たり延長最小値テキスト">
          <a:extLst>
            <a:ext uri="{FF2B5EF4-FFF2-40B4-BE49-F238E27FC236}">
              <a16:creationId xmlns:a16="http://schemas.microsoft.com/office/drawing/2014/main" id="{83405AF1-378E-481D-A798-91B4B15C7995}"/>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7" name="直線コネクタ 106">
          <a:extLst>
            <a:ext uri="{FF2B5EF4-FFF2-40B4-BE49-F238E27FC236}">
              <a16:creationId xmlns:a16="http://schemas.microsoft.com/office/drawing/2014/main" id="{D531D09F-1DA5-4CD2-9AC2-428BB447091D}"/>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8" name="【道路】&#10;一人当たり延長最大値テキスト">
          <a:extLst>
            <a:ext uri="{FF2B5EF4-FFF2-40B4-BE49-F238E27FC236}">
              <a16:creationId xmlns:a16="http://schemas.microsoft.com/office/drawing/2014/main" id="{41E69481-3EF8-4624-9965-F3C9CA2CF7C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9" name="直線コネクタ 108">
          <a:extLst>
            <a:ext uri="{FF2B5EF4-FFF2-40B4-BE49-F238E27FC236}">
              <a16:creationId xmlns:a16="http://schemas.microsoft.com/office/drawing/2014/main" id="{62B86DFD-3631-4FB7-A74A-55BD98E08A45}"/>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0" name="【道路】&#10;一人当たり延長平均値テキスト">
          <a:extLst>
            <a:ext uri="{FF2B5EF4-FFF2-40B4-BE49-F238E27FC236}">
              <a16:creationId xmlns:a16="http://schemas.microsoft.com/office/drawing/2014/main" id="{06CF7042-1C0C-4E2B-A927-C35C3F2FF9F5}"/>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1" name="フローチャート: 判断 110">
          <a:extLst>
            <a:ext uri="{FF2B5EF4-FFF2-40B4-BE49-F238E27FC236}">
              <a16:creationId xmlns:a16="http://schemas.microsoft.com/office/drawing/2014/main" id="{D4CC1D14-C6CE-4869-A2E5-F3E32926CC16}"/>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2" name="フローチャート: 判断 111">
          <a:extLst>
            <a:ext uri="{FF2B5EF4-FFF2-40B4-BE49-F238E27FC236}">
              <a16:creationId xmlns:a16="http://schemas.microsoft.com/office/drawing/2014/main" id="{8310A4D3-70E7-4ED5-930E-87FB2B4C47B2}"/>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3" name="フローチャート: 判断 112">
          <a:extLst>
            <a:ext uri="{FF2B5EF4-FFF2-40B4-BE49-F238E27FC236}">
              <a16:creationId xmlns:a16="http://schemas.microsoft.com/office/drawing/2014/main" id="{43072B25-D21C-4C8A-BD2C-17CB445E6B92}"/>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4" name="フローチャート: 判断 113">
          <a:extLst>
            <a:ext uri="{FF2B5EF4-FFF2-40B4-BE49-F238E27FC236}">
              <a16:creationId xmlns:a16="http://schemas.microsoft.com/office/drawing/2014/main" id="{09F307B9-6733-4049-8CB0-C73CF9750681}"/>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0E51AB0-B9AE-46D0-96A1-8CCB6F004E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8B41C6D-76EB-4A39-8BAD-509AF7BD0E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44FA653-A430-453F-89E4-76638EC66E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D07B29A-72E2-47FD-99F5-5C59DE59DA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E039B27-647C-464B-AB71-0A68E5E1DE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21387</xdr:rowOff>
    </xdr:from>
    <xdr:to>
      <xdr:col>55</xdr:col>
      <xdr:colOff>50800</xdr:colOff>
      <xdr:row>40</xdr:row>
      <xdr:rowOff>122987</xdr:rowOff>
    </xdr:to>
    <xdr:sp macro="" textlink="">
      <xdr:nvSpPr>
        <xdr:cNvPr id="120" name="楕円 119">
          <a:extLst>
            <a:ext uri="{FF2B5EF4-FFF2-40B4-BE49-F238E27FC236}">
              <a16:creationId xmlns:a16="http://schemas.microsoft.com/office/drawing/2014/main" id="{84639DBB-3471-4A00-AB0A-2957CB4B2810}"/>
            </a:ext>
          </a:extLst>
        </xdr:cNvPr>
        <xdr:cNvSpPr/>
      </xdr:nvSpPr>
      <xdr:spPr>
        <a:xfrm>
          <a:off x="10426700" y="68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44264</xdr:rowOff>
    </xdr:from>
    <xdr:ext cx="534377" cy="259045"/>
    <xdr:sp macro="" textlink="">
      <xdr:nvSpPr>
        <xdr:cNvPr id="121" name="【道路】&#10;一人当たり延長該当値テキスト">
          <a:extLst>
            <a:ext uri="{FF2B5EF4-FFF2-40B4-BE49-F238E27FC236}">
              <a16:creationId xmlns:a16="http://schemas.microsoft.com/office/drawing/2014/main" id="{62135194-3512-401F-B6C2-F5EC91653D84}"/>
            </a:ext>
          </a:extLst>
        </xdr:cNvPr>
        <xdr:cNvSpPr txBox="1"/>
      </xdr:nvSpPr>
      <xdr:spPr>
        <a:xfrm>
          <a:off x="10515600" y="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28511</xdr:rowOff>
    </xdr:from>
    <xdr:to>
      <xdr:col>50</xdr:col>
      <xdr:colOff>165100</xdr:colOff>
      <xdr:row>40</xdr:row>
      <xdr:rowOff>130111</xdr:rowOff>
    </xdr:to>
    <xdr:sp macro="" textlink="">
      <xdr:nvSpPr>
        <xdr:cNvPr id="122" name="楕円 121">
          <a:extLst>
            <a:ext uri="{FF2B5EF4-FFF2-40B4-BE49-F238E27FC236}">
              <a16:creationId xmlns:a16="http://schemas.microsoft.com/office/drawing/2014/main" id="{204AEFC2-7337-41A8-87AF-D1251968D873}"/>
            </a:ext>
          </a:extLst>
        </xdr:cNvPr>
        <xdr:cNvSpPr/>
      </xdr:nvSpPr>
      <xdr:spPr>
        <a:xfrm>
          <a:off x="9588500" y="68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72187</xdr:rowOff>
    </xdr:from>
    <xdr:to>
      <xdr:col>55</xdr:col>
      <xdr:colOff>0</xdr:colOff>
      <xdr:row>40</xdr:row>
      <xdr:rowOff>79311</xdr:rowOff>
    </xdr:to>
    <xdr:cxnSp macro="">
      <xdr:nvCxnSpPr>
        <xdr:cNvPr id="123" name="直線コネクタ 122">
          <a:extLst>
            <a:ext uri="{FF2B5EF4-FFF2-40B4-BE49-F238E27FC236}">
              <a16:creationId xmlns:a16="http://schemas.microsoft.com/office/drawing/2014/main" id="{6E26F54D-9699-46CF-8096-8FBC842FB65A}"/>
            </a:ext>
          </a:extLst>
        </xdr:cNvPr>
        <xdr:cNvCxnSpPr/>
      </xdr:nvCxnSpPr>
      <xdr:spPr>
        <a:xfrm flipV="1">
          <a:off x="9639300" y="6930187"/>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168046</xdr:rowOff>
    </xdr:from>
    <xdr:to>
      <xdr:col>46</xdr:col>
      <xdr:colOff>38100</xdr:colOff>
      <xdr:row>40</xdr:row>
      <xdr:rowOff>98196</xdr:rowOff>
    </xdr:to>
    <xdr:sp macro="" textlink="">
      <xdr:nvSpPr>
        <xdr:cNvPr id="124" name="楕円 123">
          <a:extLst>
            <a:ext uri="{FF2B5EF4-FFF2-40B4-BE49-F238E27FC236}">
              <a16:creationId xmlns:a16="http://schemas.microsoft.com/office/drawing/2014/main" id="{80EB92A3-B61C-4098-8D86-73AB52116513}"/>
            </a:ext>
          </a:extLst>
        </xdr:cNvPr>
        <xdr:cNvSpPr/>
      </xdr:nvSpPr>
      <xdr:spPr>
        <a:xfrm>
          <a:off x="8699500" y="68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47396</xdr:rowOff>
    </xdr:from>
    <xdr:to>
      <xdr:col>50</xdr:col>
      <xdr:colOff>114300</xdr:colOff>
      <xdr:row>40</xdr:row>
      <xdr:rowOff>79311</xdr:rowOff>
    </xdr:to>
    <xdr:cxnSp macro="">
      <xdr:nvCxnSpPr>
        <xdr:cNvPr id="125" name="直線コネクタ 124">
          <a:extLst>
            <a:ext uri="{FF2B5EF4-FFF2-40B4-BE49-F238E27FC236}">
              <a16:creationId xmlns:a16="http://schemas.microsoft.com/office/drawing/2014/main" id="{2F3B4599-AA7E-4F11-8202-D9A50F7BC643}"/>
            </a:ext>
          </a:extLst>
        </xdr:cNvPr>
        <xdr:cNvCxnSpPr/>
      </xdr:nvCxnSpPr>
      <xdr:spPr>
        <a:xfrm>
          <a:off x="8750300" y="6905396"/>
          <a:ext cx="8890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26" name="n_1aveValue【道路】&#10;一人当たり延長">
          <a:extLst>
            <a:ext uri="{FF2B5EF4-FFF2-40B4-BE49-F238E27FC236}">
              <a16:creationId xmlns:a16="http://schemas.microsoft.com/office/drawing/2014/main" id="{2C5C4C3F-C0F6-4338-AB73-63A0E988AA96}"/>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27" name="n_2aveValue【道路】&#10;一人当たり延長">
          <a:extLst>
            <a:ext uri="{FF2B5EF4-FFF2-40B4-BE49-F238E27FC236}">
              <a16:creationId xmlns:a16="http://schemas.microsoft.com/office/drawing/2014/main" id="{F9B570F8-1E72-4F8E-914D-9D3A5EBE380D}"/>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28" name="n_3aveValue【道路】&#10;一人当たり延長">
          <a:extLst>
            <a:ext uri="{FF2B5EF4-FFF2-40B4-BE49-F238E27FC236}">
              <a16:creationId xmlns:a16="http://schemas.microsoft.com/office/drawing/2014/main" id="{FC54450F-A71B-4F54-BE6B-6D7548734987}"/>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146638</xdr:rowOff>
    </xdr:from>
    <xdr:ext cx="534377" cy="259045"/>
    <xdr:sp macro="" textlink="">
      <xdr:nvSpPr>
        <xdr:cNvPr id="129" name="n_1mainValue【道路】&#10;一人当たり延長">
          <a:extLst>
            <a:ext uri="{FF2B5EF4-FFF2-40B4-BE49-F238E27FC236}">
              <a16:creationId xmlns:a16="http://schemas.microsoft.com/office/drawing/2014/main" id="{E5151230-69BF-4023-A065-AA748FFC1597}"/>
            </a:ext>
          </a:extLst>
        </xdr:cNvPr>
        <xdr:cNvSpPr txBox="1"/>
      </xdr:nvSpPr>
      <xdr:spPr>
        <a:xfrm>
          <a:off x="9359411" y="66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114723</xdr:rowOff>
    </xdr:from>
    <xdr:ext cx="534377" cy="259045"/>
    <xdr:sp macro="" textlink="">
      <xdr:nvSpPr>
        <xdr:cNvPr id="130" name="n_2mainValue【道路】&#10;一人当たり延長">
          <a:extLst>
            <a:ext uri="{FF2B5EF4-FFF2-40B4-BE49-F238E27FC236}">
              <a16:creationId xmlns:a16="http://schemas.microsoft.com/office/drawing/2014/main" id="{2B791BE5-4109-4764-A4E1-FFE75319EEA0}"/>
            </a:ext>
          </a:extLst>
        </xdr:cNvPr>
        <xdr:cNvSpPr txBox="1"/>
      </xdr:nvSpPr>
      <xdr:spPr>
        <a:xfrm>
          <a:off x="8483111"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67FF3593-B4A1-449D-8ABF-03C435FD58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AEEACBE1-D7F4-49DD-80A3-6F9720F38A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5F2DCAF8-6D33-4330-871E-F349D84AEE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DCDAC7EF-3410-4959-8C92-5D559F2D10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E6C73405-6B08-4F1B-924C-4EA94F5C6A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246AAFB3-79F1-4899-9224-B16EC27C2A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CAF42C3B-1901-4415-9335-5466680C11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9539798D-BF78-48EF-9268-7F35CF4924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59914702-0589-4BD9-AE4D-AE7972968B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1717D655-8426-4A9D-AC15-31AB026E0E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ED2BFD42-2F3F-4A02-9EB9-B56E1F7DBA6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a:extLst>
            <a:ext uri="{FF2B5EF4-FFF2-40B4-BE49-F238E27FC236}">
              <a16:creationId xmlns:a16="http://schemas.microsoft.com/office/drawing/2014/main" id="{AFFD74B6-65EA-49FF-A0C3-0B627EE2EF55}"/>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99EF00D6-30C6-44D3-9B88-07CFE1548EE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3728120-EB91-4325-BAAE-A292D3AE57A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40B6DFC2-8E84-4578-8476-C82C5BFB97C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739ADF80-2B24-48AD-BBB5-AC942D24B9C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843C1FDC-16D0-41AF-9951-F0A8EE71F15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BFD5F312-01B3-42BE-A758-C2F1AA49B3E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A401CF21-5AFA-45B9-B04A-C10250B46FB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B1301B0E-B1EC-4262-8F2D-7B619983488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D1A643BE-E947-43EB-9CD5-A5D2422948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E1179441-3F55-41A6-8707-803CB3DA196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EB81E143-91A0-41DC-AA31-DCDDF487A4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4" name="直線コネクタ 153">
          <a:extLst>
            <a:ext uri="{FF2B5EF4-FFF2-40B4-BE49-F238E27FC236}">
              <a16:creationId xmlns:a16="http://schemas.microsoft.com/office/drawing/2014/main" id="{98DE4291-A2FE-4CCB-AF7C-131B4E7A577F}"/>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B80E3433-AC8E-439B-B990-C063FA54C2BD}"/>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6" name="直線コネクタ 155">
          <a:extLst>
            <a:ext uri="{FF2B5EF4-FFF2-40B4-BE49-F238E27FC236}">
              <a16:creationId xmlns:a16="http://schemas.microsoft.com/office/drawing/2014/main" id="{B902DA8C-411E-45D8-96DE-27C4548AB907}"/>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4758574A-A0AF-4E36-8180-61E89B0146F3}"/>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a:extLst>
            <a:ext uri="{FF2B5EF4-FFF2-40B4-BE49-F238E27FC236}">
              <a16:creationId xmlns:a16="http://schemas.microsoft.com/office/drawing/2014/main" id="{3264A04B-CF3D-4DAA-A4FB-221EDB46DD36}"/>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CB7965C-B7ED-453B-AECE-D4B7F3C37A50}"/>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0" name="フローチャート: 判断 159">
          <a:extLst>
            <a:ext uri="{FF2B5EF4-FFF2-40B4-BE49-F238E27FC236}">
              <a16:creationId xmlns:a16="http://schemas.microsoft.com/office/drawing/2014/main" id="{85723DFC-0260-4BBC-AFB2-83EBBEE7EDB7}"/>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1" name="フローチャート: 判断 160">
          <a:extLst>
            <a:ext uri="{FF2B5EF4-FFF2-40B4-BE49-F238E27FC236}">
              <a16:creationId xmlns:a16="http://schemas.microsoft.com/office/drawing/2014/main" id="{463748CB-818B-4E87-96FA-50E06558EC2E}"/>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a:extLst>
            <a:ext uri="{FF2B5EF4-FFF2-40B4-BE49-F238E27FC236}">
              <a16:creationId xmlns:a16="http://schemas.microsoft.com/office/drawing/2014/main" id="{C96A13DA-F971-4F89-B5C0-7C4F8958D725}"/>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3" name="フローチャート: 判断 162">
          <a:extLst>
            <a:ext uri="{FF2B5EF4-FFF2-40B4-BE49-F238E27FC236}">
              <a16:creationId xmlns:a16="http://schemas.microsoft.com/office/drawing/2014/main" id="{48BBC32E-7793-44BC-BCC2-6FC7A015FE2C}"/>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78213B7-0BBC-4C0A-9849-93A91D1531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BC56D33-60A6-44B0-BBF1-86B2B19639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1355D10-D4CB-4F63-B436-5CF4225FE1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1DCDF26-3076-49AD-BDF7-FA9B2E4D7D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ED96A08-3C43-48AF-A86C-09E298C7EC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36830</xdr:rowOff>
    </xdr:from>
    <xdr:to>
      <xdr:col>24</xdr:col>
      <xdr:colOff>114300</xdr:colOff>
      <xdr:row>56</xdr:row>
      <xdr:rowOff>138430</xdr:rowOff>
    </xdr:to>
    <xdr:sp macro="" textlink="">
      <xdr:nvSpPr>
        <xdr:cNvPr id="169" name="楕円 168">
          <a:extLst>
            <a:ext uri="{FF2B5EF4-FFF2-40B4-BE49-F238E27FC236}">
              <a16:creationId xmlns:a16="http://schemas.microsoft.com/office/drawing/2014/main" id="{D9C1FE82-280C-46DA-AB23-BD25A5C89D0A}"/>
            </a:ext>
          </a:extLst>
        </xdr:cNvPr>
        <xdr:cNvSpPr/>
      </xdr:nvSpPr>
      <xdr:spPr>
        <a:xfrm>
          <a:off x="4584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123207</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D230E560-1F97-444C-806C-00CA86AAF4B3}"/>
            </a:ext>
          </a:extLst>
        </xdr:cNvPr>
        <xdr:cNvSpPr txBox="1"/>
      </xdr:nvSpPr>
      <xdr:spPr>
        <a:xfrm>
          <a:off x="4673600"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171" name="楕円 170">
          <a:extLst>
            <a:ext uri="{FF2B5EF4-FFF2-40B4-BE49-F238E27FC236}">
              <a16:creationId xmlns:a16="http://schemas.microsoft.com/office/drawing/2014/main" id="{03FB5902-63B3-4D26-AFF8-AD42D3203359}"/>
            </a:ext>
          </a:extLst>
        </xdr:cNvPr>
        <xdr:cNvSpPr/>
      </xdr:nvSpPr>
      <xdr:spPr>
        <a:xfrm>
          <a:off x="3746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87630</xdr:rowOff>
    </xdr:from>
    <xdr:to>
      <xdr:col>24</xdr:col>
      <xdr:colOff>63500</xdr:colOff>
      <xdr:row>56</xdr:row>
      <xdr:rowOff>120015</xdr:rowOff>
    </xdr:to>
    <xdr:cxnSp macro="">
      <xdr:nvCxnSpPr>
        <xdr:cNvPr id="172" name="直線コネクタ 171">
          <a:extLst>
            <a:ext uri="{FF2B5EF4-FFF2-40B4-BE49-F238E27FC236}">
              <a16:creationId xmlns:a16="http://schemas.microsoft.com/office/drawing/2014/main" id="{EAF62664-F7C9-4166-B78F-22CE866EFFD7}"/>
            </a:ext>
          </a:extLst>
        </xdr:cNvPr>
        <xdr:cNvCxnSpPr/>
      </xdr:nvCxnSpPr>
      <xdr:spPr>
        <a:xfrm flipV="1">
          <a:off x="3797300" y="96888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73" name="楕円 172">
          <a:extLst>
            <a:ext uri="{FF2B5EF4-FFF2-40B4-BE49-F238E27FC236}">
              <a16:creationId xmlns:a16="http://schemas.microsoft.com/office/drawing/2014/main" id="{2F6AABF5-A4BC-49F9-927D-7A478C343D02}"/>
            </a:ext>
          </a:extLst>
        </xdr:cNvPr>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120015</xdr:rowOff>
    </xdr:from>
    <xdr:to>
      <xdr:col>19</xdr:col>
      <xdr:colOff>177800</xdr:colOff>
      <xdr:row>58</xdr:row>
      <xdr:rowOff>32385</xdr:rowOff>
    </xdr:to>
    <xdr:cxnSp macro="">
      <xdr:nvCxnSpPr>
        <xdr:cNvPr id="174" name="直線コネクタ 173">
          <a:extLst>
            <a:ext uri="{FF2B5EF4-FFF2-40B4-BE49-F238E27FC236}">
              <a16:creationId xmlns:a16="http://schemas.microsoft.com/office/drawing/2014/main" id="{728B3BFD-F09E-4991-93EF-611BF26F5062}"/>
            </a:ext>
          </a:extLst>
        </xdr:cNvPr>
        <xdr:cNvCxnSpPr/>
      </xdr:nvCxnSpPr>
      <xdr:spPr>
        <a:xfrm flipV="1">
          <a:off x="2908300" y="9721215"/>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B261C767-1272-4EBB-A34F-7270C33E85CE}"/>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7F7BE574-85D0-4C4D-9551-96944E4EEA3B}"/>
            </a:ext>
          </a:extLst>
        </xdr:cNvPr>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17F545AC-30F2-49B6-A71E-84533C2AF49E}"/>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15892</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130063F3-AACF-44F4-8D51-C59D0C04228C}"/>
            </a:ext>
          </a:extLst>
        </xdr:cNvPr>
        <xdr:cNvSpPr txBox="1"/>
      </xdr:nvSpPr>
      <xdr:spPr>
        <a:xfrm>
          <a:off x="35820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00EC51C1-AD5A-4D60-9F8A-95FF0626A634}"/>
            </a:ext>
          </a:extLst>
        </xdr:cNvPr>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BA013B01-8380-4812-9CE8-68C806A9AE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5B68F243-F7D1-4E0F-B548-336362DD24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272E56BE-3827-4696-B3F4-3F8625496C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ADF4D6EA-F5A2-4F03-8B62-DA5BBE51A5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22586C90-DF70-433C-B4C7-F7F59C3AF4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8C01C67E-115A-4E53-84C1-F94A754831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5BA896DC-6D20-4AFD-B8BF-8C9271E03B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6A53F72C-1326-4926-A931-2BB12FDFC1E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F6F2467-1F1D-45C2-A6E6-C17C4A57E1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9B5D3A41-1C22-44E4-A04F-5FB97B6119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a:extLst>
            <a:ext uri="{FF2B5EF4-FFF2-40B4-BE49-F238E27FC236}">
              <a16:creationId xmlns:a16="http://schemas.microsoft.com/office/drawing/2014/main" id="{D474992B-6B79-4DE1-A56F-4EEFAF7C6D0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a:extLst>
            <a:ext uri="{FF2B5EF4-FFF2-40B4-BE49-F238E27FC236}">
              <a16:creationId xmlns:a16="http://schemas.microsoft.com/office/drawing/2014/main" id="{3E90554F-DEE2-4030-A0C1-1B74F881F90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a:extLst>
            <a:ext uri="{FF2B5EF4-FFF2-40B4-BE49-F238E27FC236}">
              <a16:creationId xmlns:a16="http://schemas.microsoft.com/office/drawing/2014/main" id="{63148FD6-2D5F-4A0E-8CED-2A5DBC6FAF5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a:extLst>
            <a:ext uri="{FF2B5EF4-FFF2-40B4-BE49-F238E27FC236}">
              <a16:creationId xmlns:a16="http://schemas.microsoft.com/office/drawing/2014/main" id="{F81D8AC8-4309-40AE-8EFC-7F62C16109F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a:extLst>
            <a:ext uri="{FF2B5EF4-FFF2-40B4-BE49-F238E27FC236}">
              <a16:creationId xmlns:a16="http://schemas.microsoft.com/office/drawing/2014/main" id="{894AD8E6-038B-4331-8233-4319590FFB6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a:extLst>
            <a:ext uri="{FF2B5EF4-FFF2-40B4-BE49-F238E27FC236}">
              <a16:creationId xmlns:a16="http://schemas.microsoft.com/office/drawing/2014/main" id="{F7B9AA26-E7EE-410D-A85E-AD9F9BCC01F1}"/>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a:extLst>
            <a:ext uri="{FF2B5EF4-FFF2-40B4-BE49-F238E27FC236}">
              <a16:creationId xmlns:a16="http://schemas.microsoft.com/office/drawing/2014/main" id="{31A263FA-ECA8-403F-ACD6-F1B627EAF40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a:extLst>
            <a:ext uri="{FF2B5EF4-FFF2-40B4-BE49-F238E27FC236}">
              <a16:creationId xmlns:a16="http://schemas.microsoft.com/office/drawing/2014/main" id="{D423906E-FFEC-4FC4-81D8-536E0C3CCE0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296B11C3-AEC0-468D-A890-A90147FF65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a:extLst>
            <a:ext uri="{FF2B5EF4-FFF2-40B4-BE49-F238E27FC236}">
              <a16:creationId xmlns:a16="http://schemas.microsoft.com/office/drawing/2014/main" id="{69011030-A7D5-4CBF-B282-53A08DF38F7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7ABF7D64-59CF-4F9E-A405-4BBC22D8B7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1" name="直線コネクタ 200">
          <a:extLst>
            <a:ext uri="{FF2B5EF4-FFF2-40B4-BE49-F238E27FC236}">
              <a16:creationId xmlns:a16="http://schemas.microsoft.com/office/drawing/2014/main" id="{9A1EF4B1-0E15-4CBE-934B-25E8116D3AF8}"/>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43A562A6-5298-4951-BCC2-B8495AD93886}"/>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3" name="直線コネクタ 202">
          <a:extLst>
            <a:ext uri="{FF2B5EF4-FFF2-40B4-BE49-F238E27FC236}">
              <a16:creationId xmlns:a16="http://schemas.microsoft.com/office/drawing/2014/main" id="{E76EE3DF-1A60-4D4F-8865-2C523205E3D7}"/>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4" name="【橋りょう・トンネル】&#10;一人当たり有形固定資産（償却資産）額最大値テキスト">
          <a:extLst>
            <a:ext uri="{FF2B5EF4-FFF2-40B4-BE49-F238E27FC236}">
              <a16:creationId xmlns:a16="http://schemas.microsoft.com/office/drawing/2014/main" id="{2872422D-2C2A-4557-9E7A-3817EC3BC671}"/>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5" name="直線コネクタ 204">
          <a:extLst>
            <a:ext uri="{FF2B5EF4-FFF2-40B4-BE49-F238E27FC236}">
              <a16:creationId xmlns:a16="http://schemas.microsoft.com/office/drawing/2014/main" id="{47DE237B-0875-47FB-BEC6-FC38CE89F80E}"/>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C493AFBD-5804-46DE-B1F4-636F66068D05}"/>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7" name="フローチャート: 判断 206">
          <a:extLst>
            <a:ext uri="{FF2B5EF4-FFF2-40B4-BE49-F238E27FC236}">
              <a16:creationId xmlns:a16="http://schemas.microsoft.com/office/drawing/2014/main" id="{8B916CF6-8EF5-4B63-BF2E-D6F4D66FD604}"/>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8" name="フローチャート: 判断 207">
          <a:extLst>
            <a:ext uri="{FF2B5EF4-FFF2-40B4-BE49-F238E27FC236}">
              <a16:creationId xmlns:a16="http://schemas.microsoft.com/office/drawing/2014/main" id="{FDB8E662-B3AB-4908-8C09-305EE34AA4A7}"/>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9" name="フローチャート: 判断 208">
          <a:extLst>
            <a:ext uri="{FF2B5EF4-FFF2-40B4-BE49-F238E27FC236}">
              <a16:creationId xmlns:a16="http://schemas.microsoft.com/office/drawing/2014/main" id="{6F3B8AAC-0201-4D1F-AC01-5863F99F3DC7}"/>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0" name="フローチャート: 判断 209">
          <a:extLst>
            <a:ext uri="{FF2B5EF4-FFF2-40B4-BE49-F238E27FC236}">
              <a16:creationId xmlns:a16="http://schemas.microsoft.com/office/drawing/2014/main" id="{5BE2012A-083C-4AD2-B64B-43A909B3D81E}"/>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AA5F6CC-0674-4D95-A285-F41122D91D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1E5A597F-315A-4948-B0CD-95087A37DA5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75BA954C-AB93-439C-9425-C5431D2F96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5BC013BD-C8A9-4688-80CA-0851570A1C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1BEDBB7-71B3-40BF-9878-0A27E0F989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31124</xdr:rowOff>
    </xdr:from>
    <xdr:to>
      <xdr:col>55</xdr:col>
      <xdr:colOff>50800</xdr:colOff>
      <xdr:row>57</xdr:row>
      <xdr:rowOff>132724</xdr:rowOff>
    </xdr:to>
    <xdr:sp macro="" textlink="">
      <xdr:nvSpPr>
        <xdr:cNvPr id="216" name="楕円 215">
          <a:extLst>
            <a:ext uri="{FF2B5EF4-FFF2-40B4-BE49-F238E27FC236}">
              <a16:creationId xmlns:a16="http://schemas.microsoft.com/office/drawing/2014/main" id="{D3555DC1-0C4C-42F1-8C1A-64F50D3D9BE5}"/>
            </a:ext>
          </a:extLst>
        </xdr:cNvPr>
        <xdr:cNvSpPr/>
      </xdr:nvSpPr>
      <xdr:spPr>
        <a:xfrm>
          <a:off x="10426700" y="98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117501</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F0F11D91-AFB1-44E4-B4EB-D5FF484EF0CE}"/>
            </a:ext>
          </a:extLst>
        </xdr:cNvPr>
        <xdr:cNvSpPr txBox="1"/>
      </xdr:nvSpPr>
      <xdr:spPr>
        <a:xfrm>
          <a:off x="10515600" y="971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56349</xdr:rowOff>
    </xdr:from>
    <xdr:to>
      <xdr:col>50</xdr:col>
      <xdr:colOff>165100</xdr:colOff>
      <xdr:row>57</xdr:row>
      <xdr:rowOff>157949</xdr:rowOff>
    </xdr:to>
    <xdr:sp macro="" textlink="">
      <xdr:nvSpPr>
        <xdr:cNvPr id="218" name="楕円 217">
          <a:extLst>
            <a:ext uri="{FF2B5EF4-FFF2-40B4-BE49-F238E27FC236}">
              <a16:creationId xmlns:a16="http://schemas.microsoft.com/office/drawing/2014/main" id="{ED2C87F6-736B-4C56-A820-BD9798A345CA}"/>
            </a:ext>
          </a:extLst>
        </xdr:cNvPr>
        <xdr:cNvSpPr/>
      </xdr:nvSpPr>
      <xdr:spPr>
        <a:xfrm>
          <a:off x="9588500" y="98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81924</xdr:rowOff>
    </xdr:from>
    <xdr:to>
      <xdr:col>55</xdr:col>
      <xdr:colOff>0</xdr:colOff>
      <xdr:row>57</xdr:row>
      <xdr:rowOff>107149</xdr:rowOff>
    </xdr:to>
    <xdr:cxnSp macro="">
      <xdr:nvCxnSpPr>
        <xdr:cNvPr id="219" name="直線コネクタ 218">
          <a:extLst>
            <a:ext uri="{FF2B5EF4-FFF2-40B4-BE49-F238E27FC236}">
              <a16:creationId xmlns:a16="http://schemas.microsoft.com/office/drawing/2014/main" id="{6738D1C6-E4FC-4CED-BE62-508C21652E2F}"/>
            </a:ext>
          </a:extLst>
        </xdr:cNvPr>
        <xdr:cNvCxnSpPr/>
      </xdr:nvCxnSpPr>
      <xdr:spPr>
        <a:xfrm flipV="1">
          <a:off x="9639300" y="9854574"/>
          <a:ext cx="838200" cy="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142182</xdr:rowOff>
    </xdr:from>
    <xdr:to>
      <xdr:col>46</xdr:col>
      <xdr:colOff>38100</xdr:colOff>
      <xdr:row>56</xdr:row>
      <xdr:rowOff>72332</xdr:rowOff>
    </xdr:to>
    <xdr:sp macro="" textlink="">
      <xdr:nvSpPr>
        <xdr:cNvPr id="220" name="楕円 219">
          <a:extLst>
            <a:ext uri="{FF2B5EF4-FFF2-40B4-BE49-F238E27FC236}">
              <a16:creationId xmlns:a16="http://schemas.microsoft.com/office/drawing/2014/main" id="{E30D3BA5-1847-4EB7-A076-F2008D62E447}"/>
            </a:ext>
          </a:extLst>
        </xdr:cNvPr>
        <xdr:cNvSpPr/>
      </xdr:nvSpPr>
      <xdr:spPr>
        <a:xfrm>
          <a:off x="8699500" y="95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21532</xdr:rowOff>
    </xdr:from>
    <xdr:to>
      <xdr:col>50</xdr:col>
      <xdr:colOff>114300</xdr:colOff>
      <xdr:row>57</xdr:row>
      <xdr:rowOff>107149</xdr:rowOff>
    </xdr:to>
    <xdr:cxnSp macro="">
      <xdr:nvCxnSpPr>
        <xdr:cNvPr id="221" name="直線コネクタ 220">
          <a:extLst>
            <a:ext uri="{FF2B5EF4-FFF2-40B4-BE49-F238E27FC236}">
              <a16:creationId xmlns:a16="http://schemas.microsoft.com/office/drawing/2014/main" id="{BEC3129E-6270-4A0F-B1E9-71373BB57E57}"/>
            </a:ext>
          </a:extLst>
        </xdr:cNvPr>
        <xdr:cNvCxnSpPr/>
      </xdr:nvCxnSpPr>
      <xdr:spPr>
        <a:xfrm>
          <a:off x="8750300" y="9622732"/>
          <a:ext cx="889000" cy="2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72F09800-50E6-4692-96BF-7ED89B130BFD}"/>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1881BFD7-C36A-48D8-AFC0-13835D434C89}"/>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FCC78B72-5EB4-4E1D-A4AE-1DA34C7D9703}"/>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3026</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23B2327C-256B-481E-A1FD-5A7604D9FBAC}"/>
            </a:ext>
          </a:extLst>
        </xdr:cNvPr>
        <xdr:cNvSpPr txBox="1"/>
      </xdr:nvSpPr>
      <xdr:spPr>
        <a:xfrm>
          <a:off x="9327095" y="96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88859</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83D0B6F8-F4B5-4A57-B37C-ED61A8B116AB}"/>
            </a:ext>
          </a:extLst>
        </xdr:cNvPr>
        <xdr:cNvSpPr txBox="1"/>
      </xdr:nvSpPr>
      <xdr:spPr>
        <a:xfrm>
          <a:off x="8450795" y="934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3B07E873-9632-48A0-AA91-E775854834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9336447D-5941-4B51-9F23-5D23B99963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313F92FB-1DD4-41AA-97E6-01CC5B6D8C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B63D6AC7-C594-452B-B215-DC308B8AB9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29D18653-2929-4852-ADD7-452D13B6C7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5A737A46-F07C-435D-9EE8-FF75C3C5E4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1AFB58FF-ED15-492F-B4E3-0D0DBB297A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8F3C022D-66DE-4C7E-AD2A-3477E0B76A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70A7128A-0458-4E9B-A180-67F6028422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8E9C28D8-A242-4A0E-9D9A-1A5E4D8701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1FB1189D-E0F4-4583-BE9B-F1725175787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CCB4E127-BC51-4C0F-BCC6-6D55880E8F5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5995F3CD-4470-45DC-B108-E8C80E381D0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4958BF35-D2B0-4171-A6FB-7447788544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B3C8FCD8-CE30-4F08-AD58-3F840B278CA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1A6F6DF4-0DD9-4CAF-85BC-63413E02C6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FE3202E1-B8F6-4C27-9C87-C446D86424B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D1A3C814-3940-4E77-A6AA-B3C4E95D110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60F23C95-97B3-48D1-94C4-B670C9E9DE8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FE0E06AD-D9C5-4FE0-9CFC-29D83649BC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10EDB23E-1B35-4808-BF90-994796900AF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92C0F0A0-30E0-44E4-BCAD-B4BAB94579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C7F6B7F9-AA6B-4F58-BC47-4DB804BB065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A529DB8A-B21A-4F12-AC41-4BFA804EF7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1" name="直線コネクタ 250">
          <a:extLst>
            <a:ext uri="{FF2B5EF4-FFF2-40B4-BE49-F238E27FC236}">
              <a16:creationId xmlns:a16="http://schemas.microsoft.com/office/drawing/2014/main" id="{C625DEB1-FB81-4FBA-B862-EE19F43BDD7A}"/>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123AE37A-37C8-4892-94AE-FB15D7C8B128}"/>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a:extLst>
            <a:ext uri="{FF2B5EF4-FFF2-40B4-BE49-F238E27FC236}">
              <a16:creationId xmlns:a16="http://schemas.microsoft.com/office/drawing/2014/main" id="{10560C29-E5FC-4906-9963-9FB07EDDE84D}"/>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B96A7BA4-2F25-4F79-B6DD-E510A3C9BF66}"/>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5" name="直線コネクタ 254">
          <a:extLst>
            <a:ext uri="{FF2B5EF4-FFF2-40B4-BE49-F238E27FC236}">
              <a16:creationId xmlns:a16="http://schemas.microsoft.com/office/drawing/2014/main" id="{7786E180-F1CB-4DB6-A545-6D3D77EB2268}"/>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4B8843DA-E120-402D-85DD-F7897D0D9971}"/>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7" name="フローチャート: 判断 256">
          <a:extLst>
            <a:ext uri="{FF2B5EF4-FFF2-40B4-BE49-F238E27FC236}">
              <a16:creationId xmlns:a16="http://schemas.microsoft.com/office/drawing/2014/main" id="{35FC9C2F-BDDE-4F28-8A91-32B535EDED82}"/>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8" name="フローチャート: 判断 257">
          <a:extLst>
            <a:ext uri="{FF2B5EF4-FFF2-40B4-BE49-F238E27FC236}">
              <a16:creationId xmlns:a16="http://schemas.microsoft.com/office/drawing/2014/main" id="{3C4328AC-68EE-41E9-8D51-A4E02E721AFB}"/>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9" name="フローチャート: 判断 258">
          <a:extLst>
            <a:ext uri="{FF2B5EF4-FFF2-40B4-BE49-F238E27FC236}">
              <a16:creationId xmlns:a16="http://schemas.microsoft.com/office/drawing/2014/main" id="{9BADEB77-04D6-403A-A280-0E3419FC22C6}"/>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0" name="フローチャート: 判断 259">
          <a:extLst>
            <a:ext uri="{FF2B5EF4-FFF2-40B4-BE49-F238E27FC236}">
              <a16:creationId xmlns:a16="http://schemas.microsoft.com/office/drawing/2014/main" id="{B1D78E88-A393-4CAB-BE5F-0AE69ACD8172}"/>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7690665-4ECB-4216-8EA1-D6CE3FF2D6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9998FBF-5D3C-4974-9E98-51FD9C4ED7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1EEAB90-DD84-4152-94DC-89708715FF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119D986-8155-409D-8CA5-95F0446C5D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D7158B5-8F3E-4336-8611-A159A3AABA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66" name="楕円 265">
          <a:extLst>
            <a:ext uri="{FF2B5EF4-FFF2-40B4-BE49-F238E27FC236}">
              <a16:creationId xmlns:a16="http://schemas.microsoft.com/office/drawing/2014/main" id="{940DD6BE-7B0D-4801-B4DB-6FB07410EC73}"/>
            </a:ext>
          </a:extLst>
        </xdr:cNvPr>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59072</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CE012739-FAE3-4F17-8C2B-FD2CADFF2B0D}"/>
            </a:ext>
          </a:extLst>
        </xdr:cNvPr>
        <xdr:cNvSpPr txBox="1"/>
      </xdr:nvSpPr>
      <xdr:spPr>
        <a:xfrm>
          <a:off x="4673600"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68" name="楕円 267">
          <a:extLst>
            <a:ext uri="{FF2B5EF4-FFF2-40B4-BE49-F238E27FC236}">
              <a16:creationId xmlns:a16="http://schemas.microsoft.com/office/drawing/2014/main" id="{A7C595A8-6FCF-4FA2-BB27-90B834EC7FDB}"/>
            </a:ext>
          </a:extLst>
        </xdr:cNvPr>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81</xdr:row>
      <xdr:rowOff>161925</xdr:rowOff>
    </xdr:to>
    <xdr:cxnSp macro="">
      <xdr:nvCxnSpPr>
        <xdr:cNvPr id="269" name="直線コネクタ 268">
          <a:extLst>
            <a:ext uri="{FF2B5EF4-FFF2-40B4-BE49-F238E27FC236}">
              <a16:creationId xmlns:a16="http://schemas.microsoft.com/office/drawing/2014/main" id="{EE2EDF3F-82CF-45CE-B971-FC5FD7F90A5B}"/>
            </a:ext>
          </a:extLst>
        </xdr:cNvPr>
        <xdr:cNvCxnSpPr/>
      </xdr:nvCxnSpPr>
      <xdr:spPr>
        <a:xfrm flipV="1">
          <a:off x="3797300" y="140188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70" name="楕円 269">
          <a:extLst>
            <a:ext uri="{FF2B5EF4-FFF2-40B4-BE49-F238E27FC236}">
              <a16:creationId xmlns:a16="http://schemas.microsoft.com/office/drawing/2014/main" id="{6AC6ED45-9625-4ADE-88D0-00AB0B6840CE}"/>
            </a:ext>
          </a:extLst>
        </xdr:cNvPr>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24764</xdr:rowOff>
    </xdr:to>
    <xdr:cxnSp macro="">
      <xdr:nvCxnSpPr>
        <xdr:cNvPr id="271" name="直線コネクタ 270">
          <a:extLst>
            <a:ext uri="{FF2B5EF4-FFF2-40B4-BE49-F238E27FC236}">
              <a16:creationId xmlns:a16="http://schemas.microsoft.com/office/drawing/2014/main" id="{FBC53B17-BBC9-43FD-BF03-73289AC8FDF4}"/>
            </a:ext>
          </a:extLst>
        </xdr:cNvPr>
        <xdr:cNvCxnSpPr/>
      </xdr:nvCxnSpPr>
      <xdr:spPr>
        <a:xfrm flipV="1">
          <a:off x="2908300" y="140493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72" name="n_1aveValue【公営住宅】&#10;有形固定資産減価償却率">
          <a:extLst>
            <a:ext uri="{FF2B5EF4-FFF2-40B4-BE49-F238E27FC236}">
              <a16:creationId xmlns:a16="http://schemas.microsoft.com/office/drawing/2014/main" id="{A7299CC8-A427-463D-876A-73BCA1337E31}"/>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73" name="n_2aveValue【公営住宅】&#10;有形固定資産減価償却率">
          <a:extLst>
            <a:ext uri="{FF2B5EF4-FFF2-40B4-BE49-F238E27FC236}">
              <a16:creationId xmlns:a16="http://schemas.microsoft.com/office/drawing/2014/main" id="{009916E5-4061-484D-BDE3-6FDAA84401E4}"/>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74" name="n_3aveValue【公営住宅】&#10;有形固定資産減価償却率">
          <a:extLst>
            <a:ext uri="{FF2B5EF4-FFF2-40B4-BE49-F238E27FC236}">
              <a16:creationId xmlns:a16="http://schemas.microsoft.com/office/drawing/2014/main" id="{828C40FC-4B1D-40D6-9F87-E6B92AECDE07}"/>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32402</xdr:rowOff>
    </xdr:from>
    <xdr:ext cx="405111" cy="259045"/>
    <xdr:sp macro="" textlink="">
      <xdr:nvSpPr>
        <xdr:cNvPr id="275" name="n_1mainValue【公営住宅】&#10;有形固定資産減価償却率">
          <a:extLst>
            <a:ext uri="{FF2B5EF4-FFF2-40B4-BE49-F238E27FC236}">
              <a16:creationId xmlns:a16="http://schemas.microsoft.com/office/drawing/2014/main" id="{DDEEFC0E-9481-4E23-8C6B-0CAD979E34EF}"/>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66691</xdr:rowOff>
    </xdr:from>
    <xdr:ext cx="405111" cy="259045"/>
    <xdr:sp macro="" textlink="">
      <xdr:nvSpPr>
        <xdr:cNvPr id="276" name="n_2mainValue【公営住宅】&#10;有形固定資産減価償却率">
          <a:extLst>
            <a:ext uri="{FF2B5EF4-FFF2-40B4-BE49-F238E27FC236}">
              <a16:creationId xmlns:a16="http://schemas.microsoft.com/office/drawing/2014/main" id="{FFF6E78C-B95D-4720-AC61-8F37EA40B508}"/>
            </a:ext>
          </a:extLst>
        </xdr:cNvPr>
        <xdr:cNvSpPr txBox="1"/>
      </xdr:nvSpPr>
      <xdr:spPr>
        <a:xfrm>
          <a:off x="2705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DC4B7A0E-6C4D-4937-AC00-41BABA5FCAF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3A038B27-C1FA-4047-B012-396FB5C4F3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7AB5E501-D4DF-470E-9B24-E5BD64A7BA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81B92F97-4CD7-48DC-BCF6-DDE7179ED24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4A1BFD67-36EB-45B5-A4AE-C7690069D5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4BE05136-019C-4CE3-B499-316D5F8E0F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5AA3218B-DA28-4AD9-BF7F-0C520F4DD2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CA3F97E1-F99A-4F65-9622-D8FF465708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C594FD64-071A-49A7-B895-2B75D97AD8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1A6D4B-FC9E-4EB1-A069-88ED7854086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7" name="直線コネクタ 286">
          <a:extLst>
            <a:ext uri="{FF2B5EF4-FFF2-40B4-BE49-F238E27FC236}">
              <a16:creationId xmlns:a16="http://schemas.microsoft.com/office/drawing/2014/main" id="{BCE9E11C-41E7-4C9E-99B4-A936B2EC055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8" name="テキスト ボックス 287">
          <a:extLst>
            <a:ext uri="{FF2B5EF4-FFF2-40B4-BE49-F238E27FC236}">
              <a16:creationId xmlns:a16="http://schemas.microsoft.com/office/drawing/2014/main" id="{06FF949D-0492-42E0-96BF-42DA9651C69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a:extLst>
            <a:ext uri="{FF2B5EF4-FFF2-40B4-BE49-F238E27FC236}">
              <a16:creationId xmlns:a16="http://schemas.microsoft.com/office/drawing/2014/main" id="{20CF3D05-DBD5-4EE1-8683-858AFA56A48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a:extLst>
            <a:ext uri="{FF2B5EF4-FFF2-40B4-BE49-F238E27FC236}">
              <a16:creationId xmlns:a16="http://schemas.microsoft.com/office/drawing/2014/main" id="{F7C96A4B-7412-46B8-A2AF-07EA6D86A28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1" name="直線コネクタ 290">
          <a:extLst>
            <a:ext uri="{FF2B5EF4-FFF2-40B4-BE49-F238E27FC236}">
              <a16:creationId xmlns:a16="http://schemas.microsoft.com/office/drawing/2014/main" id="{29D3EA7F-8817-4AB5-80A1-CEFCE7710AA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2" name="テキスト ボックス 291">
          <a:extLst>
            <a:ext uri="{FF2B5EF4-FFF2-40B4-BE49-F238E27FC236}">
              <a16:creationId xmlns:a16="http://schemas.microsoft.com/office/drawing/2014/main" id="{3D1BEF86-C51F-461D-97C5-E40B716441A2}"/>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3B0B52D2-0865-44B7-87D7-B4C03F738F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7629A3DA-B449-4934-8544-E47F9C5EC7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F23C0B39-4593-4016-B8BE-174A8F8950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6" name="直線コネクタ 295">
          <a:extLst>
            <a:ext uri="{FF2B5EF4-FFF2-40B4-BE49-F238E27FC236}">
              <a16:creationId xmlns:a16="http://schemas.microsoft.com/office/drawing/2014/main" id="{8E79C214-5C50-4C06-9260-C97AC44ABB94}"/>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7" name="【公営住宅】&#10;一人当たり面積最小値テキスト">
          <a:extLst>
            <a:ext uri="{FF2B5EF4-FFF2-40B4-BE49-F238E27FC236}">
              <a16:creationId xmlns:a16="http://schemas.microsoft.com/office/drawing/2014/main" id="{A2EAE8CC-963C-4CC4-B166-9BB204715F7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a:extLst>
            <a:ext uri="{FF2B5EF4-FFF2-40B4-BE49-F238E27FC236}">
              <a16:creationId xmlns:a16="http://schemas.microsoft.com/office/drawing/2014/main" id="{160416A1-1AF8-4869-9A32-BCEE244C7EF2}"/>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9" name="【公営住宅】&#10;一人当たり面積最大値テキスト">
          <a:extLst>
            <a:ext uri="{FF2B5EF4-FFF2-40B4-BE49-F238E27FC236}">
              <a16:creationId xmlns:a16="http://schemas.microsoft.com/office/drawing/2014/main" id="{7613F8A2-A577-4AD4-9B1C-8E9162E5F2C1}"/>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0" name="直線コネクタ 299">
          <a:extLst>
            <a:ext uri="{FF2B5EF4-FFF2-40B4-BE49-F238E27FC236}">
              <a16:creationId xmlns:a16="http://schemas.microsoft.com/office/drawing/2014/main" id="{8FEA5F6B-A934-410B-8D4D-86D76557F22C}"/>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01" name="【公営住宅】&#10;一人当たり面積平均値テキスト">
          <a:extLst>
            <a:ext uri="{FF2B5EF4-FFF2-40B4-BE49-F238E27FC236}">
              <a16:creationId xmlns:a16="http://schemas.microsoft.com/office/drawing/2014/main" id="{77C6E8B1-05E9-469B-9459-D6C0A32EC0AC}"/>
            </a:ext>
          </a:extLst>
        </xdr:cNvPr>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02" name="フローチャート: 判断 301">
          <a:extLst>
            <a:ext uri="{FF2B5EF4-FFF2-40B4-BE49-F238E27FC236}">
              <a16:creationId xmlns:a16="http://schemas.microsoft.com/office/drawing/2014/main" id="{BE36D33C-AE5A-431D-8B6D-19FF256B281F}"/>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03" name="フローチャート: 判断 302">
          <a:extLst>
            <a:ext uri="{FF2B5EF4-FFF2-40B4-BE49-F238E27FC236}">
              <a16:creationId xmlns:a16="http://schemas.microsoft.com/office/drawing/2014/main" id="{3BC790C2-9178-4ECD-ACC3-7C6D278204FB}"/>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04" name="フローチャート: 判断 303">
          <a:extLst>
            <a:ext uri="{FF2B5EF4-FFF2-40B4-BE49-F238E27FC236}">
              <a16:creationId xmlns:a16="http://schemas.microsoft.com/office/drawing/2014/main" id="{C433D772-66C2-4EF9-996D-187A79B0CDB1}"/>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5" name="フローチャート: 判断 304">
          <a:extLst>
            <a:ext uri="{FF2B5EF4-FFF2-40B4-BE49-F238E27FC236}">
              <a16:creationId xmlns:a16="http://schemas.microsoft.com/office/drawing/2014/main" id="{29ABE43B-5913-4ABB-9901-498B8A5F6A76}"/>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9B2806D-8804-46B4-A56F-C72E74EA54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F192310-75AC-480E-9309-D99C33EE05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1260FB1-46A6-4843-A10F-2471A4B034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A89857AE-C625-46DE-B457-36B59DB546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AE61B602-1559-4EEC-98AF-094D2EAE2D8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72453</xdr:rowOff>
    </xdr:from>
    <xdr:to>
      <xdr:col>55</xdr:col>
      <xdr:colOff>50800</xdr:colOff>
      <xdr:row>81</xdr:row>
      <xdr:rowOff>2603</xdr:rowOff>
    </xdr:to>
    <xdr:sp macro="" textlink="">
      <xdr:nvSpPr>
        <xdr:cNvPr id="311" name="楕円 310">
          <a:extLst>
            <a:ext uri="{FF2B5EF4-FFF2-40B4-BE49-F238E27FC236}">
              <a16:creationId xmlns:a16="http://schemas.microsoft.com/office/drawing/2014/main" id="{052ADCC9-1A81-4757-9E49-9455287848A5}"/>
            </a:ext>
          </a:extLst>
        </xdr:cNvPr>
        <xdr:cNvSpPr/>
      </xdr:nvSpPr>
      <xdr:spPr>
        <a:xfrm>
          <a:off x="10426700" y="137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95330</xdr:rowOff>
    </xdr:from>
    <xdr:ext cx="469744" cy="259045"/>
    <xdr:sp macro="" textlink="">
      <xdr:nvSpPr>
        <xdr:cNvPr id="312" name="【公営住宅】&#10;一人当たり面積該当値テキスト">
          <a:extLst>
            <a:ext uri="{FF2B5EF4-FFF2-40B4-BE49-F238E27FC236}">
              <a16:creationId xmlns:a16="http://schemas.microsoft.com/office/drawing/2014/main" id="{E525EA35-DB32-49ED-985F-6759478DB94C}"/>
            </a:ext>
          </a:extLst>
        </xdr:cNvPr>
        <xdr:cNvSpPr txBox="1"/>
      </xdr:nvSpPr>
      <xdr:spPr>
        <a:xfrm>
          <a:off x="10515600" y="1363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78169</xdr:rowOff>
    </xdr:from>
    <xdr:to>
      <xdr:col>50</xdr:col>
      <xdr:colOff>165100</xdr:colOff>
      <xdr:row>81</xdr:row>
      <xdr:rowOff>8319</xdr:rowOff>
    </xdr:to>
    <xdr:sp macro="" textlink="">
      <xdr:nvSpPr>
        <xdr:cNvPr id="313" name="楕円 312">
          <a:extLst>
            <a:ext uri="{FF2B5EF4-FFF2-40B4-BE49-F238E27FC236}">
              <a16:creationId xmlns:a16="http://schemas.microsoft.com/office/drawing/2014/main" id="{D121B90B-07CB-43C3-9CE9-6B0A32B85C38}"/>
            </a:ext>
          </a:extLst>
        </xdr:cNvPr>
        <xdr:cNvSpPr/>
      </xdr:nvSpPr>
      <xdr:spPr>
        <a:xfrm>
          <a:off x="9588500" y="137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123253</xdr:rowOff>
    </xdr:from>
    <xdr:to>
      <xdr:col>55</xdr:col>
      <xdr:colOff>0</xdr:colOff>
      <xdr:row>80</xdr:row>
      <xdr:rowOff>128969</xdr:rowOff>
    </xdr:to>
    <xdr:cxnSp macro="">
      <xdr:nvCxnSpPr>
        <xdr:cNvPr id="314" name="直線コネクタ 313">
          <a:extLst>
            <a:ext uri="{FF2B5EF4-FFF2-40B4-BE49-F238E27FC236}">
              <a16:creationId xmlns:a16="http://schemas.microsoft.com/office/drawing/2014/main" id="{208A9944-6D33-4105-B6C9-77810628A0B8}"/>
            </a:ext>
          </a:extLst>
        </xdr:cNvPr>
        <xdr:cNvCxnSpPr/>
      </xdr:nvCxnSpPr>
      <xdr:spPr>
        <a:xfrm flipV="1">
          <a:off x="9639300" y="13839253"/>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90170</xdr:rowOff>
    </xdr:from>
    <xdr:to>
      <xdr:col>46</xdr:col>
      <xdr:colOff>38100</xdr:colOff>
      <xdr:row>81</xdr:row>
      <xdr:rowOff>20320</xdr:rowOff>
    </xdr:to>
    <xdr:sp macro="" textlink="">
      <xdr:nvSpPr>
        <xdr:cNvPr id="315" name="楕円 314">
          <a:extLst>
            <a:ext uri="{FF2B5EF4-FFF2-40B4-BE49-F238E27FC236}">
              <a16:creationId xmlns:a16="http://schemas.microsoft.com/office/drawing/2014/main" id="{CC0FD52E-2652-4902-A75A-F01E99D95B6B}"/>
            </a:ext>
          </a:extLst>
        </xdr:cNvPr>
        <xdr:cNvSpPr/>
      </xdr:nvSpPr>
      <xdr:spPr>
        <a:xfrm>
          <a:off x="8699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128969</xdr:rowOff>
    </xdr:from>
    <xdr:to>
      <xdr:col>50</xdr:col>
      <xdr:colOff>114300</xdr:colOff>
      <xdr:row>80</xdr:row>
      <xdr:rowOff>140970</xdr:rowOff>
    </xdr:to>
    <xdr:cxnSp macro="">
      <xdr:nvCxnSpPr>
        <xdr:cNvPr id="316" name="直線コネクタ 315">
          <a:extLst>
            <a:ext uri="{FF2B5EF4-FFF2-40B4-BE49-F238E27FC236}">
              <a16:creationId xmlns:a16="http://schemas.microsoft.com/office/drawing/2014/main" id="{5E779529-95AF-493D-BCB3-8808C47E1039}"/>
            </a:ext>
          </a:extLst>
        </xdr:cNvPr>
        <xdr:cNvCxnSpPr/>
      </xdr:nvCxnSpPr>
      <xdr:spPr>
        <a:xfrm flipV="1">
          <a:off x="8750300" y="13844969"/>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17" name="n_1aveValue【公営住宅】&#10;一人当たり面積">
          <a:extLst>
            <a:ext uri="{FF2B5EF4-FFF2-40B4-BE49-F238E27FC236}">
              <a16:creationId xmlns:a16="http://schemas.microsoft.com/office/drawing/2014/main" id="{D66E4161-B02D-4B54-A9E6-E7F89FDFBE7F}"/>
            </a:ext>
          </a:extLst>
        </xdr:cNvPr>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18" name="n_2aveValue【公営住宅】&#10;一人当たり面積">
          <a:extLst>
            <a:ext uri="{FF2B5EF4-FFF2-40B4-BE49-F238E27FC236}">
              <a16:creationId xmlns:a16="http://schemas.microsoft.com/office/drawing/2014/main" id="{8BBF0BB1-DF12-4434-90FF-554C43BB4970}"/>
            </a:ext>
          </a:extLst>
        </xdr:cNvPr>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9" name="n_3aveValue【公営住宅】&#10;一人当たり面積">
          <a:extLst>
            <a:ext uri="{FF2B5EF4-FFF2-40B4-BE49-F238E27FC236}">
              <a16:creationId xmlns:a16="http://schemas.microsoft.com/office/drawing/2014/main" id="{C30105F6-3F78-439E-844D-22BCCAF63BA4}"/>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24846</xdr:rowOff>
    </xdr:from>
    <xdr:ext cx="469744" cy="259045"/>
    <xdr:sp macro="" textlink="">
      <xdr:nvSpPr>
        <xdr:cNvPr id="320" name="n_1mainValue【公営住宅】&#10;一人当たり面積">
          <a:extLst>
            <a:ext uri="{FF2B5EF4-FFF2-40B4-BE49-F238E27FC236}">
              <a16:creationId xmlns:a16="http://schemas.microsoft.com/office/drawing/2014/main" id="{CEDF20E6-3C1A-4022-BB56-05C9DF398E3B}"/>
            </a:ext>
          </a:extLst>
        </xdr:cNvPr>
        <xdr:cNvSpPr txBox="1"/>
      </xdr:nvSpPr>
      <xdr:spPr>
        <a:xfrm>
          <a:off x="9391727" y="135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36847</xdr:rowOff>
    </xdr:from>
    <xdr:ext cx="469744" cy="259045"/>
    <xdr:sp macro="" textlink="">
      <xdr:nvSpPr>
        <xdr:cNvPr id="321" name="n_2mainValue【公営住宅】&#10;一人当たり面積">
          <a:extLst>
            <a:ext uri="{FF2B5EF4-FFF2-40B4-BE49-F238E27FC236}">
              <a16:creationId xmlns:a16="http://schemas.microsoft.com/office/drawing/2014/main" id="{8B1D8E5D-F268-4839-A355-7B6F0D5B8ABD}"/>
            </a:ext>
          </a:extLst>
        </xdr:cNvPr>
        <xdr:cNvSpPr txBox="1"/>
      </xdr:nvSpPr>
      <xdr:spPr>
        <a:xfrm>
          <a:off x="85154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47434D84-A8DF-42C2-A048-BEC21C2442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B0D89C54-F8DB-4378-A2AE-682774D4C3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AE4E8BB-6E84-434E-A911-A7BB6A28B9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F8916AE3-CA71-4A69-9EBD-37AB4DDA4C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F5F3DFFD-4C6E-4E31-8094-2EE48FB869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CF32580F-EFCF-4586-9CB1-C216601EC3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2BE938D3-385A-47C5-9542-FD776460F7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D8BF6D8F-5566-4B0E-A620-5C7FC5253A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a:extLst>
            <a:ext uri="{FF2B5EF4-FFF2-40B4-BE49-F238E27FC236}">
              <a16:creationId xmlns:a16="http://schemas.microsoft.com/office/drawing/2014/main" id="{543C61A0-F26C-4471-A0CB-F86F1DC92C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a:extLst>
            <a:ext uri="{FF2B5EF4-FFF2-40B4-BE49-F238E27FC236}">
              <a16:creationId xmlns:a16="http://schemas.microsoft.com/office/drawing/2014/main" id="{FB7C0EEF-71F4-4713-A7C3-CD610DDA22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a:extLst>
            <a:ext uri="{FF2B5EF4-FFF2-40B4-BE49-F238E27FC236}">
              <a16:creationId xmlns:a16="http://schemas.microsoft.com/office/drawing/2014/main" id="{2026E354-3DFD-415D-B455-34B8C0599A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a:extLst>
            <a:ext uri="{FF2B5EF4-FFF2-40B4-BE49-F238E27FC236}">
              <a16:creationId xmlns:a16="http://schemas.microsoft.com/office/drawing/2014/main" id="{2A2EA9BE-FD4B-444B-8706-0FB9B96CDAF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a:extLst>
            <a:ext uri="{FF2B5EF4-FFF2-40B4-BE49-F238E27FC236}">
              <a16:creationId xmlns:a16="http://schemas.microsoft.com/office/drawing/2014/main" id="{7E3772B2-8D2F-4577-9C55-652FDB55D1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a:extLst>
            <a:ext uri="{FF2B5EF4-FFF2-40B4-BE49-F238E27FC236}">
              <a16:creationId xmlns:a16="http://schemas.microsoft.com/office/drawing/2014/main" id="{0E0E48F4-8509-4B45-9ADF-E270F48CFF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a:extLst>
            <a:ext uri="{FF2B5EF4-FFF2-40B4-BE49-F238E27FC236}">
              <a16:creationId xmlns:a16="http://schemas.microsoft.com/office/drawing/2014/main" id="{632836E2-B822-4FD1-B7F9-991B795A52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a:extLst>
            <a:ext uri="{FF2B5EF4-FFF2-40B4-BE49-F238E27FC236}">
              <a16:creationId xmlns:a16="http://schemas.microsoft.com/office/drawing/2014/main" id="{9EF9F84D-182E-4DD6-9D42-5F41C828E0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a:extLst>
            <a:ext uri="{FF2B5EF4-FFF2-40B4-BE49-F238E27FC236}">
              <a16:creationId xmlns:a16="http://schemas.microsoft.com/office/drawing/2014/main" id="{6822DDE3-0D74-4F26-A163-4AE6B026EF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a:extLst>
            <a:ext uri="{FF2B5EF4-FFF2-40B4-BE49-F238E27FC236}">
              <a16:creationId xmlns:a16="http://schemas.microsoft.com/office/drawing/2014/main" id="{B08AC491-865F-40B5-B0D2-FF2A108DD3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a:extLst>
            <a:ext uri="{FF2B5EF4-FFF2-40B4-BE49-F238E27FC236}">
              <a16:creationId xmlns:a16="http://schemas.microsoft.com/office/drawing/2014/main" id="{272D954A-CE11-4F07-9A5F-33298BEAA2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a:extLst>
            <a:ext uri="{FF2B5EF4-FFF2-40B4-BE49-F238E27FC236}">
              <a16:creationId xmlns:a16="http://schemas.microsoft.com/office/drawing/2014/main" id="{437976D8-61D1-4C0B-B7BB-0DD9B2EF16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a:extLst>
            <a:ext uri="{FF2B5EF4-FFF2-40B4-BE49-F238E27FC236}">
              <a16:creationId xmlns:a16="http://schemas.microsoft.com/office/drawing/2014/main" id="{3F0EB119-B6F1-445B-8291-C6724DC69B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a:extLst>
            <a:ext uri="{FF2B5EF4-FFF2-40B4-BE49-F238E27FC236}">
              <a16:creationId xmlns:a16="http://schemas.microsoft.com/office/drawing/2014/main" id="{170A7AA9-28F6-44AE-8A5C-A8D4D98AA5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a:extLst>
            <a:ext uri="{FF2B5EF4-FFF2-40B4-BE49-F238E27FC236}">
              <a16:creationId xmlns:a16="http://schemas.microsoft.com/office/drawing/2014/main" id="{800870A0-5BA6-4F51-8631-4269A54419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a:extLst>
            <a:ext uri="{FF2B5EF4-FFF2-40B4-BE49-F238E27FC236}">
              <a16:creationId xmlns:a16="http://schemas.microsoft.com/office/drawing/2014/main" id="{D1A1E413-0C40-4414-A753-B08AE071A8F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a:extLst>
            <a:ext uri="{FF2B5EF4-FFF2-40B4-BE49-F238E27FC236}">
              <a16:creationId xmlns:a16="http://schemas.microsoft.com/office/drawing/2014/main" id="{9AA80B83-ACB6-4BF1-B6C1-82290ADC10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a:extLst>
            <a:ext uri="{FF2B5EF4-FFF2-40B4-BE49-F238E27FC236}">
              <a16:creationId xmlns:a16="http://schemas.microsoft.com/office/drawing/2014/main" id="{7172AA53-B686-4677-938E-36FFE54EBB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8" name="テキスト ボックス 347">
          <a:extLst>
            <a:ext uri="{FF2B5EF4-FFF2-40B4-BE49-F238E27FC236}">
              <a16:creationId xmlns:a16="http://schemas.microsoft.com/office/drawing/2014/main" id="{C5331290-90EE-49CC-BC00-F54A0339348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a:extLst>
            <a:ext uri="{FF2B5EF4-FFF2-40B4-BE49-F238E27FC236}">
              <a16:creationId xmlns:a16="http://schemas.microsoft.com/office/drawing/2014/main" id="{4BDD5C88-1F45-45ED-BE24-C55C0D807D8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0" name="テキスト ボックス 349">
          <a:extLst>
            <a:ext uri="{FF2B5EF4-FFF2-40B4-BE49-F238E27FC236}">
              <a16:creationId xmlns:a16="http://schemas.microsoft.com/office/drawing/2014/main" id="{7CEFCD50-BBF4-447A-8EA9-27C85048A07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a:extLst>
            <a:ext uri="{FF2B5EF4-FFF2-40B4-BE49-F238E27FC236}">
              <a16:creationId xmlns:a16="http://schemas.microsoft.com/office/drawing/2014/main" id="{CFF496E6-4300-48FC-9F88-9108B453DD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a:extLst>
            <a:ext uri="{FF2B5EF4-FFF2-40B4-BE49-F238E27FC236}">
              <a16:creationId xmlns:a16="http://schemas.microsoft.com/office/drawing/2014/main" id="{4BCD89D7-C51F-4B86-B143-8194199FB1A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a:extLst>
            <a:ext uri="{FF2B5EF4-FFF2-40B4-BE49-F238E27FC236}">
              <a16:creationId xmlns:a16="http://schemas.microsoft.com/office/drawing/2014/main" id="{403FB7B6-F54A-4E06-872C-A8F2E7BF1FB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a:extLst>
            <a:ext uri="{FF2B5EF4-FFF2-40B4-BE49-F238E27FC236}">
              <a16:creationId xmlns:a16="http://schemas.microsoft.com/office/drawing/2014/main" id="{CD704656-7385-4866-B346-4F89B1D811C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a:extLst>
            <a:ext uri="{FF2B5EF4-FFF2-40B4-BE49-F238E27FC236}">
              <a16:creationId xmlns:a16="http://schemas.microsoft.com/office/drawing/2014/main" id="{802FF6CF-ABD4-43F9-A3AA-EEB676A448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a:extLst>
            <a:ext uri="{FF2B5EF4-FFF2-40B4-BE49-F238E27FC236}">
              <a16:creationId xmlns:a16="http://schemas.microsoft.com/office/drawing/2014/main" id="{7092D65C-D1B3-4DF2-A411-9BFA5F3091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a:extLst>
            <a:ext uri="{FF2B5EF4-FFF2-40B4-BE49-F238E27FC236}">
              <a16:creationId xmlns:a16="http://schemas.microsoft.com/office/drawing/2014/main" id="{D918A5D3-2116-4D59-BAC9-73ED221C45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8" name="テキスト ボックス 357">
          <a:extLst>
            <a:ext uri="{FF2B5EF4-FFF2-40B4-BE49-F238E27FC236}">
              <a16:creationId xmlns:a16="http://schemas.microsoft.com/office/drawing/2014/main" id="{CE3C81BC-6C93-45E4-8155-765824A48C0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4F272FF4-FDE6-4738-8763-C1F2EF811F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a:extLst>
            <a:ext uri="{FF2B5EF4-FFF2-40B4-BE49-F238E27FC236}">
              <a16:creationId xmlns:a16="http://schemas.microsoft.com/office/drawing/2014/main" id="{E924A907-5A0C-44C2-881C-CEB1F7B0EB7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a:extLst>
            <a:ext uri="{FF2B5EF4-FFF2-40B4-BE49-F238E27FC236}">
              <a16:creationId xmlns:a16="http://schemas.microsoft.com/office/drawing/2014/main" id="{8B20E825-E964-4DFB-BB54-523E06C9BC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62" name="直線コネクタ 361">
          <a:extLst>
            <a:ext uri="{FF2B5EF4-FFF2-40B4-BE49-F238E27FC236}">
              <a16:creationId xmlns:a16="http://schemas.microsoft.com/office/drawing/2014/main" id="{E62068DD-8D90-4DFF-95C4-06C0E8A5A7E7}"/>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3" name="【認定こども園・幼稚園・保育所】&#10;有形固定資産減価償却率最小値テキスト">
          <a:extLst>
            <a:ext uri="{FF2B5EF4-FFF2-40B4-BE49-F238E27FC236}">
              <a16:creationId xmlns:a16="http://schemas.microsoft.com/office/drawing/2014/main" id="{3B61503F-1736-44E7-97E4-28FB4AAA501F}"/>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4" name="直線コネクタ 363">
          <a:extLst>
            <a:ext uri="{FF2B5EF4-FFF2-40B4-BE49-F238E27FC236}">
              <a16:creationId xmlns:a16="http://schemas.microsoft.com/office/drawing/2014/main" id="{66B7EFD1-B718-4F38-AB11-5CEF31C775D3}"/>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65" name="【認定こども園・幼稚園・保育所】&#10;有形固定資産減価償却率最大値テキスト">
          <a:extLst>
            <a:ext uri="{FF2B5EF4-FFF2-40B4-BE49-F238E27FC236}">
              <a16:creationId xmlns:a16="http://schemas.microsoft.com/office/drawing/2014/main" id="{1C961D69-75F4-48CC-B450-9B76ABA3A2EE}"/>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6" name="直線コネクタ 365">
          <a:extLst>
            <a:ext uri="{FF2B5EF4-FFF2-40B4-BE49-F238E27FC236}">
              <a16:creationId xmlns:a16="http://schemas.microsoft.com/office/drawing/2014/main" id="{1003324D-E71C-49E2-97E9-D6F9279B87C6}"/>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67" name="【認定こども園・幼稚園・保育所】&#10;有形固定資産減価償却率平均値テキスト">
          <a:extLst>
            <a:ext uri="{FF2B5EF4-FFF2-40B4-BE49-F238E27FC236}">
              <a16:creationId xmlns:a16="http://schemas.microsoft.com/office/drawing/2014/main" id="{A136CBE4-D262-4EF9-9F99-9C339346D2ED}"/>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フローチャート: 判断 367">
          <a:extLst>
            <a:ext uri="{FF2B5EF4-FFF2-40B4-BE49-F238E27FC236}">
              <a16:creationId xmlns:a16="http://schemas.microsoft.com/office/drawing/2014/main" id="{A0EBC6B1-A7DD-47BB-894E-7747252729C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9" name="フローチャート: 判断 368">
          <a:extLst>
            <a:ext uri="{FF2B5EF4-FFF2-40B4-BE49-F238E27FC236}">
              <a16:creationId xmlns:a16="http://schemas.microsoft.com/office/drawing/2014/main" id="{943E7CF9-5770-4916-9B5C-9EE1970CEE9E}"/>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0" name="フローチャート: 判断 369">
          <a:extLst>
            <a:ext uri="{FF2B5EF4-FFF2-40B4-BE49-F238E27FC236}">
              <a16:creationId xmlns:a16="http://schemas.microsoft.com/office/drawing/2014/main" id="{DA31F4D9-1B7D-437B-B400-E7C557C0B1AC}"/>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1" name="フローチャート: 判断 370">
          <a:extLst>
            <a:ext uri="{FF2B5EF4-FFF2-40B4-BE49-F238E27FC236}">
              <a16:creationId xmlns:a16="http://schemas.microsoft.com/office/drawing/2014/main" id="{C4ADC027-09FB-46AF-ABB6-9BA6A89BBDA9}"/>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3B957DEB-1025-4907-B643-B426F9EDE3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B28DCF71-28D2-4F18-8837-5765D4AFA0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935D667D-7933-415B-BE8F-0EF18E5FD6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C2A3267-3097-47C1-A63B-5B6A6C849C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1770F4B4-BB31-4B61-951F-43962AC0D2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77" name="楕円 376">
          <a:extLst>
            <a:ext uri="{FF2B5EF4-FFF2-40B4-BE49-F238E27FC236}">
              <a16:creationId xmlns:a16="http://schemas.microsoft.com/office/drawing/2014/main" id="{D456DBD4-8F9A-4819-BFD8-432F9BA0B6CB}"/>
            </a:ext>
          </a:extLst>
        </xdr:cNvPr>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378" name="【認定こども園・幼稚園・保育所】&#10;有形固定資産減価償却率該当値テキスト">
          <a:extLst>
            <a:ext uri="{FF2B5EF4-FFF2-40B4-BE49-F238E27FC236}">
              <a16:creationId xmlns:a16="http://schemas.microsoft.com/office/drawing/2014/main" id="{824EFCDA-06B1-4663-9CFB-EF06E1B87213}"/>
            </a:ext>
          </a:extLst>
        </xdr:cNvPr>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379" name="楕円 378">
          <a:extLst>
            <a:ext uri="{FF2B5EF4-FFF2-40B4-BE49-F238E27FC236}">
              <a16:creationId xmlns:a16="http://schemas.microsoft.com/office/drawing/2014/main" id="{D427B58B-937B-4589-87A5-B14CE89D7462}"/>
            </a:ext>
          </a:extLst>
        </xdr:cNvPr>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160020</xdr:rowOff>
    </xdr:to>
    <xdr:cxnSp macro="">
      <xdr:nvCxnSpPr>
        <xdr:cNvPr id="380" name="直線コネクタ 379">
          <a:extLst>
            <a:ext uri="{FF2B5EF4-FFF2-40B4-BE49-F238E27FC236}">
              <a16:creationId xmlns:a16="http://schemas.microsoft.com/office/drawing/2014/main" id="{B519B381-CEBD-45DC-8E05-E1AE44A90446}"/>
            </a:ext>
          </a:extLst>
        </xdr:cNvPr>
        <xdr:cNvCxnSpPr/>
      </xdr:nvCxnSpPr>
      <xdr:spPr>
        <a:xfrm flipV="1">
          <a:off x="15481300" y="655701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53975</xdr:rowOff>
    </xdr:from>
    <xdr:to>
      <xdr:col>76</xdr:col>
      <xdr:colOff>165100</xdr:colOff>
      <xdr:row>39</xdr:row>
      <xdr:rowOff>155575</xdr:rowOff>
    </xdr:to>
    <xdr:sp macro="" textlink="">
      <xdr:nvSpPr>
        <xdr:cNvPr id="381" name="楕円 380">
          <a:extLst>
            <a:ext uri="{FF2B5EF4-FFF2-40B4-BE49-F238E27FC236}">
              <a16:creationId xmlns:a16="http://schemas.microsoft.com/office/drawing/2014/main" id="{EB76B3CA-5A75-42B5-8D2D-A779E8BED05F}"/>
            </a:ext>
          </a:extLst>
        </xdr:cNvPr>
        <xdr:cNvSpPr/>
      </xdr:nvSpPr>
      <xdr:spPr>
        <a:xfrm>
          <a:off x="1454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104775</xdr:rowOff>
    </xdr:to>
    <xdr:cxnSp macro="">
      <xdr:nvCxnSpPr>
        <xdr:cNvPr id="382" name="直線コネクタ 381">
          <a:extLst>
            <a:ext uri="{FF2B5EF4-FFF2-40B4-BE49-F238E27FC236}">
              <a16:creationId xmlns:a16="http://schemas.microsoft.com/office/drawing/2014/main" id="{F60D0810-C892-4FE9-81F6-F16169F5CE7E}"/>
            </a:ext>
          </a:extLst>
        </xdr:cNvPr>
        <xdr:cNvCxnSpPr/>
      </xdr:nvCxnSpPr>
      <xdr:spPr>
        <a:xfrm flipV="1">
          <a:off x="14592300" y="667512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83" name="n_1aveValue【認定こども園・幼稚園・保育所】&#10;有形固定資産減価償却率">
          <a:extLst>
            <a:ext uri="{FF2B5EF4-FFF2-40B4-BE49-F238E27FC236}">
              <a16:creationId xmlns:a16="http://schemas.microsoft.com/office/drawing/2014/main" id="{839D275B-58EB-427F-96B6-17B8077A351E}"/>
            </a:ext>
          </a:extLst>
        </xdr:cNvPr>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84" name="n_2aveValue【認定こども園・幼稚園・保育所】&#10;有形固定資産減価償却率">
          <a:extLst>
            <a:ext uri="{FF2B5EF4-FFF2-40B4-BE49-F238E27FC236}">
              <a16:creationId xmlns:a16="http://schemas.microsoft.com/office/drawing/2014/main" id="{27225E98-34D3-42F0-81A3-6DD2EF6D73E9}"/>
            </a:ext>
          </a:extLst>
        </xdr:cNvPr>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85" name="n_3aveValue【認定こども園・幼稚園・保育所】&#10;有形固定資産減価償却率">
          <a:extLst>
            <a:ext uri="{FF2B5EF4-FFF2-40B4-BE49-F238E27FC236}">
              <a16:creationId xmlns:a16="http://schemas.microsoft.com/office/drawing/2014/main" id="{D4225FAD-8C34-4792-A3EC-42243C667C8E}"/>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386" name="n_1mainValue【認定こども園・幼稚園・保育所】&#10;有形固定資産減価償却率">
          <a:extLst>
            <a:ext uri="{FF2B5EF4-FFF2-40B4-BE49-F238E27FC236}">
              <a16:creationId xmlns:a16="http://schemas.microsoft.com/office/drawing/2014/main" id="{CECB6DDE-60D9-49ED-99F2-52D2A4E04901}"/>
            </a:ext>
          </a:extLst>
        </xdr:cNvPr>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146702</xdr:rowOff>
    </xdr:from>
    <xdr:ext cx="405111" cy="259045"/>
    <xdr:sp macro="" textlink="">
      <xdr:nvSpPr>
        <xdr:cNvPr id="387" name="n_2mainValue【認定こども園・幼稚園・保育所】&#10;有形固定資産減価償却率">
          <a:extLst>
            <a:ext uri="{FF2B5EF4-FFF2-40B4-BE49-F238E27FC236}">
              <a16:creationId xmlns:a16="http://schemas.microsoft.com/office/drawing/2014/main" id="{1E8E6224-5D67-40D5-A6C2-44ECBB2786C8}"/>
            </a:ext>
          </a:extLst>
        </xdr:cNvPr>
        <xdr:cNvSpPr txBox="1"/>
      </xdr:nvSpPr>
      <xdr:spPr>
        <a:xfrm>
          <a:off x="14389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50C19E3F-7D86-4714-902F-430327B385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6E1A96A1-0DA9-4507-AB44-E193F190AC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448DB207-B343-48C7-A33A-AF960076E7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46036A1B-DB18-4D78-99B9-525640BD59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77AE95E8-69D8-4F6A-A2A7-7820D702CE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4761C7ED-6A20-442F-98A1-F31F05E5EB2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884C86A9-0D8C-44EE-AA33-59048F7A6C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64E372F9-90EF-44D7-91C9-C129F92E2A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a:extLst>
            <a:ext uri="{FF2B5EF4-FFF2-40B4-BE49-F238E27FC236}">
              <a16:creationId xmlns:a16="http://schemas.microsoft.com/office/drawing/2014/main" id="{632CAC34-C6E4-4D3A-BE40-28BA19BDB7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257D8A08-8CF7-42C7-9CAB-D533A19897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a:extLst>
            <a:ext uri="{FF2B5EF4-FFF2-40B4-BE49-F238E27FC236}">
              <a16:creationId xmlns:a16="http://schemas.microsoft.com/office/drawing/2014/main" id="{7D7B5036-D49E-4248-A37B-2556F58B6C0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9" name="テキスト ボックス 398">
          <a:extLst>
            <a:ext uri="{FF2B5EF4-FFF2-40B4-BE49-F238E27FC236}">
              <a16:creationId xmlns:a16="http://schemas.microsoft.com/office/drawing/2014/main" id="{45D0D202-7892-44AE-9A11-04AD41AC01F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a:extLst>
            <a:ext uri="{FF2B5EF4-FFF2-40B4-BE49-F238E27FC236}">
              <a16:creationId xmlns:a16="http://schemas.microsoft.com/office/drawing/2014/main" id="{90BCB2DD-A6BF-41FB-876A-F66AD293BC3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1" name="テキスト ボックス 400">
          <a:extLst>
            <a:ext uri="{FF2B5EF4-FFF2-40B4-BE49-F238E27FC236}">
              <a16:creationId xmlns:a16="http://schemas.microsoft.com/office/drawing/2014/main" id="{04339531-4A88-4C38-91F8-69AFF427CCB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a:extLst>
            <a:ext uri="{FF2B5EF4-FFF2-40B4-BE49-F238E27FC236}">
              <a16:creationId xmlns:a16="http://schemas.microsoft.com/office/drawing/2014/main" id="{4193145F-6A2D-4BAF-8E29-25FB4F2DA78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3" name="テキスト ボックス 402">
          <a:extLst>
            <a:ext uri="{FF2B5EF4-FFF2-40B4-BE49-F238E27FC236}">
              <a16:creationId xmlns:a16="http://schemas.microsoft.com/office/drawing/2014/main" id="{78927E68-9B61-46F5-8480-A81C41D2D15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a:extLst>
            <a:ext uri="{FF2B5EF4-FFF2-40B4-BE49-F238E27FC236}">
              <a16:creationId xmlns:a16="http://schemas.microsoft.com/office/drawing/2014/main" id="{17063B81-9B3C-4D1A-BF1D-CCF1317D680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5" name="テキスト ボックス 404">
          <a:extLst>
            <a:ext uri="{FF2B5EF4-FFF2-40B4-BE49-F238E27FC236}">
              <a16:creationId xmlns:a16="http://schemas.microsoft.com/office/drawing/2014/main" id="{703C55F7-5636-4ED3-965D-12099D95CFE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1CD41DBE-AD9F-409F-8BCA-5CCE0DB1016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A92CDA36-6120-4711-BED4-19E8F9E9F16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7A9696A2-35F6-4563-97FE-89A71936B0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9" name="直線コネクタ 408">
          <a:extLst>
            <a:ext uri="{FF2B5EF4-FFF2-40B4-BE49-F238E27FC236}">
              <a16:creationId xmlns:a16="http://schemas.microsoft.com/office/drawing/2014/main" id="{972F4508-1AEB-428D-989D-46C2A498B558}"/>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43249873-DDE0-42A4-B050-F47465C9446E}"/>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11" name="直線コネクタ 410">
          <a:extLst>
            <a:ext uri="{FF2B5EF4-FFF2-40B4-BE49-F238E27FC236}">
              <a16:creationId xmlns:a16="http://schemas.microsoft.com/office/drawing/2014/main" id="{ECA556BE-7AD5-4C31-ADAB-967BE22998E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A0956B24-ACD3-4C38-B6D2-A61CB81183E7}"/>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13" name="直線コネクタ 412">
          <a:extLst>
            <a:ext uri="{FF2B5EF4-FFF2-40B4-BE49-F238E27FC236}">
              <a16:creationId xmlns:a16="http://schemas.microsoft.com/office/drawing/2014/main" id="{78C0C1E5-9C2F-4EAF-A8C3-F42C84A8A481}"/>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E836F9F0-8F7B-4A4D-96D6-212FA041C01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15" name="フローチャート: 判断 414">
          <a:extLst>
            <a:ext uri="{FF2B5EF4-FFF2-40B4-BE49-F238E27FC236}">
              <a16:creationId xmlns:a16="http://schemas.microsoft.com/office/drawing/2014/main" id="{4D01198E-0192-4443-B536-7D82F6061327}"/>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16" name="フローチャート: 判断 415">
          <a:extLst>
            <a:ext uri="{FF2B5EF4-FFF2-40B4-BE49-F238E27FC236}">
              <a16:creationId xmlns:a16="http://schemas.microsoft.com/office/drawing/2014/main" id="{919BC1A0-DA65-4CC1-A073-AAB831096F93}"/>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7" name="フローチャート: 判断 416">
          <a:extLst>
            <a:ext uri="{FF2B5EF4-FFF2-40B4-BE49-F238E27FC236}">
              <a16:creationId xmlns:a16="http://schemas.microsoft.com/office/drawing/2014/main" id="{31FF98AD-8969-474A-8A1F-486A81B78B65}"/>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8" name="フローチャート: 判断 417">
          <a:extLst>
            <a:ext uri="{FF2B5EF4-FFF2-40B4-BE49-F238E27FC236}">
              <a16:creationId xmlns:a16="http://schemas.microsoft.com/office/drawing/2014/main" id="{E6AD4D61-3DA5-4968-AE58-83F6030F9A1D}"/>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D2EF873E-22A4-4585-B652-31A759CB75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F22C8B35-7060-48A6-835D-73DABD0BE3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D82B61A0-8E65-405D-9C5F-AA77AF0A3B4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8804FE7-1CA6-4572-96F3-7A55FD4A6B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ED753E27-DE2E-4853-98DF-B77E613C44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91694</xdr:rowOff>
    </xdr:from>
    <xdr:to>
      <xdr:col>116</xdr:col>
      <xdr:colOff>114300</xdr:colOff>
      <xdr:row>37</xdr:row>
      <xdr:rowOff>21844</xdr:rowOff>
    </xdr:to>
    <xdr:sp macro="" textlink="">
      <xdr:nvSpPr>
        <xdr:cNvPr id="424" name="楕円 423">
          <a:extLst>
            <a:ext uri="{FF2B5EF4-FFF2-40B4-BE49-F238E27FC236}">
              <a16:creationId xmlns:a16="http://schemas.microsoft.com/office/drawing/2014/main" id="{56FB18FB-C6AA-4EC3-BDE7-A770351FFD2C}"/>
            </a:ext>
          </a:extLst>
        </xdr:cNvPr>
        <xdr:cNvSpPr/>
      </xdr:nvSpPr>
      <xdr:spPr>
        <a:xfrm>
          <a:off x="22110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114571</xdr:rowOff>
    </xdr:from>
    <xdr:ext cx="469744" cy="259045"/>
    <xdr:sp macro="" textlink="">
      <xdr:nvSpPr>
        <xdr:cNvPr id="425" name="【認定こども園・幼稚園・保育所】&#10;一人当たり面積該当値テキスト">
          <a:extLst>
            <a:ext uri="{FF2B5EF4-FFF2-40B4-BE49-F238E27FC236}">
              <a16:creationId xmlns:a16="http://schemas.microsoft.com/office/drawing/2014/main" id="{C3A8F916-C238-411F-A388-623071ED758C}"/>
            </a:ext>
          </a:extLst>
        </xdr:cNvPr>
        <xdr:cNvSpPr txBox="1"/>
      </xdr:nvSpPr>
      <xdr:spPr>
        <a:xfrm>
          <a:off x="22199600" y="61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426" name="楕円 425">
          <a:extLst>
            <a:ext uri="{FF2B5EF4-FFF2-40B4-BE49-F238E27FC236}">
              <a16:creationId xmlns:a16="http://schemas.microsoft.com/office/drawing/2014/main" id="{2F150757-C641-439F-99B0-5E3D88B78D12}"/>
            </a:ext>
          </a:extLst>
        </xdr:cNvPr>
        <xdr:cNvSpPr/>
      </xdr:nvSpPr>
      <xdr:spPr>
        <a:xfrm>
          <a:off x="21272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142494</xdr:rowOff>
    </xdr:from>
    <xdr:to>
      <xdr:col>116</xdr:col>
      <xdr:colOff>63500</xdr:colOff>
      <xdr:row>36</xdr:row>
      <xdr:rowOff>163068</xdr:rowOff>
    </xdr:to>
    <xdr:cxnSp macro="">
      <xdr:nvCxnSpPr>
        <xdr:cNvPr id="427" name="直線コネクタ 426">
          <a:extLst>
            <a:ext uri="{FF2B5EF4-FFF2-40B4-BE49-F238E27FC236}">
              <a16:creationId xmlns:a16="http://schemas.microsoft.com/office/drawing/2014/main" id="{38519D6D-A8F7-44CA-B1DC-312AD4F83EDD}"/>
            </a:ext>
          </a:extLst>
        </xdr:cNvPr>
        <xdr:cNvCxnSpPr/>
      </xdr:nvCxnSpPr>
      <xdr:spPr>
        <a:xfrm flipV="1">
          <a:off x="21323300" y="631469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123698</xdr:rowOff>
    </xdr:from>
    <xdr:to>
      <xdr:col>107</xdr:col>
      <xdr:colOff>101600</xdr:colOff>
      <xdr:row>37</xdr:row>
      <xdr:rowOff>53848</xdr:rowOff>
    </xdr:to>
    <xdr:sp macro="" textlink="">
      <xdr:nvSpPr>
        <xdr:cNvPr id="428" name="楕円 427">
          <a:extLst>
            <a:ext uri="{FF2B5EF4-FFF2-40B4-BE49-F238E27FC236}">
              <a16:creationId xmlns:a16="http://schemas.microsoft.com/office/drawing/2014/main" id="{49A56522-1B64-435B-A3A9-4C6E11E8973F}"/>
            </a:ext>
          </a:extLst>
        </xdr:cNvPr>
        <xdr:cNvSpPr/>
      </xdr:nvSpPr>
      <xdr:spPr>
        <a:xfrm>
          <a:off x="20383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163068</xdr:rowOff>
    </xdr:from>
    <xdr:to>
      <xdr:col>111</xdr:col>
      <xdr:colOff>177800</xdr:colOff>
      <xdr:row>37</xdr:row>
      <xdr:rowOff>3048</xdr:rowOff>
    </xdr:to>
    <xdr:cxnSp macro="">
      <xdr:nvCxnSpPr>
        <xdr:cNvPr id="429" name="直線コネクタ 428">
          <a:extLst>
            <a:ext uri="{FF2B5EF4-FFF2-40B4-BE49-F238E27FC236}">
              <a16:creationId xmlns:a16="http://schemas.microsoft.com/office/drawing/2014/main" id="{11A4D4B3-AF2E-482C-89F9-E63F1D67886C}"/>
            </a:ext>
          </a:extLst>
        </xdr:cNvPr>
        <xdr:cNvCxnSpPr/>
      </xdr:nvCxnSpPr>
      <xdr:spPr>
        <a:xfrm flipV="1">
          <a:off x="20434300" y="63352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30" name="n_1aveValue【認定こども園・幼稚園・保育所】&#10;一人当たり面積">
          <a:extLst>
            <a:ext uri="{FF2B5EF4-FFF2-40B4-BE49-F238E27FC236}">
              <a16:creationId xmlns:a16="http://schemas.microsoft.com/office/drawing/2014/main" id="{1C40BD88-7364-4EF6-A0C3-0E849E62B6C1}"/>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31" name="n_2aveValue【認定こども園・幼稚園・保育所】&#10;一人当たり面積">
          <a:extLst>
            <a:ext uri="{FF2B5EF4-FFF2-40B4-BE49-F238E27FC236}">
              <a16:creationId xmlns:a16="http://schemas.microsoft.com/office/drawing/2014/main" id="{45A92D30-0FCB-4652-A526-A1677FBB0AD8}"/>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32" name="n_3aveValue【認定こども園・幼稚園・保育所】&#10;一人当たり面積">
          <a:extLst>
            <a:ext uri="{FF2B5EF4-FFF2-40B4-BE49-F238E27FC236}">
              <a16:creationId xmlns:a16="http://schemas.microsoft.com/office/drawing/2014/main" id="{F29077FF-6ECF-48E8-887E-B8550AC186C4}"/>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433" name="n_1mainValue【認定こども園・幼稚園・保育所】&#10;一人当たり面積">
          <a:extLst>
            <a:ext uri="{FF2B5EF4-FFF2-40B4-BE49-F238E27FC236}">
              <a16:creationId xmlns:a16="http://schemas.microsoft.com/office/drawing/2014/main" id="{51B287F2-B838-47F9-B855-703640E1B4C3}"/>
            </a:ext>
          </a:extLst>
        </xdr:cNvPr>
        <xdr:cNvSpPr txBox="1"/>
      </xdr:nvSpPr>
      <xdr:spPr>
        <a:xfrm>
          <a:off x="210757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70375</xdr:rowOff>
    </xdr:from>
    <xdr:ext cx="469744" cy="259045"/>
    <xdr:sp macro="" textlink="">
      <xdr:nvSpPr>
        <xdr:cNvPr id="434" name="n_2mainValue【認定こども園・幼稚園・保育所】&#10;一人当たり面積">
          <a:extLst>
            <a:ext uri="{FF2B5EF4-FFF2-40B4-BE49-F238E27FC236}">
              <a16:creationId xmlns:a16="http://schemas.microsoft.com/office/drawing/2014/main" id="{34440B75-14CE-46CD-BD6E-2B8ABDB59DE3}"/>
            </a:ext>
          </a:extLst>
        </xdr:cNvPr>
        <xdr:cNvSpPr txBox="1"/>
      </xdr:nvSpPr>
      <xdr:spPr>
        <a:xfrm>
          <a:off x="201994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C149E0F4-6C98-4883-B832-8FC123F108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DDFB835B-D04B-460D-A0EA-6B2B84B1B9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a:extLst>
            <a:ext uri="{FF2B5EF4-FFF2-40B4-BE49-F238E27FC236}">
              <a16:creationId xmlns:a16="http://schemas.microsoft.com/office/drawing/2014/main" id="{E7F7F8CC-0A1C-4134-BDB1-8CDA765E3E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5E5707A4-78A3-43C6-B0EA-D8466E0C42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a:extLst>
            <a:ext uri="{FF2B5EF4-FFF2-40B4-BE49-F238E27FC236}">
              <a16:creationId xmlns:a16="http://schemas.microsoft.com/office/drawing/2014/main" id="{782AAE0E-A010-45E2-9FD7-CEACDC8B8A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2C677CCF-6328-43B6-A328-7067C321AF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a:extLst>
            <a:ext uri="{FF2B5EF4-FFF2-40B4-BE49-F238E27FC236}">
              <a16:creationId xmlns:a16="http://schemas.microsoft.com/office/drawing/2014/main" id="{DFAE1896-68BA-4E9C-874C-F8536D2D17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2DB1A457-802A-41F9-9ED5-34AE8C567C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a:extLst>
            <a:ext uri="{FF2B5EF4-FFF2-40B4-BE49-F238E27FC236}">
              <a16:creationId xmlns:a16="http://schemas.microsoft.com/office/drawing/2014/main" id="{B50E80FC-C95B-4FD9-8062-ECD6C2789F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7C9D04DF-4252-41AC-9E2E-A4E122720A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5" name="テキスト ボックス 444">
          <a:extLst>
            <a:ext uri="{FF2B5EF4-FFF2-40B4-BE49-F238E27FC236}">
              <a16:creationId xmlns:a16="http://schemas.microsoft.com/office/drawing/2014/main" id="{BFCEFF70-42A2-43A0-9390-E983CBD5BF4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a:extLst>
            <a:ext uri="{FF2B5EF4-FFF2-40B4-BE49-F238E27FC236}">
              <a16:creationId xmlns:a16="http://schemas.microsoft.com/office/drawing/2014/main" id="{0A1D28CA-4B38-480D-9D13-3F2162967E3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a:extLst>
            <a:ext uri="{FF2B5EF4-FFF2-40B4-BE49-F238E27FC236}">
              <a16:creationId xmlns:a16="http://schemas.microsoft.com/office/drawing/2014/main" id="{C439FD20-5BFD-41D4-9B97-AB5BF99A06C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a:extLst>
            <a:ext uri="{FF2B5EF4-FFF2-40B4-BE49-F238E27FC236}">
              <a16:creationId xmlns:a16="http://schemas.microsoft.com/office/drawing/2014/main" id="{172E048A-3B48-421D-ACF5-2ECF75ADB8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a:extLst>
            <a:ext uri="{FF2B5EF4-FFF2-40B4-BE49-F238E27FC236}">
              <a16:creationId xmlns:a16="http://schemas.microsoft.com/office/drawing/2014/main" id="{76C6AF1D-AE83-4E0F-AFD2-12E70C140A9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a:extLst>
            <a:ext uri="{FF2B5EF4-FFF2-40B4-BE49-F238E27FC236}">
              <a16:creationId xmlns:a16="http://schemas.microsoft.com/office/drawing/2014/main" id="{9DCAF79F-9543-4F77-83A3-E0ED141A59F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a:extLst>
            <a:ext uri="{FF2B5EF4-FFF2-40B4-BE49-F238E27FC236}">
              <a16:creationId xmlns:a16="http://schemas.microsoft.com/office/drawing/2014/main" id="{E8831D58-79E4-42EE-A612-FE30B02A36B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a:extLst>
            <a:ext uri="{FF2B5EF4-FFF2-40B4-BE49-F238E27FC236}">
              <a16:creationId xmlns:a16="http://schemas.microsoft.com/office/drawing/2014/main" id="{8ED2ABE6-FE81-4B74-9F72-FEA8BC700A0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a:extLst>
            <a:ext uri="{FF2B5EF4-FFF2-40B4-BE49-F238E27FC236}">
              <a16:creationId xmlns:a16="http://schemas.microsoft.com/office/drawing/2014/main" id="{06FECD24-289F-4188-BC3E-1F90884C79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a:extLst>
            <a:ext uri="{FF2B5EF4-FFF2-40B4-BE49-F238E27FC236}">
              <a16:creationId xmlns:a16="http://schemas.microsoft.com/office/drawing/2014/main" id="{94516C5A-A0C5-4523-AFDD-51B1FB3557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a:extLst>
            <a:ext uri="{FF2B5EF4-FFF2-40B4-BE49-F238E27FC236}">
              <a16:creationId xmlns:a16="http://schemas.microsoft.com/office/drawing/2014/main" id="{1F261DB6-1BDD-4A8B-BFBC-BA01968F0DD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A0E8EF1C-F5E8-4694-8740-23A4DA1035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7" name="テキスト ボックス 456">
          <a:extLst>
            <a:ext uri="{FF2B5EF4-FFF2-40B4-BE49-F238E27FC236}">
              <a16:creationId xmlns:a16="http://schemas.microsoft.com/office/drawing/2014/main" id="{CA7C8AA0-62D5-4D5F-95DA-D2BE8636150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a:extLst>
            <a:ext uri="{FF2B5EF4-FFF2-40B4-BE49-F238E27FC236}">
              <a16:creationId xmlns:a16="http://schemas.microsoft.com/office/drawing/2014/main" id="{EF83E07A-CCEA-40E2-AAD3-5F03C3480B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9" name="直線コネクタ 458">
          <a:extLst>
            <a:ext uri="{FF2B5EF4-FFF2-40B4-BE49-F238E27FC236}">
              <a16:creationId xmlns:a16="http://schemas.microsoft.com/office/drawing/2014/main" id="{30E5DE56-5DCE-4625-B080-1CAA6D5579AE}"/>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60" name="【学校施設】&#10;有形固定資産減価償却率最小値テキスト">
          <a:extLst>
            <a:ext uri="{FF2B5EF4-FFF2-40B4-BE49-F238E27FC236}">
              <a16:creationId xmlns:a16="http://schemas.microsoft.com/office/drawing/2014/main" id="{E230367D-1895-4FA8-B31D-B2237DF5F72E}"/>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61" name="直線コネクタ 460">
          <a:extLst>
            <a:ext uri="{FF2B5EF4-FFF2-40B4-BE49-F238E27FC236}">
              <a16:creationId xmlns:a16="http://schemas.microsoft.com/office/drawing/2014/main" id="{1806A773-777F-45FA-B497-5ECB63502FEB}"/>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62" name="【学校施設】&#10;有形固定資産減価償却率最大値テキスト">
          <a:extLst>
            <a:ext uri="{FF2B5EF4-FFF2-40B4-BE49-F238E27FC236}">
              <a16:creationId xmlns:a16="http://schemas.microsoft.com/office/drawing/2014/main" id="{12E287C8-D8EC-445A-9960-CF8BD666B22E}"/>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3" name="直線コネクタ 462">
          <a:extLst>
            <a:ext uri="{FF2B5EF4-FFF2-40B4-BE49-F238E27FC236}">
              <a16:creationId xmlns:a16="http://schemas.microsoft.com/office/drawing/2014/main" id="{E212755F-9296-4F87-B3AE-13247D8A6DE2}"/>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64" name="【学校施設】&#10;有形固定資産減価償却率平均値テキスト">
          <a:extLst>
            <a:ext uri="{FF2B5EF4-FFF2-40B4-BE49-F238E27FC236}">
              <a16:creationId xmlns:a16="http://schemas.microsoft.com/office/drawing/2014/main" id="{9C79653C-1167-4BB0-8C61-F460EB239469}"/>
            </a:ext>
          </a:extLst>
        </xdr:cNvPr>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65" name="フローチャート: 判断 464">
          <a:extLst>
            <a:ext uri="{FF2B5EF4-FFF2-40B4-BE49-F238E27FC236}">
              <a16:creationId xmlns:a16="http://schemas.microsoft.com/office/drawing/2014/main" id="{81BD2B02-85C8-44E3-9BD6-E93F42EFF095}"/>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66" name="フローチャート: 判断 465">
          <a:extLst>
            <a:ext uri="{FF2B5EF4-FFF2-40B4-BE49-F238E27FC236}">
              <a16:creationId xmlns:a16="http://schemas.microsoft.com/office/drawing/2014/main" id="{B7889EA4-CE91-4BC2-84B4-6F14EBCC983F}"/>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67" name="フローチャート: 判断 466">
          <a:extLst>
            <a:ext uri="{FF2B5EF4-FFF2-40B4-BE49-F238E27FC236}">
              <a16:creationId xmlns:a16="http://schemas.microsoft.com/office/drawing/2014/main" id="{F3557B52-02FD-4CF9-B989-1784DED7501E}"/>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8" name="フローチャート: 判断 467">
          <a:extLst>
            <a:ext uri="{FF2B5EF4-FFF2-40B4-BE49-F238E27FC236}">
              <a16:creationId xmlns:a16="http://schemas.microsoft.com/office/drawing/2014/main" id="{6C6292DC-5559-4E1C-BA7D-5B689417B549}"/>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BBA10961-80A9-4D50-9B8D-D9C76CA026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A6539FDF-66B4-4DEB-9182-A48E0F5799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470B1F21-279F-4CF9-AF38-75402BA99C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725148FB-B643-4F5D-871A-1124BB5BF4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4FD7C978-BE42-4264-815D-619686BAEB8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474" name="楕円 473">
          <a:extLst>
            <a:ext uri="{FF2B5EF4-FFF2-40B4-BE49-F238E27FC236}">
              <a16:creationId xmlns:a16="http://schemas.microsoft.com/office/drawing/2014/main" id="{ACCC1D1F-B1EA-4473-91BC-768862A46C04}"/>
            </a:ext>
          </a:extLst>
        </xdr:cNvPr>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144797</xdr:rowOff>
    </xdr:from>
    <xdr:ext cx="405111" cy="259045"/>
    <xdr:sp macro="" textlink="">
      <xdr:nvSpPr>
        <xdr:cNvPr id="475" name="【学校施設】&#10;有形固定資産減価償却率該当値テキスト">
          <a:extLst>
            <a:ext uri="{FF2B5EF4-FFF2-40B4-BE49-F238E27FC236}">
              <a16:creationId xmlns:a16="http://schemas.microsoft.com/office/drawing/2014/main" id="{2FC3581C-7C93-40D1-AB13-45403C20528E}"/>
            </a:ext>
          </a:extLst>
        </xdr:cNvPr>
        <xdr:cNvSpPr txBox="1"/>
      </xdr:nvSpPr>
      <xdr:spPr>
        <a:xfrm>
          <a:off x="16357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40640</xdr:rowOff>
    </xdr:from>
    <xdr:to>
      <xdr:col>81</xdr:col>
      <xdr:colOff>101600</xdr:colOff>
      <xdr:row>63</xdr:row>
      <xdr:rowOff>142240</xdr:rowOff>
    </xdr:to>
    <xdr:sp macro="" textlink="">
      <xdr:nvSpPr>
        <xdr:cNvPr id="476" name="楕円 475">
          <a:extLst>
            <a:ext uri="{FF2B5EF4-FFF2-40B4-BE49-F238E27FC236}">
              <a16:creationId xmlns:a16="http://schemas.microsoft.com/office/drawing/2014/main" id="{82B7B976-6469-4345-B199-F085307048BE}"/>
            </a:ext>
          </a:extLst>
        </xdr:cNvPr>
        <xdr:cNvSpPr/>
      </xdr:nvSpPr>
      <xdr:spPr>
        <a:xfrm>
          <a:off x="1543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45720</xdr:rowOff>
    </xdr:from>
    <xdr:to>
      <xdr:col>85</xdr:col>
      <xdr:colOff>127000</xdr:colOff>
      <xdr:row>63</xdr:row>
      <xdr:rowOff>91440</xdr:rowOff>
    </xdr:to>
    <xdr:cxnSp macro="">
      <xdr:nvCxnSpPr>
        <xdr:cNvPr id="477" name="直線コネクタ 476">
          <a:extLst>
            <a:ext uri="{FF2B5EF4-FFF2-40B4-BE49-F238E27FC236}">
              <a16:creationId xmlns:a16="http://schemas.microsoft.com/office/drawing/2014/main" id="{994527E8-F8D8-4806-9631-A88985FFDF34}"/>
            </a:ext>
          </a:extLst>
        </xdr:cNvPr>
        <xdr:cNvCxnSpPr/>
      </xdr:nvCxnSpPr>
      <xdr:spPr>
        <a:xfrm flipV="1">
          <a:off x="15481300" y="108470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78740</xdr:rowOff>
    </xdr:from>
    <xdr:to>
      <xdr:col>76</xdr:col>
      <xdr:colOff>165100</xdr:colOff>
      <xdr:row>64</xdr:row>
      <xdr:rowOff>8890</xdr:rowOff>
    </xdr:to>
    <xdr:sp macro="" textlink="">
      <xdr:nvSpPr>
        <xdr:cNvPr id="478" name="楕円 477">
          <a:extLst>
            <a:ext uri="{FF2B5EF4-FFF2-40B4-BE49-F238E27FC236}">
              <a16:creationId xmlns:a16="http://schemas.microsoft.com/office/drawing/2014/main" id="{DC32A122-08DD-433B-B299-58CB60FAA3D5}"/>
            </a:ext>
          </a:extLst>
        </xdr:cNvPr>
        <xdr:cNvSpPr/>
      </xdr:nvSpPr>
      <xdr:spPr>
        <a:xfrm>
          <a:off x="1454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91440</xdr:rowOff>
    </xdr:from>
    <xdr:to>
      <xdr:col>81</xdr:col>
      <xdr:colOff>50800</xdr:colOff>
      <xdr:row>63</xdr:row>
      <xdr:rowOff>129540</xdr:rowOff>
    </xdr:to>
    <xdr:cxnSp macro="">
      <xdr:nvCxnSpPr>
        <xdr:cNvPr id="479" name="直線コネクタ 478">
          <a:extLst>
            <a:ext uri="{FF2B5EF4-FFF2-40B4-BE49-F238E27FC236}">
              <a16:creationId xmlns:a16="http://schemas.microsoft.com/office/drawing/2014/main" id="{64993953-8D0C-4CE1-8D50-65F550103621}"/>
            </a:ext>
          </a:extLst>
        </xdr:cNvPr>
        <xdr:cNvCxnSpPr/>
      </xdr:nvCxnSpPr>
      <xdr:spPr>
        <a:xfrm flipV="1">
          <a:off x="14592300" y="10892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480" name="n_1aveValue【学校施設】&#10;有形固定資産減価償却率">
          <a:extLst>
            <a:ext uri="{FF2B5EF4-FFF2-40B4-BE49-F238E27FC236}">
              <a16:creationId xmlns:a16="http://schemas.microsoft.com/office/drawing/2014/main" id="{7710D58F-1732-4F91-89EB-CACF1451DAA7}"/>
            </a:ext>
          </a:extLst>
        </xdr:cNvPr>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81" name="n_2aveValue【学校施設】&#10;有形固定資産減価償却率">
          <a:extLst>
            <a:ext uri="{FF2B5EF4-FFF2-40B4-BE49-F238E27FC236}">
              <a16:creationId xmlns:a16="http://schemas.microsoft.com/office/drawing/2014/main" id="{864937B9-7230-474D-98AC-ABF0E2DF98AB}"/>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93997</xdr:rowOff>
    </xdr:from>
    <xdr:ext cx="405111" cy="259045"/>
    <xdr:sp macro="" textlink="">
      <xdr:nvSpPr>
        <xdr:cNvPr id="482" name="n_3aveValue【学校施設】&#10;有形固定資産減価償却率">
          <a:extLst>
            <a:ext uri="{FF2B5EF4-FFF2-40B4-BE49-F238E27FC236}">
              <a16:creationId xmlns:a16="http://schemas.microsoft.com/office/drawing/2014/main" id="{600637EB-740A-4992-B9F1-241331EEED21}"/>
            </a:ext>
          </a:extLst>
        </xdr:cNvPr>
        <xdr:cNvSpPr txBox="1"/>
      </xdr:nvSpPr>
      <xdr:spPr>
        <a:xfrm>
          <a:off x="13500744" y="1038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133367</xdr:rowOff>
    </xdr:from>
    <xdr:ext cx="405111" cy="259045"/>
    <xdr:sp macro="" textlink="">
      <xdr:nvSpPr>
        <xdr:cNvPr id="483" name="n_1mainValue【学校施設】&#10;有形固定資産減価償却率">
          <a:extLst>
            <a:ext uri="{FF2B5EF4-FFF2-40B4-BE49-F238E27FC236}">
              <a16:creationId xmlns:a16="http://schemas.microsoft.com/office/drawing/2014/main" id="{05189A23-930B-4BA9-A87A-A381D0CBACEF}"/>
            </a:ext>
          </a:extLst>
        </xdr:cNvPr>
        <xdr:cNvSpPr txBox="1"/>
      </xdr:nvSpPr>
      <xdr:spPr>
        <a:xfrm>
          <a:off x="15266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17</xdr:rowOff>
    </xdr:from>
    <xdr:ext cx="405111" cy="259045"/>
    <xdr:sp macro="" textlink="">
      <xdr:nvSpPr>
        <xdr:cNvPr id="484" name="n_2mainValue【学校施設】&#10;有形固定資産減価償却率">
          <a:extLst>
            <a:ext uri="{FF2B5EF4-FFF2-40B4-BE49-F238E27FC236}">
              <a16:creationId xmlns:a16="http://schemas.microsoft.com/office/drawing/2014/main" id="{27FC5ACF-7EAE-4596-AF14-91D2D59B7477}"/>
            </a:ext>
          </a:extLst>
        </xdr:cNvPr>
        <xdr:cNvSpPr txBox="1"/>
      </xdr:nvSpPr>
      <xdr:spPr>
        <a:xfrm>
          <a:off x="143897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25D058B2-BA8E-4307-8E2E-054A50C0D2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9F214693-739B-4FD2-BB0E-595A81EFDE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235DC99C-78A6-4EB3-9D5A-F5ED67FB31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1B264980-41A6-45CF-82B9-9161D70C11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6F6B3566-D7AC-430D-8420-1867715C00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129A31C6-8A1A-4BE1-96AB-1C7A1C6377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536D13CD-9CA3-44A7-A967-175D9392AB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37407787-7979-4948-BC03-5C5B951455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683AD804-C0A9-47F0-8120-45621D04BE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090AA79C-09A2-47E1-A6FD-6EB2629CEB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CC6D9799-0F54-4F02-A499-7C6155E9FFB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6" name="直線コネクタ 495">
          <a:extLst>
            <a:ext uri="{FF2B5EF4-FFF2-40B4-BE49-F238E27FC236}">
              <a16:creationId xmlns:a16="http://schemas.microsoft.com/office/drawing/2014/main" id="{7E1FC13C-1868-443A-AA0A-B9A00A2019D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7" name="テキスト ボックス 496">
          <a:extLst>
            <a:ext uri="{FF2B5EF4-FFF2-40B4-BE49-F238E27FC236}">
              <a16:creationId xmlns:a16="http://schemas.microsoft.com/office/drawing/2014/main" id="{766C0D84-1A6C-455F-AF7A-D460C5206CD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a:extLst>
            <a:ext uri="{FF2B5EF4-FFF2-40B4-BE49-F238E27FC236}">
              <a16:creationId xmlns:a16="http://schemas.microsoft.com/office/drawing/2014/main" id="{8FB68EFD-7C18-4ACE-B3FC-A740E1D9907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a:extLst>
            <a:ext uri="{FF2B5EF4-FFF2-40B4-BE49-F238E27FC236}">
              <a16:creationId xmlns:a16="http://schemas.microsoft.com/office/drawing/2014/main" id="{1818E193-7D86-49B9-A94F-AEDFFAF7249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0" name="直線コネクタ 499">
          <a:extLst>
            <a:ext uri="{FF2B5EF4-FFF2-40B4-BE49-F238E27FC236}">
              <a16:creationId xmlns:a16="http://schemas.microsoft.com/office/drawing/2014/main" id="{32A86A32-4CD5-450B-BC97-146BD593A40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1" name="テキスト ボックス 500">
          <a:extLst>
            <a:ext uri="{FF2B5EF4-FFF2-40B4-BE49-F238E27FC236}">
              <a16:creationId xmlns:a16="http://schemas.microsoft.com/office/drawing/2014/main" id="{2807F8B0-4411-4161-8B4A-DF81B4DBC85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2B676FF8-37F7-47EC-8A7F-3CF026FBCC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7B6B6213-57FF-4539-93D4-0A5DD4E9491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C4ED9400-5262-4D0F-B0F7-819BD67F72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05" name="直線コネクタ 504">
          <a:extLst>
            <a:ext uri="{FF2B5EF4-FFF2-40B4-BE49-F238E27FC236}">
              <a16:creationId xmlns:a16="http://schemas.microsoft.com/office/drawing/2014/main" id="{3571DB39-4DC2-4C63-BB9D-804E2A17CB6E}"/>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06" name="【学校施設】&#10;一人当たり面積最小値テキスト">
          <a:extLst>
            <a:ext uri="{FF2B5EF4-FFF2-40B4-BE49-F238E27FC236}">
              <a16:creationId xmlns:a16="http://schemas.microsoft.com/office/drawing/2014/main" id="{56A652FF-C6A3-4061-89B8-80851E167E3D}"/>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07" name="直線コネクタ 506">
          <a:extLst>
            <a:ext uri="{FF2B5EF4-FFF2-40B4-BE49-F238E27FC236}">
              <a16:creationId xmlns:a16="http://schemas.microsoft.com/office/drawing/2014/main" id="{35E0CA18-3AB1-414E-BD74-704D84F5003B}"/>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08" name="【学校施設】&#10;一人当たり面積最大値テキスト">
          <a:extLst>
            <a:ext uri="{FF2B5EF4-FFF2-40B4-BE49-F238E27FC236}">
              <a16:creationId xmlns:a16="http://schemas.microsoft.com/office/drawing/2014/main" id="{05904FB0-7451-4415-A395-D87CD53F74B2}"/>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9" name="直線コネクタ 508">
          <a:extLst>
            <a:ext uri="{FF2B5EF4-FFF2-40B4-BE49-F238E27FC236}">
              <a16:creationId xmlns:a16="http://schemas.microsoft.com/office/drawing/2014/main" id="{6B133E77-512B-46FC-8D59-FF4CB97D45BF}"/>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10" name="【学校施設】&#10;一人当たり面積平均値テキスト">
          <a:extLst>
            <a:ext uri="{FF2B5EF4-FFF2-40B4-BE49-F238E27FC236}">
              <a16:creationId xmlns:a16="http://schemas.microsoft.com/office/drawing/2014/main" id="{045CC025-5688-4F0B-A9CD-AB31183CF198}"/>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11" name="フローチャート: 判断 510">
          <a:extLst>
            <a:ext uri="{FF2B5EF4-FFF2-40B4-BE49-F238E27FC236}">
              <a16:creationId xmlns:a16="http://schemas.microsoft.com/office/drawing/2014/main" id="{B60C4196-B93C-4A06-8EC8-7C10A9A6A3B2}"/>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12" name="フローチャート: 判断 511">
          <a:extLst>
            <a:ext uri="{FF2B5EF4-FFF2-40B4-BE49-F238E27FC236}">
              <a16:creationId xmlns:a16="http://schemas.microsoft.com/office/drawing/2014/main" id="{C9EC8A60-0F96-4159-8CA9-5D72CB94841C}"/>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13" name="フローチャート: 判断 512">
          <a:extLst>
            <a:ext uri="{FF2B5EF4-FFF2-40B4-BE49-F238E27FC236}">
              <a16:creationId xmlns:a16="http://schemas.microsoft.com/office/drawing/2014/main" id="{DB525C10-806B-4DE9-B55E-D945EBC96861}"/>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14" name="フローチャート: 判断 513">
          <a:extLst>
            <a:ext uri="{FF2B5EF4-FFF2-40B4-BE49-F238E27FC236}">
              <a16:creationId xmlns:a16="http://schemas.microsoft.com/office/drawing/2014/main" id="{15314FD2-3932-44E7-9366-83B54607D462}"/>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76511360-B076-4741-98BA-740CBD2E25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D0CBC0FC-96FA-44BA-9DBE-20F9DF4A4C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6BE7E5E0-9849-4E2D-9783-322FFF7168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40AB6374-2339-4A03-BF4E-5D1748452A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D859EA6-54E2-4838-A621-C0A06834EF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39497</xdr:rowOff>
    </xdr:from>
    <xdr:to>
      <xdr:col>116</xdr:col>
      <xdr:colOff>114300</xdr:colOff>
      <xdr:row>59</xdr:row>
      <xdr:rowOff>141097</xdr:rowOff>
    </xdr:to>
    <xdr:sp macro="" textlink="">
      <xdr:nvSpPr>
        <xdr:cNvPr id="520" name="楕円 519">
          <a:extLst>
            <a:ext uri="{FF2B5EF4-FFF2-40B4-BE49-F238E27FC236}">
              <a16:creationId xmlns:a16="http://schemas.microsoft.com/office/drawing/2014/main" id="{32912D06-3FF5-40E9-ACE0-4537108C5A13}"/>
            </a:ext>
          </a:extLst>
        </xdr:cNvPr>
        <xdr:cNvSpPr/>
      </xdr:nvSpPr>
      <xdr:spPr>
        <a:xfrm>
          <a:off x="22110700" y="101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62374</xdr:rowOff>
    </xdr:from>
    <xdr:ext cx="469744" cy="259045"/>
    <xdr:sp macro="" textlink="">
      <xdr:nvSpPr>
        <xdr:cNvPr id="521" name="【学校施設】&#10;一人当たり面積該当値テキスト">
          <a:extLst>
            <a:ext uri="{FF2B5EF4-FFF2-40B4-BE49-F238E27FC236}">
              <a16:creationId xmlns:a16="http://schemas.microsoft.com/office/drawing/2014/main" id="{1CAC6BD3-A099-48C0-B697-D1BEB519EFAD}"/>
            </a:ext>
          </a:extLst>
        </xdr:cNvPr>
        <xdr:cNvSpPr txBox="1"/>
      </xdr:nvSpPr>
      <xdr:spPr>
        <a:xfrm>
          <a:off x="22199600" y="100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67501</xdr:rowOff>
    </xdr:from>
    <xdr:to>
      <xdr:col>112</xdr:col>
      <xdr:colOff>38100</xdr:colOff>
      <xdr:row>59</xdr:row>
      <xdr:rowOff>169101</xdr:rowOff>
    </xdr:to>
    <xdr:sp macro="" textlink="">
      <xdr:nvSpPr>
        <xdr:cNvPr id="522" name="楕円 521">
          <a:extLst>
            <a:ext uri="{FF2B5EF4-FFF2-40B4-BE49-F238E27FC236}">
              <a16:creationId xmlns:a16="http://schemas.microsoft.com/office/drawing/2014/main" id="{B4F58A4E-16F6-44E4-8DCE-A3DBCE0309D6}"/>
            </a:ext>
          </a:extLst>
        </xdr:cNvPr>
        <xdr:cNvSpPr/>
      </xdr:nvSpPr>
      <xdr:spPr>
        <a:xfrm>
          <a:off x="21272500" y="10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90297</xdr:rowOff>
    </xdr:from>
    <xdr:to>
      <xdr:col>116</xdr:col>
      <xdr:colOff>63500</xdr:colOff>
      <xdr:row>59</xdr:row>
      <xdr:rowOff>118301</xdr:rowOff>
    </xdr:to>
    <xdr:cxnSp macro="">
      <xdr:nvCxnSpPr>
        <xdr:cNvPr id="523" name="直線コネクタ 522">
          <a:extLst>
            <a:ext uri="{FF2B5EF4-FFF2-40B4-BE49-F238E27FC236}">
              <a16:creationId xmlns:a16="http://schemas.microsoft.com/office/drawing/2014/main" id="{58381651-5598-40E8-BF34-4E2CEF29F477}"/>
            </a:ext>
          </a:extLst>
        </xdr:cNvPr>
        <xdr:cNvCxnSpPr/>
      </xdr:nvCxnSpPr>
      <xdr:spPr>
        <a:xfrm flipV="1">
          <a:off x="21323300" y="10205847"/>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83503</xdr:rowOff>
    </xdr:from>
    <xdr:to>
      <xdr:col>107</xdr:col>
      <xdr:colOff>101600</xdr:colOff>
      <xdr:row>60</xdr:row>
      <xdr:rowOff>13653</xdr:rowOff>
    </xdr:to>
    <xdr:sp macro="" textlink="">
      <xdr:nvSpPr>
        <xdr:cNvPr id="524" name="楕円 523">
          <a:extLst>
            <a:ext uri="{FF2B5EF4-FFF2-40B4-BE49-F238E27FC236}">
              <a16:creationId xmlns:a16="http://schemas.microsoft.com/office/drawing/2014/main" id="{7F0291A5-F24A-4CF2-9B82-673EE2794743}"/>
            </a:ext>
          </a:extLst>
        </xdr:cNvPr>
        <xdr:cNvSpPr/>
      </xdr:nvSpPr>
      <xdr:spPr>
        <a:xfrm>
          <a:off x="20383500" y="10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118301</xdr:rowOff>
    </xdr:from>
    <xdr:to>
      <xdr:col>111</xdr:col>
      <xdr:colOff>177800</xdr:colOff>
      <xdr:row>59</xdr:row>
      <xdr:rowOff>134303</xdr:rowOff>
    </xdr:to>
    <xdr:cxnSp macro="">
      <xdr:nvCxnSpPr>
        <xdr:cNvPr id="525" name="直線コネクタ 524">
          <a:extLst>
            <a:ext uri="{FF2B5EF4-FFF2-40B4-BE49-F238E27FC236}">
              <a16:creationId xmlns:a16="http://schemas.microsoft.com/office/drawing/2014/main" id="{AD241C4A-72DA-4854-885F-2A34A61DAECF}"/>
            </a:ext>
          </a:extLst>
        </xdr:cNvPr>
        <xdr:cNvCxnSpPr/>
      </xdr:nvCxnSpPr>
      <xdr:spPr>
        <a:xfrm flipV="1">
          <a:off x="20434300" y="1023385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26" name="n_1aveValue【学校施設】&#10;一人当たり面積">
          <a:extLst>
            <a:ext uri="{FF2B5EF4-FFF2-40B4-BE49-F238E27FC236}">
              <a16:creationId xmlns:a16="http://schemas.microsoft.com/office/drawing/2014/main" id="{F746170A-A4BE-49A1-AA38-106D247A6E84}"/>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27" name="n_2aveValue【学校施設】&#10;一人当たり面積">
          <a:extLst>
            <a:ext uri="{FF2B5EF4-FFF2-40B4-BE49-F238E27FC236}">
              <a16:creationId xmlns:a16="http://schemas.microsoft.com/office/drawing/2014/main" id="{CEBF4408-410B-43DB-B123-8C131CAFFAD4}"/>
            </a:ext>
          </a:extLst>
        </xdr:cNvPr>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28" name="n_3aveValue【学校施設】&#10;一人当たり面積">
          <a:extLst>
            <a:ext uri="{FF2B5EF4-FFF2-40B4-BE49-F238E27FC236}">
              <a16:creationId xmlns:a16="http://schemas.microsoft.com/office/drawing/2014/main" id="{7FD22255-8271-41A3-887C-4A2E62B0FFC3}"/>
            </a:ext>
          </a:extLst>
        </xdr:cNvPr>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14178</xdr:rowOff>
    </xdr:from>
    <xdr:ext cx="469744" cy="259045"/>
    <xdr:sp macro="" textlink="">
      <xdr:nvSpPr>
        <xdr:cNvPr id="529" name="n_1mainValue【学校施設】&#10;一人当たり面積">
          <a:extLst>
            <a:ext uri="{FF2B5EF4-FFF2-40B4-BE49-F238E27FC236}">
              <a16:creationId xmlns:a16="http://schemas.microsoft.com/office/drawing/2014/main" id="{ABA9FF24-CC51-4069-8A52-0F2E49FAD78B}"/>
            </a:ext>
          </a:extLst>
        </xdr:cNvPr>
        <xdr:cNvSpPr txBox="1"/>
      </xdr:nvSpPr>
      <xdr:spPr>
        <a:xfrm>
          <a:off x="21075727" y="99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30180</xdr:rowOff>
    </xdr:from>
    <xdr:ext cx="469744" cy="259045"/>
    <xdr:sp macro="" textlink="">
      <xdr:nvSpPr>
        <xdr:cNvPr id="530" name="n_2mainValue【学校施設】&#10;一人当たり面積">
          <a:extLst>
            <a:ext uri="{FF2B5EF4-FFF2-40B4-BE49-F238E27FC236}">
              <a16:creationId xmlns:a16="http://schemas.microsoft.com/office/drawing/2014/main" id="{995EB8DF-29B1-4A01-9CDC-5DABA2F6E276}"/>
            </a:ext>
          </a:extLst>
        </xdr:cNvPr>
        <xdr:cNvSpPr txBox="1"/>
      </xdr:nvSpPr>
      <xdr:spPr>
        <a:xfrm>
          <a:off x="20199427" y="997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A78C8CD3-57F8-449C-B67C-3F2B2A9D3A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4A82065B-D2E8-455F-BB26-4989371CC7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34B01F40-46D4-4814-8F8F-992F93859F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4577E205-7278-4D4A-83AD-E2E1F57B8C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E177E4E4-2F35-4774-BE0E-D60537043C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173C31DD-4805-4B2F-A78A-6C439D4EEB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DB98C20A-BBFC-4727-A750-D8A40A2095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67B7A047-98AF-4752-B50C-6CA12AC29C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EA68967F-E156-4E44-AD96-F1CA4968B6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6F681E3E-503B-443C-BC22-0C39B8FD99D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1" name="テキスト ボックス 540">
          <a:extLst>
            <a:ext uri="{FF2B5EF4-FFF2-40B4-BE49-F238E27FC236}">
              <a16:creationId xmlns:a16="http://schemas.microsoft.com/office/drawing/2014/main" id="{72B8E3AC-B1B0-4054-8804-66CC8D46DCF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367041AF-8D00-422E-8104-7F4A002B104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3" name="テキスト ボックス 542">
          <a:extLst>
            <a:ext uri="{FF2B5EF4-FFF2-40B4-BE49-F238E27FC236}">
              <a16:creationId xmlns:a16="http://schemas.microsoft.com/office/drawing/2014/main" id="{796C8A31-7587-49A0-86BA-B3338D2B203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C7B1B732-34D4-4441-B2D6-2AAC8CD8B74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495C6836-A1A9-4657-89BB-E4A18461880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714B678E-EDFE-4BDE-929C-642C485B9B2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9BE840D7-8CB1-4423-9FB3-B6D08ACC0C7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F736DCD7-10AE-4A51-B23F-51C8D2105FB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3D2E5606-5B71-4058-8515-F83B5CC1371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A96C7ABB-7B62-4BA4-A537-C64801D150F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1" name="テキスト ボックス 550">
          <a:extLst>
            <a:ext uri="{FF2B5EF4-FFF2-40B4-BE49-F238E27FC236}">
              <a16:creationId xmlns:a16="http://schemas.microsoft.com/office/drawing/2014/main" id="{9685B948-114E-4961-83A3-E0B2FFA5ED6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377C215D-68A4-4026-AB32-4DAD021EC9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a:extLst>
            <a:ext uri="{FF2B5EF4-FFF2-40B4-BE49-F238E27FC236}">
              <a16:creationId xmlns:a16="http://schemas.microsoft.com/office/drawing/2014/main" id="{A2AC87CE-F499-4877-A525-FA8976C392B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a:extLst>
            <a:ext uri="{FF2B5EF4-FFF2-40B4-BE49-F238E27FC236}">
              <a16:creationId xmlns:a16="http://schemas.microsoft.com/office/drawing/2014/main" id="{03ACBE27-3AA6-4113-B994-447E806E7BD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55" name="直線コネクタ 554">
          <a:extLst>
            <a:ext uri="{FF2B5EF4-FFF2-40B4-BE49-F238E27FC236}">
              <a16:creationId xmlns:a16="http://schemas.microsoft.com/office/drawing/2014/main" id="{A7497458-3FCA-4BCF-A2C8-6540E0FC664A}"/>
            </a:ext>
          </a:extLst>
        </xdr:cNvPr>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56" name="【児童館】&#10;有形固定資産減価償却率最小値テキスト">
          <a:extLst>
            <a:ext uri="{FF2B5EF4-FFF2-40B4-BE49-F238E27FC236}">
              <a16:creationId xmlns:a16="http://schemas.microsoft.com/office/drawing/2014/main" id="{854C7865-DED2-4D99-8B64-9F735C7DF139}"/>
            </a:ext>
          </a:extLst>
        </xdr:cNvPr>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66D111C6-6732-46AB-BE32-655279066BB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58" name="【児童館】&#10;有形固定資産減価償却率最大値テキスト">
          <a:extLst>
            <a:ext uri="{FF2B5EF4-FFF2-40B4-BE49-F238E27FC236}">
              <a16:creationId xmlns:a16="http://schemas.microsoft.com/office/drawing/2014/main" id="{585D6856-65BB-451E-B6A7-58F415D83FEC}"/>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59" name="直線コネクタ 558">
          <a:extLst>
            <a:ext uri="{FF2B5EF4-FFF2-40B4-BE49-F238E27FC236}">
              <a16:creationId xmlns:a16="http://schemas.microsoft.com/office/drawing/2014/main" id="{84DEA807-BCF0-4DE5-BA4B-BC2190A5D41C}"/>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60" name="【児童館】&#10;有形固定資産減価償却率平均値テキスト">
          <a:extLst>
            <a:ext uri="{FF2B5EF4-FFF2-40B4-BE49-F238E27FC236}">
              <a16:creationId xmlns:a16="http://schemas.microsoft.com/office/drawing/2014/main" id="{E88E7427-4B5B-4A91-98FA-E8976B6CD60E}"/>
            </a:ext>
          </a:extLst>
        </xdr:cNvPr>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61" name="フローチャート: 判断 560">
          <a:extLst>
            <a:ext uri="{FF2B5EF4-FFF2-40B4-BE49-F238E27FC236}">
              <a16:creationId xmlns:a16="http://schemas.microsoft.com/office/drawing/2014/main" id="{9D14EDDE-3CF5-4178-95E5-FF40FF7AA62F}"/>
            </a:ext>
          </a:extLst>
        </xdr:cNvPr>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62" name="フローチャート: 判断 561">
          <a:extLst>
            <a:ext uri="{FF2B5EF4-FFF2-40B4-BE49-F238E27FC236}">
              <a16:creationId xmlns:a16="http://schemas.microsoft.com/office/drawing/2014/main" id="{EA78DCB4-42B2-4B4D-A95E-CEF32095DD2F}"/>
            </a:ext>
          </a:extLst>
        </xdr:cNvPr>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63" name="フローチャート: 判断 562">
          <a:extLst>
            <a:ext uri="{FF2B5EF4-FFF2-40B4-BE49-F238E27FC236}">
              <a16:creationId xmlns:a16="http://schemas.microsoft.com/office/drawing/2014/main" id="{B6B52628-8A23-4727-AB84-E9F1C0153BAF}"/>
            </a:ext>
          </a:extLst>
        </xdr:cNvPr>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4" name="フローチャート: 判断 563">
          <a:extLst>
            <a:ext uri="{FF2B5EF4-FFF2-40B4-BE49-F238E27FC236}">
              <a16:creationId xmlns:a16="http://schemas.microsoft.com/office/drawing/2014/main" id="{94042865-BF40-441A-8DF8-0CD07EF90354}"/>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F162BF51-FDA5-4126-A655-C92B75DB4BD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3CE850A-7EC4-41E8-9CE4-BEA01B7AE0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DFE3D778-86E4-45EF-9755-625269E4CFC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DFF15464-2BB0-4175-8A06-2ED162E31CA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7183A18-B107-486F-85B7-F1F585B4A7C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36830</xdr:rowOff>
    </xdr:from>
    <xdr:to>
      <xdr:col>85</xdr:col>
      <xdr:colOff>177800</xdr:colOff>
      <xdr:row>83</xdr:row>
      <xdr:rowOff>138430</xdr:rowOff>
    </xdr:to>
    <xdr:sp macro="" textlink="">
      <xdr:nvSpPr>
        <xdr:cNvPr id="570" name="楕円 569">
          <a:extLst>
            <a:ext uri="{FF2B5EF4-FFF2-40B4-BE49-F238E27FC236}">
              <a16:creationId xmlns:a16="http://schemas.microsoft.com/office/drawing/2014/main" id="{3DCA8AB4-FB28-42B7-AEF1-0BEEBCEC537B}"/>
            </a:ext>
          </a:extLst>
        </xdr:cNvPr>
        <xdr:cNvSpPr/>
      </xdr:nvSpPr>
      <xdr:spPr>
        <a:xfrm>
          <a:off x="16268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15257</xdr:rowOff>
    </xdr:from>
    <xdr:ext cx="405111" cy="259045"/>
    <xdr:sp macro="" textlink="">
      <xdr:nvSpPr>
        <xdr:cNvPr id="571" name="【児童館】&#10;有形固定資産減価償却率該当値テキスト">
          <a:extLst>
            <a:ext uri="{FF2B5EF4-FFF2-40B4-BE49-F238E27FC236}">
              <a16:creationId xmlns:a16="http://schemas.microsoft.com/office/drawing/2014/main" id="{06BD577D-6132-4541-9ADD-E46A36D22524}"/>
            </a:ext>
          </a:extLst>
        </xdr:cNvPr>
        <xdr:cNvSpPr txBox="1"/>
      </xdr:nvSpPr>
      <xdr:spPr>
        <a:xfrm>
          <a:off x="16357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572" name="楕円 571">
          <a:extLst>
            <a:ext uri="{FF2B5EF4-FFF2-40B4-BE49-F238E27FC236}">
              <a16:creationId xmlns:a16="http://schemas.microsoft.com/office/drawing/2014/main" id="{E9E63D31-5A99-4024-A96B-DBE3CF627403}"/>
            </a:ext>
          </a:extLst>
        </xdr:cNvPr>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87630</xdr:rowOff>
    </xdr:from>
    <xdr:to>
      <xdr:col>85</xdr:col>
      <xdr:colOff>127000</xdr:colOff>
      <xdr:row>83</xdr:row>
      <xdr:rowOff>142875</xdr:rowOff>
    </xdr:to>
    <xdr:cxnSp macro="">
      <xdr:nvCxnSpPr>
        <xdr:cNvPr id="573" name="直線コネクタ 572">
          <a:extLst>
            <a:ext uri="{FF2B5EF4-FFF2-40B4-BE49-F238E27FC236}">
              <a16:creationId xmlns:a16="http://schemas.microsoft.com/office/drawing/2014/main" id="{B7B25F36-4D20-4B1A-B71F-171B93BD65DB}"/>
            </a:ext>
          </a:extLst>
        </xdr:cNvPr>
        <xdr:cNvCxnSpPr/>
      </xdr:nvCxnSpPr>
      <xdr:spPr>
        <a:xfrm flipV="1">
          <a:off x="15481300" y="143179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149225</xdr:rowOff>
    </xdr:from>
    <xdr:to>
      <xdr:col>76</xdr:col>
      <xdr:colOff>165100</xdr:colOff>
      <xdr:row>84</xdr:row>
      <xdr:rowOff>79375</xdr:rowOff>
    </xdr:to>
    <xdr:sp macro="" textlink="">
      <xdr:nvSpPr>
        <xdr:cNvPr id="574" name="楕円 573">
          <a:extLst>
            <a:ext uri="{FF2B5EF4-FFF2-40B4-BE49-F238E27FC236}">
              <a16:creationId xmlns:a16="http://schemas.microsoft.com/office/drawing/2014/main" id="{36B280C7-5277-4709-B6DB-923917CCF5DD}"/>
            </a:ext>
          </a:extLst>
        </xdr:cNvPr>
        <xdr:cNvSpPr/>
      </xdr:nvSpPr>
      <xdr:spPr>
        <a:xfrm>
          <a:off x="14541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142875</xdr:rowOff>
    </xdr:from>
    <xdr:to>
      <xdr:col>81</xdr:col>
      <xdr:colOff>50800</xdr:colOff>
      <xdr:row>84</xdr:row>
      <xdr:rowOff>28575</xdr:rowOff>
    </xdr:to>
    <xdr:cxnSp macro="">
      <xdr:nvCxnSpPr>
        <xdr:cNvPr id="575" name="直線コネクタ 574">
          <a:extLst>
            <a:ext uri="{FF2B5EF4-FFF2-40B4-BE49-F238E27FC236}">
              <a16:creationId xmlns:a16="http://schemas.microsoft.com/office/drawing/2014/main" id="{4B6F1290-CA93-4DBC-B220-1189F01CA1A1}"/>
            </a:ext>
          </a:extLst>
        </xdr:cNvPr>
        <xdr:cNvCxnSpPr/>
      </xdr:nvCxnSpPr>
      <xdr:spPr>
        <a:xfrm flipV="1">
          <a:off x="14592300" y="14373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76" name="n_1aveValue【児童館】&#10;有形固定資産減価償却率">
          <a:extLst>
            <a:ext uri="{FF2B5EF4-FFF2-40B4-BE49-F238E27FC236}">
              <a16:creationId xmlns:a16="http://schemas.microsoft.com/office/drawing/2014/main" id="{F7A2DC7C-9F62-40FB-880D-1ED17ABF9B9C}"/>
            </a:ext>
          </a:extLst>
        </xdr:cNvPr>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77" name="n_2aveValue【児童館】&#10;有形固定資産減価償却率">
          <a:extLst>
            <a:ext uri="{FF2B5EF4-FFF2-40B4-BE49-F238E27FC236}">
              <a16:creationId xmlns:a16="http://schemas.microsoft.com/office/drawing/2014/main" id="{80184E46-E779-402B-95DF-13695734E9E3}"/>
            </a:ext>
          </a:extLst>
        </xdr:cNvPr>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8" name="n_3aveValue【児童館】&#10;有形固定資産減価償却率">
          <a:extLst>
            <a:ext uri="{FF2B5EF4-FFF2-40B4-BE49-F238E27FC236}">
              <a16:creationId xmlns:a16="http://schemas.microsoft.com/office/drawing/2014/main" id="{FB509A86-997C-47EF-9E0C-33E28CB18FA4}"/>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579" name="n_1mainValue【児童館】&#10;有形固定資産減価償却率">
          <a:extLst>
            <a:ext uri="{FF2B5EF4-FFF2-40B4-BE49-F238E27FC236}">
              <a16:creationId xmlns:a16="http://schemas.microsoft.com/office/drawing/2014/main" id="{1910C4EE-52DF-44E2-B4F5-0C569592ABA6}"/>
            </a:ext>
          </a:extLst>
        </xdr:cNvPr>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70502</xdr:rowOff>
    </xdr:from>
    <xdr:ext cx="405111" cy="259045"/>
    <xdr:sp macro="" textlink="">
      <xdr:nvSpPr>
        <xdr:cNvPr id="580" name="n_2mainValue【児童館】&#10;有形固定資産減価償却率">
          <a:extLst>
            <a:ext uri="{FF2B5EF4-FFF2-40B4-BE49-F238E27FC236}">
              <a16:creationId xmlns:a16="http://schemas.microsoft.com/office/drawing/2014/main" id="{9E789166-3731-4747-9D0E-7368FE522EAC}"/>
            </a:ext>
          </a:extLst>
        </xdr:cNvPr>
        <xdr:cNvSpPr txBox="1"/>
      </xdr:nvSpPr>
      <xdr:spPr>
        <a:xfrm>
          <a:off x="14389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59B4A866-8FD9-4635-9310-9A48918FAD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4F653C88-6B57-4F63-AFC5-25AFC13F51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74BBE681-31DE-4B5E-9E0C-3092EF7D79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70276751-6842-414A-85F1-961A681E827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6A454030-528E-4231-9EF0-44F8EF78A7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8A9C26B9-26AB-48F2-9113-BEEE0ECC62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39FCDD7F-B01F-4DDE-A674-F7495DC8AF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DF992376-0279-47EE-A062-2835C4A704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F40C3E4F-7692-4259-9107-58C1818BB8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10E9AD4F-EBE7-43ED-BBF7-1B0539F430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id="{7CB95829-D0BB-433C-9F69-EA7C94C4E52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id="{649D6956-4F26-4858-9636-450EFE49F08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id="{2CB747E5-3384-403E-BBFA-49440011D20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id="{F85EF7C1-7945-4582-BF0C-DE2CDD05CA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id="{20DCEAB8-9947-4A38-910B-FE4D72C1034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id="{872BF604-3F48-4E82-AF24-2C1442E3CAC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id="{44C52565-DF15-421A-8519-28947E6F78B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id="{DFD6B334-3FB4-4E60-9A04-A4A01AF05FB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id="{F3F01C54-AE3A-433D-89E0-D37CE2111A0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id="{B60B7B54-5A44-41B9-BFA1-6E45B87B66D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9C3DACD0-08A6-4E2C-820B-87F1A348A6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5A196ACE-EBCB-4897-9711-833FC03344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AC7AF8E3-53DB-4F97-9823-D797A4DC27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04" name="直線コネクタ 603">
          <a:extLst>
            <a:ext uri="{FF2B5EF4-FFF2-40B4-BE49-F238E27FC236}">
              <a16:creationId xmlns:a16="http://schemas.microsoft.com/office/drawing/2014/main" id="{2B204536-C993-4695-922F-B5A309FE05DA}"/>
            </a:ext>
          </a:extLst>
        </xdr:cNvPr>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5" name="【児童館】&#10;一人当たり面積最小値テキスト">
          <a:extLst>
            <a:ext uri="{FF2B5EF4-FFF2-40B4-BE49-F238E27FC236}">
              <a16:creationId xmlns:a16="http://schemas.microsoft.com/office/drawing/2014/main" id="{5322C96C-C243-4582-BC23-E4DDEE027FB4}"/>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6" name="直線コネクタ 605">
          <a:extLst>
            <a:ext uri="{FF2B5EF4-FFF2-40B4-BE49-F238E27FC236}">
              <a16:creationId xmlns:a16="http://schemas.microsoft.com/office/drawing/2014/main" id="{BC493B83-CA80-4CCF-B2E0-0BFCEB420E3A}"/>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07" name="【児童館】&#10;一人当たり面積最大値テキスト">
          <a:extLst>
            <a:ext uri="{FF2B5EF4-FFF2-40B4-BE49-F238E27FC236}">
              <a16:creationId xmlns:a16="http://schemas.microsoft.com/office/drawing/2014/main" id="{6D66B4AC-DD5F-44E5-8C21-82C72B9C34EC}"/>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08" name="直線コネクタ 607">
          <a:extLst>
            <a:ext uri="{FF2B5EF4-FFF2-40B4-BE49-F238E27FC236}">
              <a16:creationId xmlns:a16="http://schemas.microsoft.com/office/drawing/2014/main" id="{7D37AFD4-1131-46B1-905A-F0BE24E38563}"/>
            </a:ext>
          </a:extLst>
        </xdr:cNvPr>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9" name="【児童館】&#10;一人当たり面積平均値テキスト">
          <a:extLst>
            <a:ext uri="{FF2B5EF4-FFF2-40B4-BE49-F238E27FC236}">
              <a16:creationId xmlns:a16="http://schemas.microsoft.com/office/drawing/2014/main" id="{19270256-0532-4180-9982-0C26E2F96DCB}"/>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10" name="フローチャート: 判断 609">
          <a:extLst>
            <a:ext uri="{FF2B5EF4-FFF2-40B4-BE49-F238E27FC236}">
              <a16:creationId xmlns:a16="http://schemas.microsoft.com/office/drawing/2014/main" id="{DD52D3B7-8497-441C-99FE-090AC496FA5D}"/>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11" name="フローチャート: 判断 610">
          <a:extLst>
            <a:ext uri="{FF2B5EF4-FFF2-40B4-BE49-F238E27FC236}">
              <a16:creationId xmlns:a16="http://schemas.microsoft.com/office/drawing/2014/main" id="{52E93507-F14B-4757-86B1-41F9E081DC6C}"/>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12" name="フローチャート: 判断 611">
          <a:extLst>
            <a:ext uri="{FF2B5EF4-FFF2-40B4-BE49-F238E27FC236}">
              <a16:creationId xmlns:a16="http://schemas.microsoft.com/office/drawing/2014/main" id="{7D29B657-5B54-4AAD-BCDF-DC4B5D5B88CE}"/>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13" name="フローチャート: 判断 612">
          <a:extLst>
            <a:ext uri="{FF2B5EF4-FFF2-40B4-BE49-F238E27FC236}">
              <a16:creationId xmlns:a16="http://schemas.microsoft.com/office/drawing/2014/main" id="{D5790BD6-670B-4274-B3B9-4B1033AD5FD0}"/>
            </a:ext>
          </a:extLst>
        </xdr:cNvPr>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CF591F7D-7D50-43FE-A65A-588545B296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9408F95-1AED-4201-B3A1-0D8DC795F7C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7CBFD98-AB83-4722-8A48-A66C19A0CB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F77E964B-C363-45D5-9DBA-07D936D7E78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C99FCD4-AA0D-4E5B-939B-37B80D9C9A9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19" name="楕円 618">
          <a:extLst>
            <a:ext uri="{FF2B5EF4-FFF2-40B4-BE49-F238E27FC236}">
              <a16:creationId xmlns:a16="http://schemas.microsoft.com/office/drawing/2014/main" id="{95313173-9E66-4C27-A963-D399720B0681}"/>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20" name="【児童館】&#10;一人当たり面積該当値テキスト">
          <a:extLst>
            <a:ext uri="{FF2B5EF4-FFF2-40B4-BE49-F238E27FC236}">
              <a16:creationId xmlns:a16="http://schemas.microsoft.com/office/drawing/2014/main" id="{56D0A3F2-F20E-45F6-825F-CB739328A1EE}"/>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19050</xdr:rowOff>
    </xdr:from>
    <xdr:to>
      <xdr:col>112</xdr:col>
      <xdr:colOff>38100</xdr:colOff>
      <xdr:row>81</xdr:row>
      <xdr:rowOff>120650</xdr:rowOff>
    </xdr:to>
    <xdr:sp macro="" textlink="">
      <xdr:nvSpPr>
        <xdr:cNvPr id="621" name="楕円 620">
          <a:extLst>
            <a:ext uri="{FF2B5EF4-FFF2-40B4-BE49-F238E27FC236}">
              <a16:creationId xmlns:a16="http://schemas.microsoft.com/office/drawing/2014/main" id="{DE6FEDC6-2B84-4F18-9DE6-0B061D1BD57F}"/>
            </a:ext>
          </a:extLst>
        </xdr:cNvPr>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69850</xdr:rowOff>
    </xdr:to>
    <xdr:cxnSp macro="">
      <xdr:nvCxnSpPr>
        <xdr:cNvPr id="622" name="直線コネクタ 621">
          <a:extLst>
            <a:ext uri="{FF2B5EF4-FFF2-40B4-BE49-F238E27FC236}">
              <a16:creationId xmlns:a16="http://schemas.microsoft.com/office/drawing/2014/main" id="{1E5D6B18-4035-44AA-8954-3A1C4F5B5ACD}"/>
            </a:ext>
          </a:extLst>
        </xdr:cNvPr>
        <xdr:cNvCxnSpPr/>
      </xdr:nvCxnSpPr>
      <xdr:spPr>
        <a:xfrm flipV="1">
          <a:off x="21323300" y="1394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31750</xdr:rowOff>
    </xdr:from>
    <xdr:to>
      <xdr:col>107</xdr:col>
      <xdr:colOff>101600</xdr:colOff>
      <xdr:row>81</xdr:row>
      <xdr:rowOff>133350</xdr:rowOff>
    </xdr:to>
    <xdr:sp macro="" textlink="">
      <xdr:nvSpPr>
        <xdr:cNvPr id="623" name="楕円 622">
          <a:extLst>
            <a:ext uri="{FF2B5EF4-FFF2-40B4-BE49-F238E27FC236}">
              <a16:creationId xmlns:a16="http://schemas.microsoft.com/office/drawing/2014/main" id="{7DDC0616-4348-4C27-B851-13984A915F44}"/>
            </a:ext>
          </a:extLst>
        </xdr:cNvPr>
        <xdr:cNvSpPr/>
      </xdr:nvSpPr>
      <xdr:spPr>
        <a:xfrm>
          <a:off x="20383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69850</xdr:rowOff>
    </xdr:from>
    <xdr:to>
      <xdr:col>111</xdr:col>
      <xdr:colOff>177800</xdr:colOff>
      <xdr:row>81</xdr:row>
      <xdr:rowOff>82550</xdr:rowOff>
    </xdr:to>
    <xdr:cxnSp macro="">
      <xdr:nvCxnSpPr>
        <xdr:cNvPr id="624" name="直線コネクタ 623">
          <a:extLst>
            <a:ext uri="{FF2B5EF4-FFF2-40B4-BE49-F238E27FC236}">
              <a16:creationId xmlns:a16="http://schemas.microsoft.com/office/drawing/2014/main" id="{2BE92E9F-B348-482F-B6B0-4E91AADDF38B}"/>
            </a:ext>
          </a:extLst>
        </xdr:cNvPr>
        <xdr:cNvCxnSpPr/>
      </xdr:nvCxnSpPr>
      <xdr:spPr>
        <a:xfrm flipV="1">
          <a:off x="20434300" y="1395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25" name="n_1aveValue【児童館】&#10;一人当たり面積">
          <a:extLst>
            <a:ext uri="{FF2B5EF4-FFF2-40B4-BE49-F238E27FC236}">
              <a16:creationId xmlns:a16="http://schemas.microsoft.com/office/drawing/2014/main" id="{ECD45847-8B0D-4E18-9AE0-AE82B5824F26}"/>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26" name="n_2aveValue【児童館】&#10;一人当たり面積">
          <a:extLst>
            <a:ext uri="{FF2B5EF4-FFF2-40B4-BE49-F238E27FC236}">
              <a16:creationId xmlns:a16="http://schemas.microsoft.com/office/drawing/2014/main" id="{ED95550E-CE21-4CB8-8F2A-4AEF5041B0B4}"/>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27" name="n_3aveValue【児童館】&#10;一人当たり面積">
          <a:extLst>
            <a:ext uri="{FF2B5EF4-FFF2-40B4-BE49-F238E27FC236}">
              <a16:creationId xmlns:a16="http://schemas.microsoft.com/office/drawing/2014/main" id="{B0864061-A50B-4464-A270-26C0ABA5278B}"/>
            </a:ext>
          </a:extLst>
        </xdr:cNvPr>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137177</xdr:rowOff>
    </xdr:from>
    <xdr:ext cx="469744" cy="259045"/>
    <xdr:sp macro="" textlink="">
      <xdr:nvSpPr>
        <xdr:cNvPr id="628" name="n_1mainValue【児童館】&#10;一人当たり面積">
          <a:extLst>
            <a:ext uri="{FF2B5EF4-FFF2-40B4-BE49-F238E27FC236}">
              <a16:creationId xmlns:a16="http://schemas.microsoft.com/office/drawing/2014/main" id="{DBB245CC-2E86-4CAE-89F1-1C2F30EDCBD1}"/>
            </a:ext>
          </a:extLst>
        </xdr:cNvPr>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149877</xdr:rowOff>
    </xdr:from>
    <xdr:ext cx="469744" cy="259045"/>
    <xdr:sp macro="" textlink="">
      <xdr:nvSpPr>
        <xdr:cNvPr id="629" name="n_2mainValue【児童館】&#10;一人当たり面積">
          <a:extLst>
            <a:ext uri="{FF2B5EF4-FFF2-40B4-BE49-F238E27FC236}">
              <a16:creationId xmlns:a16="http://schemas.microsoft.com/office/drawing/2014/main" id="{3A69A2C6-7C15-4898-82C9-195DED6DFF50}"/>
            </a:ext>
          </a:extLst>
        </xdr:cNvPr>
        <xdr:cNvSpPr txBox="1"/>
      </xdr:nvSpPr>
      <xdr:spPr>
        <a:xfrm>
          <a:off x="20199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8ABB8D96-069C-4EDE-ADCA-46552EB7F3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2CFBB094-881E-40A8-A946-18F2469782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C66F9321-EB6A-40CB-B1A6-239E5F8EA3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86A39766-53AF-46FC-A3F5-B68B5EB05F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46C13B31-728D-45EE-9D11-E13EF4ADDD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6EC06B74-2FEE-4C82-ACEB-0CC1BCAD1A7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57ECD33F-FB75-4D75-9106-3E5B973587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F19892B0-4783-43C7-A4C5-533664E5AC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44C82754-FE96-4921-8450-54CF74812D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3FACE2DF-5A3B-4CA4-8537-00E4483C57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0" name="テキスト ボックス 639">
          <a:extLst>
            <a:ext uri="{FF2B5EF4-FFF2-40B4-BE49-F238E27FC236}">
              <a16:creationId xmlns:a16="http://schemas.microsoft.com/office/drawing/2014/main" id="{D722F4E5-7EC3-4186-B664-FCC3EF08360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1" name="直線コネクタ 640">
          <a:extLst>
            <a:ext uri="{FF2B5EF4-FFF2-40B4-BE49-F238E27FC236}">
              <a16:creationId xmlns:a16="http://schemas.microsoft.com/office/drawing/2014/main" id="{5C2931B0-CC82-4E05-94F3-E88C5E02663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2" name="テキスト ボックス 641">
          <a:extLst>
            <a:ext uri="{FF2B5EF4-FFF2-40B4-BE49-F238E27FC236}">
              <a16:creationId xmlns:a16="http://schemas.microsoft.com/office/drawing/2014/main" id="{E86E869E-CC92-4475-B4FF-7ED01DCBEF1E}"/>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3" name="直線コネクタ 642">
          <a:extLst>
            <a:ext uri="{FF2B5EF4-FFF2-40B4-BE49-F238E27FC236}">
              <a16:creationId xmlns:a16="http://schemas.microsoft.com/office/drawing/2014/main" id="{E9B75148-2F30-43BA-945B-152E786096F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4" name="テキスト ボックス 643">
          <a:extLst>
            <a:ext uri="{FF2B5EF4-FFF2-40B4-BE49-F238E27FC236}">
              <a16:creationId xmlns:a16="http://schemas.microsoft.com/office/drawing/2014/main" id="{42868946-4000-46EE-A2DD-88CCB6C5D82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5" name="直線コネクタ 644">
          <a:extLst>
            <a:ext uri="{FF2B5EF4-FFF2-40B4-BE49-F238E27FC236}">
              <a16:creationId xmlns:a16="http://schemas.microsoft.com/office/drawing/2014/main" id="{E7E330C9-835B-4E6C-849F-62F0709EF4A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6" name="テキスト ボックス 645">
          <a:extLst>
            <a:ext uri="{FF2B5EF4-FFF2-40B4-BE49-F238E27FC236}">
              <a16:creationId xmlns:a16="http://schemas.microsoft.com/office/drawing/2014/main" id="{639CFDC8-CD24-4E32-8DB4-A641EE085D5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7" name="直線コネクタ 646">
          <a:extLst>
            <a:ext uri="{FF2B5EF4-FFF2-40B4-BE49-F238E27FC236}">
              <a16:creationId xmlns:a16="http://schemas.microsoft.com/office/drawing/2014/main" id="{E8D152B5-1A25-449A-8CF4-DD3823DF6CD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8" name="テキスト ボックス 647">
          <a:extLst>
            <a:ext uri="{FF2B5EF4-FFF2-40B4-BE49-F238E27FC236}">
              <a16:creationId xmlns:a16="http://schemas.microsoft.com/office/drawing/2014/main" id="{C367B074-1470-4A04-B2B2-CF82F2F8E165}"/>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086E0D4F-26AA-45DF-8641-90AAAAD1E6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1E189BFF-841D-42A3-AD73-8D194C4B4E4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C6D84BAC-FD86-4C8F-9691-D75D00030A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52" name="直線コネクタ 651">
          <a:extLst>
            <a:ext uri="{FF2B5EF4-FFF2-40B4-BE49-F238E27FC236}">
              <a16:creationId xmlns:a16="http://schemas.microsoft.com/office/drawing/2014/main" id="{E7A833EC-246A-452D-867C-82677E5CCAD6}"/>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53" name="【公民館】&#10;有形固定資産減価償却率最小値テキスト">
          <a:extLst>
            <a:ext uri="{FF2B5EF4-FFF2-40B4-BE49-F238E27FC236}">
              <a16:creationId xmlns:a16="http://schemas.microsoft.com/office/drawing/2014/main" id="{3808DC1F-8AFA-4358-9641-F7492304B056}"/>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54" name="直線コネクタ 653">
          <a:extLst>
            <a:ext uri="{FF2B5EF4-FFF2-40B4-BE49-F238E27FC236}">
              <a16:creationId xmlns:a16="http://schemas.microsoft.com/office/drawing/2014/main" id="{D999BBD5-D494-41E5-9B63-75EC9B4EF4C1}"/>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55" name="【公民館】&#10;有形固定資産減価償却率最大値テキスト">
          <a:extLst>
            <a:ext uri="{FF2B5EF4-FFF2-40B4-BE49-F238E27FC236}">
              <a16:creationId xmlns:a16="http://schemas.microsoft.com/office/drawing/2014/main" id="{5098E71D-5B46-4351-A382-99F18E05DB77}"/>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56" name="直線コネクタ 655">
          <a:extLst>
            <a:ext uri="{FF2B5EF4-FFF2-40B4-BE49-F238E27FC236}">
              <a16:creationId xmlns:a16="http://schemas.microsoft.com/office/drawing/2014/main" id="{665AB2F8-ADEB-4DB0-9419-2CF491F9EF06}"/>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57" name="【公民館】&#10;有形固定資産減価償却率平均値テキスト">
          <a:extLst>
            <a:ext uri="{FF2B5EF4-FFF2-40B4-BE49-F238E27FC236}">
              <a16:creationId xmlns:a16="http://schemas.microsoft.com/office/drawing/2014/main" id="{59F38332-BBAD-48F8-9243-CD5827FDE921}"/>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58" name="フローチャート: 判断 657">
          <a:extLst>
            <a:ext uri="{FF2B5EF4-FFF2-40B4-BE49-F238E27FC236}">
              <a16:creationId xmlns:a16="http://schemas.microsoft.com/office/drawing/2014/main" id="{4AF3A29F-3FE8-4284-B05A-6D2A4EBD4736}"/>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59" name="フローチャート: 判断 658">
          <a:extLst>
            <a:ext uri="{FF2B5EF4-FFF2-40B4-BE49-F238E27FC236}">
              <a16:creationId xmlns:a16="http://schemas.microsoft.com/office/drawing/2014/main" id="{5331FFED-6936-4F65-ABC3-979F48669371}"/>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60" name="フローチャート: 判断 659">
          <a:extLst>
            <a:ext uri="{FF2B5EF4-FFF2-40B4-BE49-F238E27FC236}">
              <a16:creationId xmlns:a16="http://schemas.microsoft.com/office/drawing/2014/main" id="{9885A3B8-F148-4D98-A35C-919FFAF352BA}"/>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61" name="フローチャート: 判断 660">
          <a:extLst>
            <a:ext uri="{FF2B5EF4-FFF2-40B4-BE49-F238E27FC236}">
              <a16:creationId xmlns:a16="http://schemas.microsoft.com/office/drawing/2014/main" id="{98716967-1CD1-49A7-BF09-06EF0BC2E481}"/>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693F0FD9-1CE2-4F6F-A182-13080D6B93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D2D0221E-0AFA-4E15-AABF-1B84073119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84DA5790-184E-4131-BB6B-68D7341730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94E8DD9-4AF3-4091-B2E2-C421291C3B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B61869DC-6005-4B62-B12E-22B96C9DBE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73406</xdr:rowOff>
    </xdr:from>
    <xdr:to>
      <xdr:col>85</xdr:col>
      <xdr:colOff>177800</xdr:colOff>
      <xdr:row>104</xdr:row>
      <xdr:rowOff>3556</xdr:rowOff>
    </xdr:to>
    <xdr:sp macro="" textlink="">
      <xdr:nvSpPr>
        <xdr:cNvPr id="667" name="楕円 666">
          <a:extLst>
            <a:ext uri="{FF2B5EF4-FFF2-40B4-BE49-F238E27FC236}">
              <a16:creationId xmlns:a16="http://schemas.microsoft.com/office/drawing/2014/main" id="{8DB0AD72-294A-4AFA-92C3-2C38C3DB1022}"/>
            </a:ext>
          </a:extLst>
        </xdr:cNvPr>
        <xdr:cNvSpPr/>
      </xdr:nvSpPr>
      <xdr:spPr>
        <a:xfrm>
          <a:off x="162687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96283</xdr:rowOff>
    </xdr:from>
    <xdr:ext cx="405111" cy="259045"/>
    <xdr:sp macro="" textlink="">
      <xdr:nvSpPr>
        <xdr:cNvPr id="668" name="【公民館】&#10;有形固定資産減価償却率該当値テキスト">
          <a:extLst>
            <a:ext uri="{FF2B5EF4-FFF2-40B4-BE49-F238E27FC236}">
              <a16:creationId xmlns:a16="http://schemas.microsoft.com/office/drawing/2014/main" id="{F2C20937-CFA8-423D-A03B-B2900F652F62}"/>
            </a:ext>
          </a:extLst>
        </xdr:cNvPr>
        <xdr:cNvSpPr txBox="1"/>
      </xdr:nvSpPr>
      <xdr:spPr>
        <a:xfrm>
          <a:off x="16357600" y="1758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119126</xdr:rowOff>
    </xdr:from>
    <xdr:to>
      <xdr:col>81</xdr:col>
      <xdr:colOff>101600</xdr:colOff>
      <xdr:row>104</xdr:row>
      <xdr:rowOff>49276</xdr:rowOff>
    </xdr:to>
    <xdr:sp macro="" textlink="">
      <xdr:nvSpPr>
        <xdr:cNvPr id="669" name="楕円 668">
          <a:extLst>
            <a:ext uri="{FF2B5EF4-FFF2-40B4-BE49-F238E27FC236}">
              <a16:creationId xmlns:a16="http://schemas.microsoft.com/office/drawing/2014/main" id="{8B1812D3-9CA5-48D9-9622-143E11E3D8C1}"/>
            </a:ext>
          </a:extLst>
        </xdr:cNvPr>
        <xdr:cNvSpPr/>
      </xdr:nvSpPr>
      <xdr:spPr>
        <a:xfrm>
          <a:off x="15430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124206</xdr:rowOff>
    </xdr:from>
    <xdr:to>
      <xdr:col>85</xdr:col>
      <xdr:colOff>127000</xdr:colOff>
      <xdr:row>103</xdr:row>
      <xdr:rowOff>169926</xdr:rowOff>
    </xdr:to>
    <xdr:cxnSp macro="">
      <xdr:nvCxnSpPr>
        <xdr:cNvPr id="670" name="直線コネクタ 669">
          <a:extLst>
            <a:ext uri="{FF2B5EF4-FFF2-40B4-BE49-F238E27FC236}">
              <a16:creationId xmlns:a16="http://schemas.microsoft.com/office/drawing/2014/main" id="{78FC7078-AF33-42BB-84DD-BFE22BB1ADA7}"/>
            </a:ext>
          </a:extLst>
        </xdr:cNvPr>
        <xdr:cNvCxnSpPr/>
      </xdr:nvCxnSpPr>
      <xdr:spPr>
        <a:xfrm flipV="1">
          <a:off x="15481300" y="177835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71" name="楕円 670">
          <a:extLst>
            <a:ext uri="{FF2B5EF4-FFF2-40B4-BE49-F238E27FC236}">
              <a16:creationId xmlns:a16="http://schemas.microsoft.com/office/drawing/2014/main" id="{70152AAA-7E62-4802-B6E5-D219F9E348A1}"/>
            </a:ext>
          </a:extLst>
        </xdr:cNvPr>
        <xdr:cNvSpPr/>
      </xdr:nvSpPr>
      <xdr:spPr>
        <a:xfrm>
          <a:off x="14541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35052</xdr:rowOff>
    </xdr:from>
    <xdr:to>
      <xdr:col>81</xdr:col>
      <xdr:colOff>50800</xdr:colOff>
      <xdr:row>103</xdr:row>
      <xdr:rowOff>169926</xdr:rowOff>
    </xdr:to>
    <xdr:cxnSp macro="">
      <xdr:nvCxnSpPr>
        <xdr:cNvPr id="672" name="直線コネクタ 671">
          <a:extLst>
            <a:ext uri="{FF2B5EF4-FFF2-40B4-BE49-F238E27FC236}">
              <a16:creationId xmlns:a16="http://schemas.microsoft.com/office/drawing/2014/main" id="{7BEDFD9E-CB1A-4AE9-89D9-0629D2D8F88C}"/>
            </a:ext>
          </a:extLst>
        </xdr:cNvPr>
        <xdr:cNvCxnSpPr/>
      </xdr:nvCxnSpPr>
      <xdr:spPr>
        <a:xfrm>
          <a:off x="14592300" y="17694402"/>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73" name="n_1aveValue【公民館】&#10;有形固定資産減価償却率">
          <a:extLst>
            <a:ext uri="{FF2B5EF4-FFF2-40B4-BE49-F238E27FC236}">
              <a16:creationId xmlns:a16="http://schemas.microsoft.com/office/drawing/2014/main" id="{3F862230-E62A-4CD7-BFE6-773D24BEA153}"/>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74" name="n_2aveValue【公民館】&#10;有形固定資産減価償却率">
          <a:extLst>
            <a:ext uri="{FF2B5EF4-FFF2-40B4-BE49-F238E27FC236}">
              <a16:creationId xmlns:a16="http://schemas.microsoft.com/office/drawing/2014/main" id="{8B8D51CC-8D29-4AFA-A1DF-891D0624EDA1}"/>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75" name="n_3aveValue【公民館】&#10;有形固定資産減価償却率">
          <a:extLst>
            <a:ext uri="{FF2B5EF4-FFF2-40B4-BE49-F238E27FC236}">
              <a16:creationId xmlns:a16="http://schemas.microsoft.com/office/drawing/2014/main" id="{197F80FF-C148-4FC1-A7B9-82AD24DECEA4}"/>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65803</xdr:rowOff>
    </xdr:from>
    <xdr:ext cx="405111" cy="259045"/>
    <xdr:sp macro="" textlink="">
      <xdr:nvSpPr>
        <xdr:cNvPr id="676" name="n_1mainValue【公民館】&#10;有形固定資産減価償却率">
          <a:extLst>
            <a:ext uri="{FF2B5EF4-FFF2-40B4-BE49-F238E27FC236}">
              <a16:creationId xmlns:a16="http://schemas.microsoft.com/office/drawing/2014/main" id="{8C302AAB-BAA1-4C7C-B38B-8CE421EEA35F}"/>
            </a:ext>
          </a:extLst>
        </xdr:cNvPr>
        <xdr:cNvSpPr txBox="1"/>
      </xdr:nvSpPr>
      <xdr:spPr>
        <a:xfrm>
          <a:off x="15266044" y="1755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677" name="n_2mainValue【公民館】&#10;有形固定資産減価償却率">
          <a:extLst>
            <a:ext uri="{FF2B5EF4-FFF2-40B4-BE49-F238E27FC236}">
              <a16:creationId xmlns:a16="http://schemas.microsoft.com/office/drawing/2014/main" id="{71D277AA-661D-43F6-A5EB-FA5B8266AAFC}"/>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71EF4D97-499D-4729-90C0-B53059AD6B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8975F7B7-8131-4072-8BE8-2B03C99BA4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2B604BE7-F065-478D-B320-5E510ED492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22B350C6-A58D-4392-8B01-243C578227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731EC16E-F4A2-4923-AB7C-9D61CD36796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C3D7B20C-20BE-444B-8C5E-A6B11BAD64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167D3CE0-CA71-41CE-8028-86509740624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30E45231-601C-454D-A429-872FB74749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58E9D844-5134-4ABC-AEC0-89163E5A01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A1B518A9-2E1D-4743-AB5B-92D331ABA89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a:extLst>
            <a:ext uri="{FF2B5EF4-FFF2-40B4-BE49-F238E27FC236}">
              <a16:creationId xmlns:a16="http://schemas.microsoft.com/office/drawing/2014/main" id="{1FF05A42-EE83-42C5-AFA0-6B2223376E1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a:extLst>
            <a:ext uri="{FF2B5EF4-FFF2-40B4-BE49-F238E27FC236}">
              <a16:creationId xmlns:a16="http://schemas.microsoft.com/office/drawing/2014/main" id="{F1243C11-1E08-4375-A600-661EBBFC34D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a:extLst>
            <a:ext uri="{FF2B5EF4-FFF2-40B4-BE49-F238E27FC236}">
              <a16:creationId xmlns:a16="http://schemas.microsoft.com/office/drawing/2014/main" id="{DEEBB694-A1B7-4F20-8694-252ECF3A170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a:extLst>
            <a:ext uri="{FF2B5EF4-FFF2-40B4-BE49-F238E27FC236}">
              <a16:creationId xmlns:a16="http://schemas.microsoft.com/office/drawing/2014/main" id="{106F367C-2D6E-4D12-8987-E7594A529DF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a:extLst>
            <a:ext uri="{FF2B5EF4-FFF2-40B4-BE49-F238E27FC236}">
              <a16:creationId xmlns:a16="http://schemas.microsoft.com/office/drawing/2014/main" id="{BBFCF0FD-13DB-4C8C-881F-8CCA7CEDE5E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a:extLst>
            <a:ext uri="{FF2B5EF4-FFF2-40B4-BE49-F238E27FC236}">
              <a16:creationId xmlns:a16="http://schemas.microsoft.com/office/drawing/2014/main" id="{D5FFBB40-033E-49F3-B85E-E790D914846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a:extLst>
            <a:ext uri="{FF2B5EF4-FFF2-40B4-BE49-F238E27FC236}">
              <a16:creationId xmlns:a16="http://schemas.microsoft.com/office/drawing/2014/main" id="{76D57848-6986-4E1F-8DE3-9EE35ACE27A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a:extLst>
            <a:ext uri="{FF2B5EF4-FFF2-40B4-BE49-F238E27FC236}">
              <a16:creationId xmlns:a16="http://schemas.microsoft.com/office/drawing/2014/main" id="{4B1F7D4A-0502-4E9C-B706-7DDDDBD07E7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a:extLst>
            <a:ext uri="{FF2B5EF4-FFF2-40B4-BE49-F238E27FC236}">
              <a16:creationId xmlns:a16="http://schemas.microsoft.com/office/drawing/2014/main" id="{C4014527-7587-41A7-BE1A-C0AA641F725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a:extLst>
            <a:ext uri="{FF2B5EF4-FFF2-40B4-BE49-F238E27FC236}">
              <a16:creationId xmlns:a16="http://schemas.microsoft.com/office/drawing/2014/main" id="{E81F0264-94AA-484F-B752-2D9F5E84A3F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a:extLst>
            <a:ext uri="{FF2B5EF4-FFF2-40B4-BE49-F238E27FC236}">
              <a16:creationId xmlns:a16="http://schemas.microsoft.com/office/drawing/2014/main" id="{0A012CF9-771A-4C8C-B10E-1F702BC3F0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9" name="テキスト ボックス 698">
          <a:extLst>
            <a:ext uri="{FF2B5EF4-FFF2-40B4-BE49-F238E27FC236}">
              <a16:creationId xmlns:a16="http://schemas.microsoft.com/office/drawing/2014/main" id="{093D7CCB-059A-41F8-B9F2-909AA50DCF0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a:extLst>
            <a:ext uri="{FF2B5EF4-FFF2-40B4-BE49-F238E27FC236}">
              <a16:creationId xmlns:a16="http://schemas.microsoft.com/office/drawing/2014/main" id="{AF1FCFB9-8B3E-4634-B6BB-797747BA2D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a:extLst>
            <a:ext uri="{FF2B5EF4-FFF2-40B4-BE49-F238E27FC236}">
              <a16:creationId xmlns:a16="http://schemas.microsoft.com/office/drawing/2014/main" id="{AF17F6EF-5867-4688-BB23-15DAD63AC4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a:extLst>
            <a:ext uri="{FF2B5EF4-FFF2-40B4-BE49-F238E27FC236}">
              <a16:creationId xmlns:a16="http://schemas.microsoft.com/office/drawing/2014/main" id="{6F66CB34-4801-45EC-A53E-3B82C5D3D3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03" name="直線コネクタ 702">
          <a:extLst>
            <a:ext uri="{FF2B5EF4-FFF2-40B4-BE49-F238E27FC236}">
              <a16:creationId xmlns:a16="http://schemas.microsoft.com/office/drawing/2014/main" id="{40CB0BBA-5DB8-4D31-9861-6F8BBDE306DA}"/>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04" name="【公民館】&#10;一人当たり面積最小値テキスト">
          <a:extLst>
            <a:ext uri="{FF2B5EF4-FFF2-40B4-BE49-F238E27FC236}">
              <a16:creationId xmlns:a16="http://schemas.microsoft.com/office/drawing/2014/main" id="{999AE078-80D8-46A1-9BAC-06E272A46284}"/>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05" name="直線コネクタ 704">
          <a:extLst>
            <a:ext uri="{FF2B5EF4-FFF2-40B4-BE49-F238E27FC236}">
              <a16:creationId xmlns:a16="http://schemas.microsoft.com/office/drawing/2014/main" id="{21F81EE6-FB3E-4CEC-AB24-B2EBF1643C6D}"/>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06" name="【公民館】&#10;一人当たり面積最大値テキスト">
          <a:extLst>
            <a:ext uri="{FF2B5EF4-FFF2-40B4-BE49-F238E27FC236}">
              <a16:creationId xmlns:a16="http://schemas.microsoft.com/office/drawing/2014/main" id="{755B8670-21BD-491A-9F1F-6DB73BA0E4D5}"/>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07" name="直線コネクタ 706">
          <a:extLst>
            <a:ext uri="{FF2B5EF4-FFF2-40B4-BE49-F238E27FC236}">
              <a16:creationId xmlns:a16="http://schemas.microsoft.com/office/drawing/2014/main" id="{5109B68F-022A-4CF2-B137-C3D7252E0D49}"/>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08" name="【公民館】&#10;一人当たり面積平均値テキスト">
          <a:extLst>
            <a:ext uri="{FF2B5EF4-FFF2-40B4-BE49-F238E27FC236}">
              <a16:creationId xmlns:a16="http://schemas.microsoft.com/office/drawing/2014/main" id="{E41795C2-C03E-4604-8B13-9366F0D2C31E}"/>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09" name="フローチャート: 判断 708">
          <a:extLst>
            <a:ext uri="{FF2B5EF4-FFF2-40B4-BE49-F238E27FC236}">
              <a16:creationId xmlns:a16="http://schemas.microsoft.com/office/drawing/2014/main" id="{2F4ECF38-9512-424C-A347-8EFA53517704}"/>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10" name="フローチャート: 判断 709">
          <a:extLst>
            <a:ext uri="{FF2B5EF4-FFF2-40B4-BE49-F238E27FC236}">
              <a16:creationId xmlns:a16="http://schemas.microsoft.com/office/drawing/2014/main" id="{9CAFC9EC-17C4-428B-B50B-27A40DB1DA9E}"/>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11" name="フローチャート: 判断 710">
          <a:extLst>
            <a:ext uri="{FF2B5EF4-FFF2-40B4-BE49-F238E27FC236}">
              <a16:creationId xmlns:a16="http://schemas.microsoft.com/office/drawing/2014/main" id="{8C11043B-E45D-4C02-9CF2-E0B0C8751995}"/>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12" name="フローチャート: 判断 711">
          <a:extLst>
            <a:ext uri="{FF2B5EF4-FFF2-40B4-BE49-F238E27FC236}">
              <a16:creationId xmlns:a16="http://schemas.microsoft.com/office/drawing/2014/main" id="{9A4E7F2B-1B86-45AD-8E23-B122B92BA58B}"/>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30D22C43-330E-4603-8C36-682DA60952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2F36991B-C075-4AF6-B385-53ACBA9429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780C09C3-6B64-44E3-A5E5-3E3CFCCBEB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B8C014E0-FC53-4B7A-8A0C-4B1F41EA0DD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A61AB0E9-9B67-4BE4-BDEF-7CF865BE0B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162561</xdr:rowOff>
    </xdr:from>
    <xdr:to>
      <xdr:col>116</xdr:col>
      <xdr:colOff>114300</xdr:colOff>
      <xdr:row>101</xdr:row>
      <xdr:rowOff>92711</xdr:rowOff>
    </xdr:to>
    <xdr:sp macro="" textlink="">
      <xdr:nvSpPr>
        <xdr:cNvPr id="718" name="楕円 717">
          <a:extLst>
            <a:ext uri="{FF2B5EF4-FFF2-40B4-BE49-F238E27FC236}">
              <a16:creationId xmlns:a16="http://schemas.microsoft.com/office/drawing/2014/main" id="{28A7BF99-F3F0-4A1B-86AE-9D86F90695B6}"/>
            </a:ext>
          </a:extLst>
        </xdr:cNvPr>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13988</xdr:rowOff>
    </xdr:from>
    <xdr:ext cx="469744" cy="259045"/>
    <xdr:sp macro="" textlink="">
      <xdr:nvSpPr>
        <xdr:cNvPr id="719" name="【公民館】&#10;一人当たり面積該当値テキスト">
          <a:extLst>
            <a:ext uri="{FF2B5EF4-FFF2-40B4-BE49-F238E27FC236}">
              <a16:creationId xmlns:a16="http://schemas.microsoft.com/office/drawing/2014/main" id="{D818FEC0-81AE-470D-9EEC-0C433A21613F}"/>
            </a:ext>
          </a:extLst>
        </xdr:cNvPr>
        <xdr:cNvSpPr txBox="1"/>
      </xdr:nvSpPr>
      <xdr:spPr>
        <a:xfrm>
          <a:off x="22199600"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20501</xdr:rowOff>
    </xdr:from>
    <xdr:to>
      <xdr:col>112</xdr:col>
      <xdr:colOff>38100</xdr:colOff>
      <xdr:row>101</xdr:row>
      <xdr:rowOff>122101</xdr:rowOff>
    </xdr:to>
    <xdr:sp macro="" textlink="">
      <xdr:nvSpPr>
        <xdr:cNvPr id="720" name="楕円 719">
          <a:extLst>
            <a:ext uri="{FF2B5EF4-FFF2-40B4-BE49-F238E27FC236}">
              <a16:creationId xmlns:a16="http://schemas.microsoft.com/office/drawing/2014/main" id="{A336A6A3-6F5A-4016-8948-1549B600BC62}"/>
            </a:ext>
          </a:extLst>
        </xdr:cNvPr>
        <xdr:cNvSpPr/>
      </xdr:nvSpPr>
      <xdr:spPr>
        <a:xfrm>
          <a:off x="21272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41911</xdr:rowOff>
    </xdr:from>
    <xdr:to>
      <xdr:col>116</xdr:col>
      <xdr:colOff>63500</xdr:colOff>
      <xdr:row>101</xdr:row>
      <xdr:rowOff>71301</xdr:rowOff>
    </xdr:to>
    <xdr:cxnSp macro="">
      <xdr:nvCxnSpPr>
        <xdr:cNvPr id="721" name="直線コネクタ 720">
          <a:extLst>
            <a:ext uri="{FF2B5EF4-FFF2-40B4-BE49-F238E27FC236}">
              <a16:creationId xmlns:a16="http://schemas.microsoft.com/office/drawing/2014/main" id="{9133F6F8-C42F-47DC-97A4-44A7D36B83A5}"/>
            </a:ext>
          </a:extLst>
        </xdr:cNvPr>
        <xdr:cNvCxnSpPr/>
      </xdr:nvCxnSpPr>
      <xdr:spPr>
        <a:xfrm flipV="1">
          <a:off x="21323300" y="173583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722" name="楕円 721">
          <a:extLst>
            <a:ext uri="{FF2B5EF4-FFF2-40B4-BE49-F238E27FC236}">
              <a16:creationId xmlns:a16="http://schemas.microsoft.com/office/drawing/2014/main" id="{59CA2A77-A454-4AB6-9AC2-A9F2777AD2F1}"/>
            </a:ext>
          </a:extLst>
        </xdr:cNvPr>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71301</xdr:rowOff>
    </xdr:from>
    <xdr:to>
      <xdr:col>111</xdr:col>
      <xdr:colOff>177800</xdr:colOff>
      <xdr:row>107</xdr:row>
      <xdr:rowOff>117021</xdr:rowOff>
    </xdr:to>
    <xdr:cxnSp macro="">
      <xdr:nvCxnSpPr>
        <xdr:cNvPr id="723" name="直線コネクタ 722">
          <a:extLst>
            <a:ext uri="{FF2B5EF4-FFF2-40B4-BE49-F238E27FC236}">
              <a16:creationId xmlns:a16="http://schemas.microsoft.com/office/drawing/2014/main" id="{1971DAC3-2FB9-4A67-A7CD-2CF004960A9C}"/>
            </a:ext>
          </a:extLst>
        </xdr:cNvPr>
        <xdr:cNvCxnSpPr/>
      </xdr:nvCxnSpPr>
      <xdr:spPr>
        <a:xfrm flipV="1">
          <a:off x="20434300" y="17387751"/>
          <a:ext cx="8890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78939</xdr:rowOff>
    </xdr:from>
    <xdr:ext cx="469744" cy="259045"/>
    <xdr:sp macro="" textlink="">
      <xdr:nvSpPr>
        <xdr:cNvPr id="724" name="n_1aveValue【公民館】&#10;一人当たり面積">
          <a:extLst>
            <a:ext uri="{FF2B5EF4-FFF2-40B4-BE49-F238E27FC236}">
              <a16:creationId xmlns:a16="http://schemas.microsoft.com/office/drawing/2014/main" id="{24B1391C-26A7-48ED-84DA-035BC0343BFC}"/>
            </a:ext>
          </a:extLst>
        </xdr:cNvPr>
        <xdr:cNvSpPr txBox="1"/>
      </xdr:nvSpPr>
      <xdr:spPr>
        <a:xfrm>
          <a:off x="210757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25" name="n_2aveValue【公民館】&#10;一人当たり面積">
          <a:extLst>
            <a:ext uri="{FF2B5EF4-FFF2-40B4-BE49-F238E27FC236}">
              <a16:creationId xmlns:a16="http://schemas.microsoft.com/office/drawing/2014/main" id="{5A9B8C5C-6386-4350-AE20-43EEC6C3E31A}"/>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26" name="n_3aveValue【公民館】&#10;一人当たり面積">
          <a:extLst>
            <a:ext uri="{FF2B5EF4-FFF2-40B4-BE49-F238E27FC236}">
              <a16:creationId xmlns:a16="http://schemas.microsoft.com/office/drawing/2014/main" id="{2C9D5B53-293C-4951-A185-F0177FC664DD}"/>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138628</xdr:rowOff>
    </xdr:from>
    <xdr:ext cx="469744" cy="259045"/>
    <xdr:sp macro="" textlink="">
      <xdr:nvSpPr>
        <xdr:cNvPr id="727" name="n_1mainValue【公民館】&#10;一人当たり面積">
          <a:extLst>
            <a:ext uri="{FF2B5EF4-FFF2-40B4-BE49-F238E27FC236}">
              <a16:creationId xmlns:a16="http://schemas.microsoft.com/office/drawing/2014/main" id="{B15A6180-2A9E-4597-84D9-10B43C2DA3D6}"/>
            </a:ext>
          </a:extLst>
        </xdr:cNvPr>
        <xdr:cNvSpPr txBox="1"/>
      </xdr:nvSpPr>
      <xdr:spPr>
        <a:xfrm>
          <a:off x="21075727" y="1711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728" name="n_2mainValue【公民館】&#10;一人当たり面積">
          <a:extLst>
            <a:ext uri="{FF2B5EF4-FFF2-40B4-BE49-F238E27FC236}">
              <a16:creationId xmlns:a16="http://schemas.microsoft.com/office/drawing/2014/main" id="{9854E00C-4EC7-4C8B-A4B4-CC5D64F7C2FF}"/>
            </a:ext>
          </a:extLst>
        </xdr:cNvPr>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F55BD16A-55A5-41C4-81BF-06BA72FB5C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6B2FEE6B-F101-4F40-960D-B7A63B7EF4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DBFB05E7-882A-4005-9B82-519A746B36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・道路は、町の環境面から１人当たりの延長が長く、有形固定資産減価償却率は類似団体と大きな差はないが、上昇傾向にある。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・認定こども園・幼稚園・保育所は、こどもの人数の減少から一人当たりの面積は広い。有形固定資産減価償却率は類似団体より低いが、上昇傾向にある。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・橋りょう・トンネルは、人口減少もあり一人あたりの固定資産額は高い。有形固定資産減価償却率は類似団体と大きな差</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老朽化が著しいと言える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・学校施設は、生徒数の減少から一人あたりの面積は広い。有形固定資産減価償却率は類似団体より低いが、上昇傾向にある。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・公営住宅は、町の環境面から１人当たりの</a:t>
          </a:r>
          <a:r>
            <a:rPr kumimoji="1" lang="ja-JP" altLang="en-US" sz="1100">
              <a:solidFill>
                <a:schemeClr val="dk1"/>
              </a:solidFill>
              <a:effectLst/>
              <a:latin typeface="+mn-lt"/>
              <a:ea typeface="+mn-ea"/>
              <a:cs typeface="+mn-cs"/>
            </a:rPr>
            <a:t>面積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広く</a:t>
          </a:r>
          <a:r>
            <a:rPr kumimoji="1" lang="ja-JP" altLang="ja-JP" sz="1100">
              <a:solidFill>
                <a:schemeClr val="dk1"/>
              </a:solidFill>
              <a:effectLst/>
              <a:latin typeface="+mn-lt"/>
              <a:ea typeface="+mn-ea"/>
              <a:cs typeface="+mn-cs"/>
            </a:rPr>
            <a:t>、有形固定資産減価償却率は類似団体と大きな差はないが、上昇傾向にある。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・児童館は、こどもの人数の減少から１人当たりの面積が広く、有形固定資産減価償却率は類似団体類似団体より低いが、上昇傾向にある。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・公民館は、１人当たりの面積が広く、有形固定資産減価償却率は類似団体よりも高く、上昇傾向にある。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・子どもに関する施設は、比較的新しいが、道路等公共施設は概ね</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23E757-B98C-4828-B88C-E33CC9D7BD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188E52-A792-494B-A0F4-D39F9AD67B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DB21A6-2314-4E05-83EF-D6BCE3C755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68C05B-8AE1-4072-B6FB-83C50F3FE5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5108D8-A664-496F-BBFF-B6EAD428F9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B3E0C6-FF5D-43A8-8655-79C480483B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8DF8E9-1C10-4875-A205-C225F23266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F6F829-4D1F-4550-BD83-095C0948C7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678A55-91B8-497E-9A7D-4037C48E3F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9B7051-B67A-4669-8D4E-92F20977EF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20,885
20,678
185.19
13,448,024
13,346,505
66,886
7,818,860
15,487,215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3FD170-07E8-4B10-9540-24D3EE0BEF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C3F39D-B833-4D69-B92B-D733CE4D58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5C67EA-E4AE-498A-8FD8-FEE5EA4F96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053ABE-0754-48D9-823D-30170B9119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C661F1-3928-47AA-870A-EF1B6DDF74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F829F58-8D84-42DD-8398-6992B7BD6C2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727610-417A-4381-899B-B38E3D4955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20E936-02C4-49E1-99A6-EDC4767DD6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F9570C-4BF9-4349-A48F-C83E986C06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FD50AA-C231-442A-913A-B2DFA21A2A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4D0241-4CC2-45E9-9124-704D8950BC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9A26FE3-C6DF-4284-8630-38852A4535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925BBB-B972-4DC1-A193-BDC614C086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2E2FC0-A0A5-4405-9F34-8DC15980E4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1C0AEF-86A1-49CA-AF78-8DA7FA332E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0FEC9F-4237-4ED9-B0B5-090173446D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E25D28-09C7-4DF3-B27A-D82209E8BF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1E93A3-76F9-4AEF-A4D5-75E0B47871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1987C7-9EB2-4F45-AB83-E36C17E85A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F32F0F6-8DC7-45F4-AC1D-B4766411F4B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7410ADD-D109-4DEE-AFC7-6EFCA18E1A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8CBF585-7D9E-4834-BA68-75546ECE3D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6CBA66A-0942-445E-B238-F133ECC65C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D08EB89-ACA9-4BA8-975E-8C52CA74BB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0E1DBC0-7AC1-4B62-A85A-CD14EC2CB9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EA60E32-4932-4A1B-B273-B0A9A761D1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5217A63-9DE9-4AD8-8C07-B9567F48E7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5E7DCE7-23C8-41C8-8202-12E2F22F6F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EF05808-8DE4-470F-A44C-B36FC2B7F0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5D0EBD6-51A1-4F95-AB6E-76E79C89F30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4FF5D8E-1D57-40A1-AFD8-9D8C774C7F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BDEC1C7-6DE5-4808-9FA5-B570C46D0AD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A5E3257-A280-4946-AC01-2B8C7059AA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3EDF412-F1BE-4EBF-B951-E254F81E052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301E954-8C2C-4194-BF56-30B0A01D959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2049967-7143-44CD-A014-944BF4ADB1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DD417ED-8D31-4424-A736-476D8442380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06E51A9-2130-487A-86FD-1E4DDED73E3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4221C8C-9885-430C-8420-6FEA7A85145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CB45B5D-ADE2-4FB1-8249-9DB7E5E6406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FDECCAE-C4F2-4DC3-9255-635F0BE4E4F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1FB5F9F-BF67-4F08-9F4D-2C0489ECC37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7D6DD8F-CE4E-4989-94C0-304F009394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9A1AA3B-982F-4C50-95FD-CD18620388E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1F45926-18CD-4225-A89F-D60018E373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BA23F7B8-2306-4D0E-9F7A-5F33967655D8}"/>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B5FD7FFA-8E98-416E-8BD7-7992B43FFAA2}"/>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B246666B-D103-47CE-AC28-A99066B4139C}"/>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B25B035C-EB7C-4869-8657-8AAF504A3293}"/>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B80F675D-AFB8-4899-9993-883D7E756A9E}"/>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CB0E2248-6ED1-429B-AD96-80AA16BD8E5B}"/>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3D8FA09-ED51-4B4B-9279-D8FCDC728435}"/>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1BF345C1-6CF5-43B5-B32E-059FC9621E19}"/>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46E4AC20-B93C-4E2D-B78B-02CE4B944DA5}"/>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84D80C14-C609-467A-90D0-26C69D612863}"/>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93C7596-9DBB-4FDF-A4EB-3B43B378668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62C31E-E6EC-4E37-89B2-5C020577E9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DACB88-5055-4575-AB87-FA2CB339BC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6A6888-F4C1-4835-B4B8-CAC728E45E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D4D494-6B25-45D2-A3D1-5243FF7375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2" name="楕円 71">
          <a:extLst>
            <a:ext uri="{FF2B5EF4-FFF2-40B4-BE49-F238E27FC236}">
              <a16:creationId xmlns:a16="http://schemas.microsoft.com/office/drawing/2014/main" id="{08036A1A-1F54-4BA9-B777-BF3FC07119D5}"/>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3" name="【図書館】&#10;有形固定資産減価償却率該当値テキスト">
          <a:extLst>
            <a:ext uri="{FF2B5EF4-FFF2-40B4-BE49-F238E27FC236}">
              <a16:creationId xmlns:a16="http://schemas.microsoft.com/office/drawing/2014/main" id="{3B7025DD-11F8-41BE-99FA-37B2316E2D94}"/>
            </a:ext>
          </a:extLst>
        </xdr:cNvPr>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4" name="楕円 73">
          <a:extLst>
            <a:ext uri="{FF2B5EF4-FFF2-40B4-BE49-F238E27FC236}">
              <a16:creationId xmlns:a16="http://schemas.microsoft.com/office/drawing/2014/main" id="{A250CA46-2F56-407F-BE46-553BA246142C}"/>
            </a:ext>
          </a:extLst>
        </xdr:cNvPr>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5" name="直線コネクタ 74">
          <a:extLst>
            <a:ext uri="{FF2B5EF4-FFF2-40B4-BE49-F238E27FC236}">
              <a16:creationId xmlns:a16="http://schemas.microsoft.com/office/drawing/2014/main" id="{D5B63B28-745A-4A9C-9886-418256EA3D22}"/>
            </a:ext>
          </a:extLst>
        </xdr:cNvPr>
        <xdr:cNvCxnSpPr/>
      </xdr:nvCxnSpPr>
      <xdr:spPr>
        <a:xfrm flipV="1">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6" name="楕円 75">
          <a:extLst>
            <a:ext uri="{FF2B5EF4-FFF2-40B4-BE49-F238E27FC236}">
              <a16:creationId xmlns:a16="http://schemas.microsoft.com/office/drawing/2014/main" id="{D93FC3C6-3793-48DA-9031-90FBC20394B7}"/>
            </a:ext>
          </a:extLst>
        </xdr:cNvPr>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84364</xdr:rowOff>
    </xdr:to>
    <xdr:cxnSp macro="">
      <xdr:nvCxnSpPr>
        <xdr:cNvPr id="77" name="直線コネクタ 76">
          <a:extLst>
            <a:ext uri="{FF2B5EF4-FFF2-40B4-BE49-F238E27FC236}">
              <a16:creationId xmlns:a16="http://schemas.microsoft.com/office/drawing/2014/main" id="{FBDD4018-6695-4C86-876A-63AE20763727}"/>
            </a:ext>
          </a:extLst>
        </xdr:cNvPr>
        <xdr:cNvCxnSpPr/>
      </xdr:nvCxnSpPr>
      <xdr:spPr>
        <a:xfrm flipV="1">
          <a:off x="2908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78" name="n_1aveValue【図書館】&#10;有形固定資産減価償却率">
          <a:extLst>
            <a:ext uri="{FF2B5EF4-FFF2-40B4-BE49-F238E27FC236}">
              <a16:creationId xmlns:a16="http://schemas.microsoft.com/office/drawing/2014/main" id="{B925C095-AEDA-4059-9D5F-F78B8D049D97}"/>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79" name="n_2aveValue【図書館】&#10;有形固定資産減価償却率">
          <a:extLst>
            <a:ext uri="{FF2B5EF4-FFF2-40B4-BE49-F238E27FC236}">
              <a16:creationId xmlns:a16="http://schemas.microsoft.com/office/drawing/2014/main" id="{AC7BEE30-58E9-45EC-A2E5-80856CCA7A23}"/>
            </a:ext>
          </a:extLst>
        </xdr:cNvPr>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a:extLst>
            <a:ext uri="{FF2B5EF4-FFF2-40B4-BE49-F238E27FC236}">
              <a16:creationId xmlns:a16="http://schemas.microsoft.com/office/drawing/2014/main" id="{32343EB8-8505-4FA1-B137-ECD9CC5544C9}"/>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1" name="n_1mainValue【図書館】&#10;有形固定資産減価償却率">
          <a:extLst>
            <a:ext uri="{FF2B5EF4-FFF2-40B4-BE49-F238E27FC236}">
              <a16:creationId xmlns:a16="http://schemas.microsoft.com/office/drawing/2014/main" id="{2C6BD576-8380-469C-9084-F17526614806}"/>
            </a:ext>
          </a:extLst>
        </xdr:cNvPr>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2" name="n_2mainValue【図書館】&#10;有形固定資産減価償却率">
          <a:extLst>
            <a:ext uri="{FF2B5EF4-FFF2-40B4-BE49-F238E27FC236}">
              <a16:creationId xmlns:a16="http://schemas.microsoft.com/office/drawing/2014/main" id="{A143E4EB-BDDE-44FE-8BED-6E797D0A237D}"/>
            </a:ext>
          </a:extLst>
        </xdr:cNvPr>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BE02498-013B-4C69-BC3C-4B939FD5CF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E833F3A-507F-49F7-89D8-6717D1C768D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134BB66-50F9-4214-97ED-68133FBF5C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61E62221-0F02-4FD4-ABC4-9B0AF90F7B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C7BB5BE-07BF-4FDC-81F7-27D25CC895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3C28993A-B145-4598-BE62-7FF3EF8C26C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2441AA9A-120D-4B77-82EE-11B317769C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4E39E80-0FCC-4FE6-96D9-FD879E56CF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CBCDDB36-2147-4D61-951E-E6E5602802F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F8E2700-63CA-41EB-8856-CA917A79971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5799060-9723-471B-B6AA-7B5340660D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E65F2F2-0C4D-42F5-A693-9D7CA624690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C39D236B-5BC0-459D-8FA5-B9C44CB423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24A44A21-7AC2-40D1-8CCB-1C9F04F00DF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28ACEC3-4C74-48EB-A39E-C418F6699D4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5CB9640C-D6C2-42E9-B813-6E56537B1DA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5A6B5C22-6B1D-4EEC-9FF9-67E8098D5A6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9CAD63E7-0963-4234-9B9D-EF5E3B06E69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7E49330E-AC64-4A87-8544-EA50F1B7F06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E096E08D-3B16-49D4-A309-03159316EB8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A919D0CC-2A4A-47C2-8661-ED7C581E52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202CF6C2-3097-4DBF-A824-6E56FCF914A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14E304A0-7B2F-427A-9241-37C09888A4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6" name="直線コネクタ 105">
          <a:extLst>
            <a:ext uri="{FF2B5EF4-FFF2-40B4-BE49-F238E27FC236}">
              <a16:creationId xmlns:a16="http://schemas.microsoft.com/office/drawing/2014/main" id="{FD66EA08-5205-43B5-A8C9-2B3CBDC3E16B}"/>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7" name="【図書館】&#10;一人当たり面積最小値テキスト">
          <a:extLst>
            <a:ext uri="{FF2B5EF4-FFF2-40B4-BE49-F238E27FC236}">
              <a16:creationId xmlns:a16="http://schemas.microsoft.com/office/drawing/2014/main" id="{4694A9E1-2721-4AD9-BDCF-EEF72857E056}"/>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a:extLst>
            <a:ext uri="{FF2B5EF4-FFF2-40B4-BE49-F238E27FC236}">
              <a16:creationId xmlns:a16="http://schemas.microsoft.com/office/drawing/2014/main" id="{432EB392-FA6D-4559-AAF1-4FB8D177A32A}"/>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a:extLst>
            <a:ext uri="{FF2B5EF4-FFF2-40B4-BE49-F238E27FC236}">
              <a16:creationId xmlns:a16="http://schemas.microsoft.com/office/drawing/2014/main" id="{1332B123-8297-4263-BE4A-FC2BCFB1D7C6}"/>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a:extLst>
            <a:ext uri="{FF2B5EF4-FFF2-40B4-BE49-F238E27FC236}">
              <a16:creationId xmlns:a16="http://schemas.microsoft.com/office/drawing/2014/main" id="{CF4EC0BC-BEB1-4CAF-B93B-E3D276695FC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1" name="【図書館】&#10;一人当たり面積平均値テキスト">
          <a:extLst>
            <a:ext uri="{FF2B5EF4-FFF2-40B4-BE49-F238E27FC236}">
              <a16:creationId xmlns:a16="http://schemas.microsoft.com/office/drawing/2014/main" id="{6B23B498-9FCE-4A78-A6DB-365B0A91F165}"/>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2" name="フローチャート: 判断 111">
          <a:extLst>
            <a:ext uri="{FF2B5EF4-FFF2-40B4-BE49-F238E27FC236}">
              <a16:creationId xmlns:a16="http://schemas.microsoft.com/office/drawing/2014/main" id="{9296E443-8EF6-4D93-AA08-5E4400299C46}"/>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3" name="フローチャート: 判断 112">
          <a:extLst>
            <a:ext uri="{FF2B5EF4-FFF2-40B4-BE49-F238E27FC236}">
              <a16:creationId xmlns:a16="http://schemas.microsoft.com/office/drawing/2014/main" id="{BAEAE6C0-541C-45BE-8361-04DF458EB87D}"/>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4" name="フローチャート: 判断 113">
          <a:extLst>
            <a:ext uri="{FF2B5EF4-FFF2-40B4-BE49-F238E27FC236}">
              <a16:creationId xmlns:a16="http://schemas.microsoft.com/office/drawing/2014/main" id="{21CB2F43-5D81-4206-B2AE-F317DBD47A6A}"/>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a:extLst>
            <a:ext uri="{FF2B5EF4-FFF2-40B4-BE49-F238E27FC236}">
              <a16:creationId xmlns:a16="http://schemas.microsoft.com/office/drawing/2014/main" id="{A072A153-CB0D-4253-A044-112139B50DD6}"/>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EF89C7E-C5F8-47C0-A91D-A137C1029B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6DDA18E-6325-4C9C-9940-C8CCB647996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C57DD97-1C69-408A-A4D2-1D6F38D603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C6AFEB4-B624-47CC-B2AA-96638C80C38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84041E2-6629-4EAC-812A-F060D137AC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21" name="楕円 120">
          <a:extLst>
            <a:ext uri="{FF2B5EF4-FFF2-40B4-BE49-F238E27FC236}">
              <a16:creationId xmlns:a16="http://schemas.microsoft.com/office/drawing/2014/main" id="{3AE80333-135A-43FF-8689-907E3144B7B7}"/>
            </a:ext>
          </a:extLst>
        </xdr:cNvPr>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68597</xdr:rowOff>
    </xdr:from>
    <xdr:ext cx="469744" cy="259045"/>
    <xdr:sp macro="" textlink="">
      <xdr:nvSpPr>
        <xdr:cNvPr id="122" name="【図書館】&#10;一人当たり面積該当値テキスト">
          <a:extLst>
            <a:ext uri="{FF2B5EF4-FFF2-40B4-BE49-F238E27FC236}">
              <a16:creationId xmlns:a16="http://schemas.microsoft.com/office/drawing/2014/main" id="{4322D7DA-4BEE-4141-A254-E6B716E609F9}"/>
            </a:ext>
          </a:extLst>
        </xdr:cNvPr>
        <xdr:cNvSpPr txBox="1"/>
      </xdr:nvSpPr>
      <xdr:spPr>
        <a:xfrm>
          <a:off x="10515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23" name="楕円 122">
          <a:extLst>
            <a:ext uri="{FF2B5EF4-FFF2-40B4-BE49-F238E27FC236}">
              <a16:creationId xmlns:a16="http://schemas.microsoft.com/office/drawing/2014/main" id="{F023EBE8-927B-4230-8D39-C4EFA1E2A90B}"/>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148590</xdr:rowOff>
    </xdr:to>
    <xdr:cxnSp macro="">
      <xdr:nvCxnSpPr>
        <xdr:cNvPr id="124" name="直線コネクタ 123">
          <a:extLst>
            <a:ext uri="{FF2B5EF4-FFF2-40B4-BE49-F238E27FC236}">
              <a16:creationId xmlns:a16="http://schemas.microsoft.com/office/drawing/2014/main" id="{B6AAABC9-B193-4EC7-805B-8192DA3EAE33}"/>
            </a:ext>
          </a:extLst>
        </xdr:cNvPr>
        <xdr:cNvCxnSpPr/>
      </xdr:nvCxnSpPr>
      <xdr:spPr>
        <a:xfrm flipV="1">
          <a:off x="9639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5" name="楕円 124">
          <a:extLst>
            <a:ext uri="{FF2B5EF4-FFF2-40B4-BE49-F238E27FC236}">
              <a16:creationId xmlns:a16="http://schemas.microsoft.com/office/drawing/2014/main" id="{4902D464-AE46-48D6-B3E0-8B486D792529}"/>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26" name="直線コネクタ 125">
          <a:extLst>
            <a:ext uri="{FF2B5EF4-FFF2-40B4-BE49-F238E27FC236}">
              <a16:creationId xmlns:a16="http://schemas.microsoft.com/office/drawing/2014/main" id="{AAA3F7E5-834A-47F5-9735-EC2D3A552EB3}"/>
            </a:ext>
          </a:extLst>
        </xdr:cNvPr>
        <xdr:cNvCxnSpPr/>
      </xdr:nvCxnSpPr>
      <xdr:spPr>
        <a:xfrm flipV="1">
          <a:off x="8750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27" name="n_1aveValue【図書館】&#10;一人当たり面積">
          <a:extLst>
            <a:ext uri="{FF2B5EF4-FFF2-40B4-BE49-F238E27FC236}">
              <a16:creationId xmlns:a16="http://schemas.microsoft.com/office/drawing/2014/main" id="{2FC148A8-3BF4-44D9-93D0-6BFEA6C983F1}"/>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8" name="n_2aveValue【図書館】&#10;一人当たり面積">
          <a:extLst>
            <a:ext uri="{FF2B5EF4-FFF2-40B4-BE49-F238E27FC236}">
              <a16:creationId xmlns:a16="http://schemas.microsoft.com/office/drawing/2014/main" id="{31536486-418A-4572-975D-28833F6F9593}"/>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a:extLst>
            <a:ext uri="{FF2B5EF4-FFF2-40B4-BE49-F238E27FC236}">
              <a16:creationId xmlns:a16="http://schemas.microsoft.com/office/drawing/2014/main" id="{8FA8F252-E429-43A8-B27A-82F92C8486C7}"/>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19067</xdr:rowOff>
    </xdr:from>
    <xdr:ext cx="469744" cy="259045"/>
    <xdr:sp macro="" textlink="">
      <xdr:nvSpPr>
        <xdr:cNvPr id="130" name="n_1mainValue【図書館】&#10;一人当たり面積">
          <a:extLst>
            <a:ext uri="{FF2B5EF4-FFF2-40B4-BE49-F238E27FC236}">
              <a16:creationId xmlns:a16="http://schemas.microsoft.com/office/drawing/2014/main" id="{2D6965B7-DCAC-4780-A40C-1CE9E5BA6905}"/>
            </a:ext>
          </a:extLst>
        </xdr:cNvPr>
        <xdr:cNvSpPr txBox="1"/>
      </xdr:nvSpPr>
      <xdr:spPr>
        <a:xfrm>
          <a:off x="9391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1" name="n_2mainValue【図書館】&#10;一人当たり面積">
          <a:extLst>
            <a:ext uri="{FF2B5EF4-FFF2-40B4-BE49-F238E27FC236}">
              <a16:creationId xmlns:a16="http://schemas.microsoft.com/office/drawing/2014/main" id="{1554E602-3DA8-4C16-B09D-B7EE97DEF8D7}"/>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8F57733-7D05-428B-B262-597506C1ED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D65115A-1EDD-4004-81EF-8BE9376AEA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9E0C477A-085C-4B4D-B28E-97392F6716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5EB43291-F21E-4E25-90E3-65EFCFE21C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C0D60C7C-28D8-4E0F-BEA8-E115B7CA3D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9CA27EEF-DFE8-49BF-96DB-7534E745C4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FB786399-31B9-4E8B-BFDB-FAF405CA30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14D97992-3647-468C-8940-B8DFF582D4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1A754D3C-80AC-4002-B500-599D40C4F3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ECE6EF1C-ADE4-43A0-AAC9-E55B650100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E71C19F1-9C88-47EF-A393-FE57AF9FC24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E62617F2-5BF3-455C-8B27-61A1B93C2B4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2D822412-C74B-4443-AABE-834B06473A3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24A0869A-A382-46EB-BC9D-400B4D25B22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FE43A425-7BF1-4C82-A2B8-E2BEAC1B6CE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48BE9529-8564-495C-B1F0-3BFE003065D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96EC59A7-EDE5-42E2-B9E6-83C29BBE013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AD549647-84E6-4281-8892-2D9FD353843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CF17855A-E511-4F71-AD8A-3A20105E505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7573F41E-DE06-4690-B5CF-E0C4D2A7CCF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D20BC5B6-B64D-44A0-B298-82D351E3390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60A6AB0D-C96B-4DD8-BCFC-2DDE9C4EB8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4D7FA1D9-01CE-46B2-B4F3-A7CC8A048E1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C22D4515-3715-4C67-8382-090149E27D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6" name="直線コネクタ 155">
          <a:extLst>
            <a:ext uri="{FF2B5EF4-FFF2-40B4-BE49-F238E27FC236}">
              <a16:creationId xmlns:a16="http://schemas.microsoft.com/office/drawing/2014/main" id="{F1B4C304-8AB1-4FB8-AF0B-108C7FB83FAE}"/>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90D456F-0E5F-45EA-A9A8-F1B6ABF21E76}"/>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8" name="直線コネクタ 157">
          <a:extLst>
            <a:ext uri="{FF2B5EF4-FFF2-40B4-BE49-F238E27FC236}">
              <a16:creationId xmlns:a16="http://schemas.microsoft.com/office/drawing/2014/main" id="{BF5545B4-2993-4A96-905A-AB8C396C2DE6}"/>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45C86656-4D2A-4D80-9940-10342D6890A8}"/>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0" name="直線コネクタ 159">
          <a:extLst>
            <a:ext uri="{FF2B5EF4-FFF2-40B4-BE49-F238E27FC236}">
              <a16:creationId xmlns:a16="http://schemas.microsoft.com/office/drawing/2014/main" id="{E79424B6-4D43-4D39-9F32-8D01FA8B216A}"/>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E86F7F62-EDD3-47C6-9962-2191CAEAD73F}"/>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2" name="フローチャート: 判断 161">
          <a:extLst>
            <a:ext uri="{FF2B5EF4-FFF2-40B4-BE49-F238E27FC236}">
              <a16:creationId xmlns:a16="http://schemas.microsoft.com/office/drawing/2014/main" id="{B7126A88-2352-4DC3-8202-E850E67FD0C4}"/>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3" name="フローチャート: 判断 162">
          <a:extLst>
            <a:ext uri="{FF2B5EF4-FFF2-40B4-BE49-F238E27FC236}">
              <a16:creationId xmlns:a16="http://schemas.microsoft.com/office/drawing/2014/main" id="{0562EB59-B870-456F-AE5C-BD2E997450D8}"/>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4" name="フローチャート: 判断 163">
          <a:extLst>
            <a:ext uri="{FF2B5EF4-FFF2-40B4-BE49-F238E27FC236}">
              <a16:creationId xmlns:a16="http://schemas.microsoft.com/office/drawing/2014/main" id="{98EA3415-8D79-472C-BF32-79BFE1897307}"/>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5" name="フローチャート: 判断 164">
          <a:extLst>
            <a:ext uri="{FF2B5EF4-FFF2-40B4-BE49-F238E27FC236}">
              <a16:creationId xmlns:a16="http://schemas.microsoft.com/office/drawing/2014/main" id="{0A63E8CE-3BA5-48B5-996B-7F5A1B16C15C}"/>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7FFF9B8-80F3-4881-B932-24743CDA4B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34AE5C6-0FF2-48FA-BB98-1DDADB6651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AEC3DA4-9938-4E1B-8D5E-109995CE5A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9ED2EE1-7841-475E-BE08-FFE4113097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00FE636-3B69-4EAA-8895-95D3BCDD7B4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162560</xdr:rowOff>
    </xdr:from>
    <xdr:to>
      <xdr:col>24</xdr:col>
      <xdr:colOff>114300</xdr:colOff>
      <xdr:row>57</xdr:row>
      <xdr:rowOff>92710</xdr:rowOff>
    </xdr:to>
    <xdr:sp macro="" textlink="">
      <xdr:nvSpPr>
        <xdr:cNvPr id="171" name="楕円 170">
          <a:extLst>
            <a:ext uri="{FF2B5EF4-FFF2-40B4-BE49-F238E27FC236}">
              <a16:creationId xmlns:a16="http://schemas.microsoft.com/office/drawing/2014/main" id="{609B1DFA-D788-4F8B-80C4-C341415C5805}"/>
            </a:ext>
          </a:extLst>
        </xdr:cNvPr>
        <xdr:cNvSpPr/>
      </xdr:nvSpPr>
      <xdr:spPr>
        <a:xfrm>
          <a:off x="4584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13987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91707CA2-8666-43EC-9A3E-E9D10AEE266F}"/>
            </a:ext>
          </a:extLst>
        </xdr:cNvPr>
        <xdr:cNvSpPr txBox="1"/>
      </xdr:nvSpPr>
      <xdr:spPr>
        <a:xfrm>
          <a:off x="4673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xdr:rowOff>
    </xdr:from>
    <xdr:to>
      <xdr:col>20</xdr:col>
      <xdr:colOff>38100</xdr:colOff>
      <xdr:row>57</xdr:row>
      <xdr:rowOff>115570</xdr:rowOff>
    </xdr:to>
    <xdr:sp macro="" textlink="">
      <xdr:nvSpPr>
        <xdr:cNvPr id="173" name="楕円 172">
          <a:extLst>
            <a:ext uri="{FF2B5EF4-FFF2-40B4-BE49-F238E27FC236}">
              <a16:creationId xmlns:a16="http://schemas.microsoft.com/office/drawing/2014/main" id="{3B888312-5EE2-40EF-8274-6C12165753F6}"/>
            </a:ext>
          </a:extLst>
        </xdr:cNvPr>
        <xdr:cNvSpPr/>
      </xdr:nvSpPr>
      <xdr:spPr>
        <a:xfrm>
          <a:off x="3746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41910</xdr:rowOff>
    </xdr:from>
    <xdr:to>
      <xdr:col>24</xdr:col>
      <xdr:colOff>63500</xdr:colOff>
      <xdr:row>57</xdr:row>
      <xdr:rowOff>64770</xdr:rowOff>
    </xdr:to>
    <xdr:cxnSp macro="">
      <xdr:nvCxnSpPr>
        <xdr:cNvPr id="174" name="直線コネクタ 173">
          <a:extLst>
            <a:ext uri="{FF2B5EF4-FFF2-40B4-BE49-F238E27FC236}">
              <a16:creationId xmlns:a16="http://schemas.microsoft.com/office/drawing/2014/main" id="{9E8E8EC5-EA93-42ED-9B3C-4694E6806EE5}"/>
            </a:ext>
          </a:extLst>
        </xdr:cNvPr>
        <xdr:cNvCxnSpPr/>
      </xdr:nvCxnSpPr>
      <xdr:spPr>
        <a:xfrm flipV="1">
          <a:off x="3797300" y="9814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130175</xdr:rowOff>
    </xdr:from>
    <xdr:to>
      <xdr:col>15</xdr:col>
      <xdr:colOff>101600</xdr:colOff>
      <xdr:row>58</xdr:row>
      <xdr:rowOff>60325</xdr:rowOff>
    </xdr:to>
    <xdr:sp macro="" textlink="">
      <xdr:nvSpPr>
        <xdr:cNvPr id="175" name="楕円 174">
          <a:extLst>
            <a:ext uri="{FF2B5EF4-FFF2-40B4-BE49-F238E27FC236}">
              <a16:creationId xmlns:a16="http://schemas.microsoft.com/office/drawing/2014/main" id="{750734A1-BA10-4016-B92D-C302C6C61DB9}"/>
            </a:ext>
          </a:extLst>
        </xdr:cNvPr>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64770</xdr:rowOff>
    </xdr:from>
    <xdr:to>
      <xdr:col>19</xdr:col>
      <xdr:colOff>177800</xdr:colOff>
      <xdr:row>58</xdr:row>
      <xdr:rowOff>9525</xdr:rowOff>
    </xdr:to>
    <xdr:cxnSp macro="">
      <xdr:nvCxnSpPr>
        <xdr:cNvPr id="176" name="直線コネクタ 175">
          <a:extLst>
            <a:ext uri="{FF2B5EF4-FFF2-40B4-BE49-F238E27FC236}">
              <a16:creationId xmlns:a16="http://schemas.microsoft.com/office/drawing/2014/main" id="{76B8FD69-4BB1-472B-A18B-AF4A05E91A57}"/>
            </a:ext>
          </a:extLst>
        </xdr:cNvPr>
        <xdr:cNvCxnSpPr/>
      </xdr:nvCxnSpPr>
      <xdr:spPr>
        <a:xfrm flipV="1">
          <a:off x="2908300" y="983742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77" name="n_1aveValue【体育館・プール】&#10;有形固定資産減価償却率">
          <a:extLst>
            <a:ext uri="{FF2B5EF4-FFF2-40B4-BE49-F238E27FC236}">
              <a16:creationId xmlns:a16="http://schemas.microsoft.com/office/drawing/2014/main" id="{51354D49-F033-487F-89F5-69D65D70AFB4}"/>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78" name="n_2aveValue【体育館・プール】&#10;有形固定資産減価償却率">
          <a:extLst>
            <a:ext uri="{FF2B5EF4-FFF2-40B4-BE49-F238E27FC236}">
              <a16:creationId xmlns:a16="http://schemas.microsoft.com/office/drawing/2014/main" id="{26A44C6C-57CA-461B-B273-D8307E00D84F}"/>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9" name="n_3aveValue【体育館・プール】&#10;有形固定資産減価償却率">
          <a:extLst>
            <a:ext uri="{FF2B5EF4-FFF2-40B4-BE49-F238E27FC236}">
              <a16:creationId xmlns:a16="http://schemas.microsoft.com/office/drawing/2014/main" id="{AB9411E4-B4E4-43B0-B063-903CEF7752BC}"/>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132097</xdr:rowOff>
    </xdr:from>
    <xdr:ext cx="405111" cy="259045"/>
    <xdr:sp macro="" textlink="">
      <xdr:nvSpPr>
        <xdr:cNvPr id="180" name="n_1mainValue【体育館・プール】&#10;有形固定資産減価償却率">
          <a:extLst>
            <a:ext uri="{FF2B5EF4-FFF2-40B4-BE49-F238E27FC236}">
              <a16:creationId xmlns:a16="http://schemas.microsoft.com/office/drawing/2014/main" id="{7E56591C-D4C0-4BA5-B01E-97E3A1E25DD2}"/>
            </a:ext>
          </a:extLst>
        </xdr:cNvPr>
        <xdr:cNvSpPr txBox="1"/>
      </xdr:nvSpPr>
      <xdr:spPr>
        <a:xfrm>
          <a:off x="35820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76852</xdr:rowOff>
    </xdr:from>
    <xdr:ext cx="405111" cy="259045"/>
    <xdr:sp macro="" textlink="">
      <xdr:nvSpPr>
        <xdr:cNvPr id="181" name="n_2mainValue【体育館・プール】&#10;有形固定資産減価償却率">
          <a:extLst>
            <a:ext uri="{FF2B5EF4-FFF2-40B4-BE49-F238E27FC236}">
              <a16:creationId xmlns:a16="http://schemas.microsoft.com/office/drawing/2014/main" id="{FC51C8FC-B310-4AE1-A61A-71A660977630}"/>
            </a:ext>
          </a:extLst>
        </xdr:cNvPr>
        <xdr:cNvSpPr txBox="1"/>
      </xdr:nvSpPr>
      <xdr:spPr>
        <a:xfrm>
          <a:off x="2705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8C2A0E20-288E-471C-9FB8-1C85FE30FE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9861FD2F-D763-48A7-9464-62D2F35438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8CE948FB-36D1-41A3-B8E2-54D64A2C6F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1748C0E-310F-4BF2-8902-EDCF8D1254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DCEB5D04-B4CB-40CA-ADB3-9CFF27F3A8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3CB93566-D64B-4BA0-9057-5928150EFC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68BF6077-F5FB-4BF9-9E24-AD0149851E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499824E4-6634-44CF-8859-2F7B5FA0D3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59E6E986-FF23-42FD-B8EF-00432E223EE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2F738908-D029-42C8-BB83-AEA5BDF8AC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AB16B0AA-859B-415A-9F95-62089083667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AF85C172-0B97-4B93-BF31-D59FF107AB5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1E807314-6308-4A0E-BE65-4D591364DB6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9C23763F-B7DB-4284-B6E9-EE26612AE9F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66B0B127-8796-4683-B828-E9C5AE14422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CA2823FB-4E54-4402-BA33-24AD3CA9EFB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FE421E1F-80E6-4890-95AA-D1D35B2CADD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2EB0E48C-AD95-4A44-AF04-B7AFDACA6DD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23D4F68C-D9CB-4C74-8EC0-5C38DEAC3C8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BAA4218D-DEA4-45BC-A63D-69B59BD449C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DF610F54-3052-4001-BEFD-393C24C8BA3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E5F698E6-7713-4AB1-A30E-E8A074C2F39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D366BFC-FD89-4042-8FF3-742CA7F082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9653F714-A17D-4594-925C-D0CC4E0DDF4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C0ABE168-29CE-42F6-8ADB-4A896D6DBF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7" name="直線コネクタ 206">
          <a:extLst>
            <a:ext uri="{FF2B5EF4-FFF2-40B4-BE49-F238E27FC236}">
              <a16:creationId xmlns:a16="http://schemas.microsoft.com/office/drawing/2014/main" id="{ABE36F2A-3961-4D55-9246-EF7375320DBE}"/>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8" name="【体育館・プール】&#10;一人当たり面積最小値テキスト">
          <a:extLst>
            <a:ext uri="{FF2B5EF4-FFF2-40B4-BE49-F238E27FC236}">
              <a16:creationId xmlns:a16="http://schemas.microsoft.com/office/drawing/2014/main" id="{7FAA8C04-5536-4838-93A5-DDAB66AF02B9}"/>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9" name="直線コネクタ 208">
          <a:extLst>
            <a:ext uri="{FF2B5EF4-FFF2-40B4-BE49-F238E27FC236}">
              <a16:creationId xmlns:a16="http://schemas.microsoft.com/office/drawing/2014/main" id="{8663AB56-C09C-4A2A-B338-137E02DEADAA}"/>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0" name="【体育館・プール】&#10;一人当たり面積最大値テキスト">
          <a:extLst>
            <a:ext uri="{FF2B5EF4-FFF2-40B4-BE49-F238E27FC236}">
              <a16:creationId xmlns:a16="http://schemas.microsoft.com/office/drawing/2014/main" id="{C575AAFF-8A86-41CB-8B16-E8BB631016B9}"/>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11" name="直線コネクタ 210">
          <a:extLst>
            <a:ext uri="{FF2B5EF4-FFF2-40B4-BE49-F238E27FC236}">
              <a16:creationId xmlns:a16="http://schemas.microsoft.com/office/drawing/2014/main" id="{50D0101C-EDB6-4C44-9DA5-890DEB307673}"/>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12" name="【体育館・プール】&#10;一人当たり面積平均値テキスト">
          <a:extLst>
            <a:ext uri="{FF2B5EF4-FFF2-40B4-BE49-F238E27FC236}">
              <a16:creationId xmlns:a16="http://schemas.microsoft.com/office/drawing/2014/main" id="{F25B1245-574C-4F1D-9FDF-6C8AD52BD789}"/>
            </a:ext>
          </a:extLst>
        </xdr:cNvPr>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3" name="フローチャート: 判断 212">
          <a:extLst>
            <a:ext uri="{FF2B5EF4-FFF2-40B4-BE49-F238E27FC236}">
              <a16:creationId xmlns:a16="http://schemas.microsoft.com/office/drawing/2014/main" id="{29F85081-6F87-4966-BEF1-2B808FE82F39}"/>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4" name="フローチャート: 判断 213">
          <a:extLst>
            <a:ext uri="{FF2B5EF4-FFF2-40B4-BE49-F238E27FC236}">
              <a16:creationId xmlns:a16="http://schemas.microsoft.com/office/drawing/2014/main" id="{05EC3371-6EFB-4D79-9EF0-090DFA84F82F}"/>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5" name="フローチャート: 判断 214">
          <a:extLst>
            <a:ext uri="{FF2B5EF4-FFF2-40B4-BE49-F238E27FC236}">
              <a16:creationId xmlns:a16="http://schemas.microsoft.com/office/drawing/2014/main" id="{E28B9A79-939E-458D-B964-4CE5AC2B0F05}"/>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6" name="フローチャート: 判断 215">
          <a:extLst>
            <a:ext uri="{FF2B5EF4-FFF2-40B4-BE49-F238E27FC236}">
              <a16:creationId xmlns:a16="http://schemas.microsoft.com/office/drawing/2014/main" id="{3E411569-8F67-4532-B526-F1C0CF297EE6}"/>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0E09B4D-32D3-4A39-A973-31483D8698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69BBBC0-A332-4F05-AABF-F02B612A74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D538445-DF6B-4384-AF54-ABA31E4C86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5F1A077-7DFA-490A-AEA6-52D4DC9517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C893CD37-25DE-4C04-831C-EBDDC409D9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109220</xdr:rowOff>
    </xdr:from>
    <xdr:to>
      <xdr:col>55</xdr:col>
      <xdr:colOff>50800</xdr:colOff>
      <xdr:row>55</xdr:row>
      <xdr:rowOff>39370</xdr:rowOff>
    </xdr:to>
    <xdr:sp macro="" textlink="">
      <xdr:nvSpPr>
        <xdr:cNvPr id="222" name="楕円 221">
          <a:extLst>
            <a:ext uri="{FF2B5EF4-FFF2-40B4-BE49-F238E27FC236}">
              <a16:creationId xmlns:a16="http://schemas.microsoft.com/office/drawing/2014/main" id="{3E9AC734-FB73-44F6-8DCF-EC1E9E4E2D71}"/>
            </a:ext>
          </a:extLst>
        </xdr:cNvPr>
        <xdr:cNvSpPr/>
      </xdr:nvSpPr>
      <xdr:spPr>
        <a:xfrm>
          <a:off x="10426700" y="93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62247</xdr:rowOff>
    </xdr:from>
    <xdr:ext cx="469744" cy="259045"/>
    <xdr:sp macro="" textlink="">
      <xdr:nvSpPr>
        <xdr:cNvPr id="223" name="【体育館・プール】&#10;一人当たり面積該当値テキスト">
          <a:extLst>
            <a:ext uri="{FF2B5EF4-FFF2-40B4-BE49-F238E27FC236}">
              <a16:creationId xmlns:a16="http://schemas.microsoft.com/office/drawing/2014/main" id="{CB916E91-609A-4594-A7B5-942A249E6D5E}"/>
            </a:ext>
          </a:extLst>
        </xdr:cNvPr>
        <xdr:cNvSpPr txBox="1"/>
      </xdr:nvSpPr>
      <xdr:spPr>
        <a:xfrm>
          <a:off x="10515600" y="932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146776</xdr:rowOff>
    </xdr:from>
    <xdr:to>
      <xdr:col>50</xdr:col>
      <xdr:colOff>165100</xdr:colOff>
      <xdr:row>55</xdr:row>
      <xdr:rowOff>76926</xdr:rowOff>
    </xdr:to>
    <xdr:sp macro="" textlink="">
      <xdr:nvSpPr>
        <xdr:cNvPr id="224" name="楕円 223">
          <a:extLst>
            <a:ext uri="{FF2B5EF4-FFF2-40B4-BE49-F238E27FC236}">
              <a16:creationId xmlns:a16="http://schemas.microsoft.com/office/drawing/2014/main" id="{07AE7EBF-D7A5-4EAC-9F87-DC9A235F0D2B}"/>
            </a:ext>
          </a:extLst>
        </xdr:cNvPr>
        <xdr:cNvSpPr/>
      </xdr:nvSpPr>
      <xdr:spPr>
        <a:xfrm>
          <a:off x="9588500" y="94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160020</xdr:rowOff>
    </xdr:from>
    <xdr:to>
      <xdr:col>55</xdr:col>
      <xdr:colOff>0</xdr:colOff>
      <xdr:row>55</xdr:row>
      <xdr:rowOff>26126</xdr:rowOff>
    </xdr:to>
    <xdr:cxnSp macro="">
      <xdr:nvCxnSpPr>
        <xdr:cNvPr id="225" name="直線コネクタ 224">
          <a:extLst>
            <a:ext uri="{FF2B5EF4-FFF2-40B4-BE49-F238E27FC236}">
              <a16:creationId xmlns:a16="http://schemas.microsoft.com/office/drawing/2014/main" id="{339C5890-D355-4715-A203-EFEF0E371763}"/>
            </a:ext>
          </a:extLst>
        </xdr:cNvPr>
        <xdr:cNvCxnSpPr/>
      </xdr:nvCxnSpPr>
      <xdr:spPr>
        <a:xfrm flipV="1">
          <a:off x="9639300" y="94183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4717</xdr:rowOff>
    </xdr:from>
    <xdr:to>
      <xdr:col>46</xdr:col>
      <xdr:colOff>38100</xdr:colOff>
      <xdr:row>58</xdr:row>
      <xdr:rowOff>106317</xdr:rowOff>
    </xdr:to>
    <xdr:sp macro="" textlink="">
      <xdr:nvSpPr>
        <xdr:cNvPr id="226" name="楕円 225">
          <a:extLst>
            <a:ext uri="{FF2B5EF4-FFF2-40B4-BE49-F238E27FC236}">
              <a16:creationId xmlns:a16="http://schemas.microsoft.com/office/drawing/2014/main" id="{D4D17EC3-2573-4562-9696-DF83126536FB}"/>
            </a:ext>
          </a:extLst>
        </xdr:cNvPr>
        <xdr:cNvSpPr/>
      </xdr:nvSpPr>
      <xdr:spPr>
        <a:xfrm>
          <a:off x="8699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26126</xdr:rowOff>
    </xdr:from>
    <xdr:to>
      <xdr:col>50</xdr:col>
      <xdr:colOff>114300</xdr:colOff>
      <xdr:row>58</xdr:row>
      <xdr:rowOff>55517</xdr:rowOff>
    </xdr:to>
    <xdr:cxnSp macro="">
      <xdr:nvCxnSpPr>
        <xdr:cNvPr id="227" name="直線コネクタ 226">
          <a:extLst>
            <a:ext uri="{FF2B5EF4-FFF2-40B4-BE49-F238E27FC236}">
              <a16:creationId xmlns:a16="http://schemas.microsoft.com/office/drawing/2014/main" id="{87AA1744-CFAC-4554-A156-58B504319625}"/>
            </a:ext>
          </a:extLst>
        </xdr:cNvPr>
        <xdr:cNvCxnSpPr/>
      </xdr:nvCxnSpPr>
      <xdr:spPr>
        <a:xfrm flipV="1">
          <a:off x="8750300" y="9455876"/>
          <a:ext cx="889000" cy="54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28" name="n_1aveValue【体育館・プール】&#10;一人当たり面積">
          <a:extLst>
            <a:ext uri="{FF2B5EF4-FFF2-40B4-BE49-F238E27FC236}">
              <a16:creationId xmlns:a16="http://schemas.microsoft.com/office/drawing/2014/main" id="{1DDE5AFD-CA8D-4366-9F1C-D8FED441E528}"/>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29" name="n_2aveValue【体育館・プール】&#10;一人当たり面積">
          <a:extLst>
            <a:ext uri="{FF2B5EF4-FFF2-40B4-BE49-F238E27FC236}">
              <a16:creationId xmlns:a16="http://schemas.microsoft.com/office/drawing/2014/main" id="{24310C1F-789A-46F8-B108-C5F1AA353878}"/>
            </a:ext>
          </a:extLst>
        </xdr:cNvPr>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0" name="n_3aveValue【体育館・プール】&#10;一人当たり面積">
          <a:extLst>
            <a:ext uri="{FF2B5EF4-FFF2-40B4-BE49-F238E27FC236}">
              <a16:creationId xmlns:a16="http://schemas.microsoft.com/office/drawing/2014/main" id="{53B5A2AB-5E9E-4003-9A68-9472B5B03C3F}"/>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93453</xdr:rowOff>
    </xdr:from>
    <xdr:ext cx="469744" cy="259045"/>
    <xdr:sp macro="" textlink="">
      <xdr:nvSpPr>
        <xdr:cNvPr id="231" name="n_1mainValue【体育館・プール】&#10;一人当たり面積">
          <a:extLst>
            <a:ext uri="{FF2B5EF4-FFF2-40B4-BE49-F238E27FC236}">
              <a16:creationId xmlns:a16="http://schemas.microsoft.com/office/drawing/2014/main" id="{D631A53E-FE99-484F-A792-22E60AA8DAD5}"/>
            </a:ext>
          </a:extLst>
        </xdr:cNvPr>
        <xdr:cNvSpPr txBox="1"/>
      </xdr:nvSpPr>
      <xdr:spPr>
        <a:xfrm>
          <a:off x="9391727" y="918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122844</xdr:rowOff>
    </xdr:from>
    <xdr:ext cx="469744" cy="259045"/>
    <xdr:sp macro="" textlink="">
      <xdr:nvSpPr>
        <xdr:cNvPr id="232" name="n_2mainValue【体育館・プール】&#10;一人当たり面積">
          <a:extLst>
            <a:ext uri="{FF2B5EF4-FFF2-40B4-BE49-F238E27FC236}">
              <a16:creationId xmlns:a16="http://schemas.microsoft.com/office/drawing/2014/main" id="{F50F3233-B63F-436C-A658-8A587AB07BB0}"/>
            </a:ext>
          </a:extLst>
        </xdr:cNvPr>
        <xdr:cNvSpPr txBox="1"/>
      </xdr:nvSpPr>
      <xdr:spPr>
        <a:xfrm>
          <a:off x="85154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6609E569-9602-46F4-B825-E82D04FC3F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DD341278-A380-4D3E-AC73-FB8798EF91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1771A0D7-4388-4830-BCC8-F4DD91EE7B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E9DC0FF5-3BD9-441B-B9EC-2C57F4EB97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57B79B0-9A1A-4D69-B245-7BAB7F249D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FD3125D6-0CCF-4A43-8DC5-D9CD3777A4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CC8E3977-DF0E-4DD3-A13C-F264D9A8E7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80F6E723-D02E-4D41-A4E9-3029AEAE25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FDFF7C67-D727-45BC-8E6E-CB40884A5C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AE6CBE3E-0D79-4484-A85D-FF38E83F36E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ED90C7F2-1C4B-4C1A-BF12-A9FE9E59401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2ADD2B90-44EA-4DF5-8CC5-1D58EA7B5C2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AF6A0530-4A09-4DA9-A6AE-466519F8A0D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47B5A178-3301-430E-920D-2E0294F8CB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F4026F42-1957-46E6-9AA8-20A85405CEB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9F2DFE34-1C7F-42E6-ABBA-CEE1A3FE5DD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AD343E26-EE51-4C79-B12F-D2288BE50D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460983B7-E413-48BE-80FC-FB9EDDA666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7EE4292B-5DCE-4483-A9C2-A2D027023A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F6E827BA-31D2-4A60-9AA0-137912E125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E93E2665-2C5F-4CDB-BEC3-E4437F3B93E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D3053A39-9574-4EF0-9BEB-19AAC9E564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C9E56BC4-40B5-4558-9763-866A67C3238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D7228DEF-EF39-433E-AF62-3901B9EF4AF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7" name="直線コネクタ 256">
          <a:extLst>
            <a:ext uri="{FF2B5EF4-FFF2-40B4-BE49-F238E27FC236}">
              <a16:creationId xmlns:a16="http://schemas.microsoft.com/office/drawing/2014/main" id="{389DB1BB-213D-4B3B-9B0A-F24459BA5AF0}"/>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8" name="【福祉施設】&#10;有形固定資産減価償却率最小値テキスト">
          <a:extLst>
            <a:ext uri="{FF2B5EF4-FFF2-40B4-BE49-F238E27FC236}">
              <a16:creationId xmlns:a16="http://schemas.microsoft.com/office/drawing/2014/main" id="{8136613C-CE1C-46D7-BFC9-1F8319A15168}"/>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9" name="直線コネクタ 258">
          <a:extLst>
            <a:ext uri="{FF2B5EF4-FFF2-40B4-BE49-F238E27FC236}">
              <a16:creationId xmlns:a16="http://schemas.microsoft.com/office/drawing/2014/main" id="{BB67B52F-25A5-47B8-B664-BA889062BC7E}"/>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FB0C849C-769F-45F1-B15C-4ADC9D421F07}"/>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61" name="直線コネクタ 260">
          <a:extLst>
            <a:ext uri="{FF2B5EF4-FFF2-40B4-BE49-F238E27FC236}">
              <a16:creationId xmlns:a16="http://schemas.microsoft.com/office/drawing/2014/main" id="{7CFF8480-D8D4-4663-A895-449436BA9D9F}"/>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9D613ADA-01CE-4D82-8469-11812F5C0564}"/>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63" name="フローチャート: 判断 262">
          <a:extLst>
            <a:ext uri="{FF2B5EF4-FFF2-40B4-BE49-F238E27FC236}">
              <a16:creationId xmlns:a16="http://schemas.microsoft.com/office/drawing/2014/main" id="{8C5FCEA0-3788-4533-BCEE-F938516CE6E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4" name="フローチャート: 判断 263">
          <a:extLst>
            <a:ext uri="{FF2B5EF4-FFF2-40B4-BE49-F238E27FC236}">
              <a16:creationId xmlns:a16="http://schemas.microsoft.com/office/drawing/2014/main" id="{B051FB70-3F18-4AFB-BA5E-C9646B628D25}"/>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5" name="フローチャート: 判断 264">
          <a:extLst>
            <a:ext uri="{FF2B5EF4-FFF2-40B4-BE49-F238E27FC236}">
              <a16:creationId xmlns:a16="http://schemas.microsoft.com/office/drawing/2014/main" id="{7BDD4798-77D9-495E-9754-45102092A269}"/>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6" name="フローチャート: 判断 265">
          <a:extLst>
            <a:ext uri="{FF2B5EF4-FFF2-40B4-BE49-F238E27FC236}">
              <a16:creationId xmlns:a16="http://schemas.microsoft.com/office/drawing/2014/main" id="{E727E0EB-E65B-45F0-8FF7-297574585B17}"/>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78842308-A87D-4ABB-9ECF-787F0E2213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ECE1EA09-7DAF-4007-8E76-053309AB97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B479356-1FDB-4700-A9B8-385A0C539A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83F94736-9E63-4EC9-B2F1-F8F94AC9D3C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CE8171C0-B7C2-4757-AF4A-6781D15ECA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72" name="楕円 271">
          <a:extLst>
            <a:ext uri="{FF2B5EF4-FFF2-40B4-BE49-F238E27FC236}">
              <a16:creationId xmlns:a16="http://schemas.microsoft.com/office/drawing/2014/main" id="{D1FE4539-0FB2-4BFA-822B-175BFFAC6801}"/>
            </a:ext>
          </a:extLst>
        </xdr:cNvPr>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73" name="【福祉施設】&#10;有形固定資産減価償却率該当値テキスト">
          <a:extLst>
            <a:ext uri="{FF2B5EF4-FFF2-40B4-BE49-F238E27FC236}">
              <a16:creationId xmlns:a16="http://schemas.microsoft.com/office/drawing/2014/main" id="{8EF8B86C-C296-49FB-BD37-747AF9611DD9}"/>
            </a:ext>
          </a:extLst>
        </xdr:cNvPr>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74" name="楕円 273">
          <a:extLst>
            <a:ext uri="{FF2B5EF4-FFF2-40B4-BE49-F238E27FC236}">
              <a16:creationId xmlns:a16="http://schemas.microsoft.com/office/drawing/2014/main" id="{9607DB17-4BA3-46F9-888E-B01448A7EC6D}"/>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81</xdr:row>
      <xdr:rowOff>129539</xdr:rowOff>
    </xdr:to>
    <xdr:cxnSp macro="">
      <xdr:nvCxnSpPr>
        <xdr:cNvPr id="275" name="直線コネクタ 274">
          <a:extLst>
            <a:ext uri="{FF2B5EF4-FFF2-40B4-BE49-F238E27FC236}">
              <a16:creationId xmlns:a16="http://schemas.microsoft.com/office/drawing/2014/main" id="{3C114593-C8D8-459E-AEE4-48D87D638AEC}"/>
            </a:ext>
          </a:extLst>
        </xdr:cNvPr>
        <xdr:cNvCxnSpPr/>
      </xdr:nvCxnSpPr>
      <xdr:spPr>
        <a:xfrm flipV="1">
          <a:off x="3797300" y="13816964"/>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276" name="楕円 275">
          <a:extLst>
            <a:ext uri="{FF2B5EF4-FFF2-40B4-BE49-F238E27FC236}">
              <a16:creationId xmlns:a16="http://schemas.microsoft.com/office/drawing/2014/main" id="{5C85664D-6E0F-4742-9FDF-BAF5EC179086}"/>
            </a:ext>
          </a:extLst>
        </xdr:cNvPr>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82</xdr:row>
      <xdr:rowOff>7620</xdr:rowOff>
    </xdr:to>
    <xdr:cxnSp macro="">
      <xdr:nvCxnSpPr>
        <xdr:cNvPr id="277" name="直線コネクタ 276">
          <a:extLst>
            <a:ext uri="{FF2B5EF4-FFF2-40B4-BE49-F238E27FC236}">
              <a16:creationId xmlns:a16="http://schemas.microsoft.com/office/drawing/2014/main" id="{AF4C6995-4B9A-4E63-935C-42DA26C81CCC}"/>
            </a:ext>
          </a:extLst>
        </xdr:cNvPr>
        <xdr:cNvCxnSpPr/>
      </xdr:nvCxnSpPr>
      <xdr:spPr>
        <a:xfrm flipV="1">
          <a:off x="2908300" y="14016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78" name="n_1aveValue【福祉施設】&#10;有形固定資産減価償却率">
          <a:extLst>
            <a:ext uri="{FF2B5EF4-FFF2-40B4-BE49-F238E27FC236}">
              <a16:creationId xmlns:a16="http://schemas.microsoft.com/office/drawing/2014/main" id="{BC9F19E5-7A31-4E3F-B91B-D7DABFBB6CDA}"/>
            </a:ext>
          </a:extLst>
        </xdr:cNvPr>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79" name="n_2aveValue【福祉施設】&#10;有形固定資産減価償却率">
          <a:extLst>
            <a:ext uri="{FF2B5EF4-FFF2-40B4-BE49-F238E27FC236}">
              <a16:creationId xmlns:a16="http://schemas.microsoft.com/office/drawing/2014/main" id="{C9593DA8-EE3E-4BBB-8AD2-C82F35B42242}"/>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80" name="n_3aveValue【福祉施設】&#10;有形固定資産減価償却率">
          <a:extLst>
            <a:ext uri="{FF2B5EF4-FFF2-40B4-BE49-F238E27FC236}">
              <a16:creationId xmlns:a16="http://schemas.microsoft.com/office/drawing/2014/main" id="{B60B1570-4988-422D-9516-E76985DC7405}"/>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281" name="n_1mainValue【福祉施設】&#10;有形固定資産減価償却率">
          <a:extLst>
            <a:ext uri="{FF2B5EF4-FFF2-40B4-BE49-F238E27FC236}">
              <a16:creationId xmlns:a16="http://schemas.microsoft.com/office/drawing/2014/main" id="{DDC9E499-9C34-4151-80E9-5185B08EB0C9}"/>
            </a:ext>
          </a:extLst>
        </xdr:cNvPr>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82" name="n_2mainValue【福祉施設】&#10;有形固定資産減価償却率">
          <a:extLst>
            <a:ext uri="{FF2B5EF4-FFF2-40B4-BE49-F238E27FC236}">
              <a16:creationId xmlns:a16="http://schemas.microsoft.com/office/drawing/2014/main" id="{DBBFA1B3-1F47-466A-B953-04A5B635B267}"/>
            </a:ext>
          </a:extLst>
        </xdr:cNvPr>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9017D5C3-D9D5-476E-A0F0-8DAE537C7B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BC00E0FE-1BDB-47DC-8E19-EE5CC99CA7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3B71798F-6EFA-4D8B-9321-F3FF8A55DB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F6096C32-4D25-41E7-AD78-7284CB778E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AA4ED6C4-26E4-45AB-AD52-A1C2984A67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6405C817-078A-4B43-A484-0E7240FA4E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92CFC19F-08B0-45C2-9CFC-812FF86588A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F8CF52EB-6EE4-41B0-BDA4-5B8F786A7B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7266A357-22CE-4097-86EC-070B39E511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5ABA257A-9E05-4071-ACF9-8D6A1BA234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C4C6B8BD-4AE7-4AD1-85ED-6195D4F2809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a:extLst>
            <a:ext uri="{FF2B5EF4-FFF2-40B4-BE49-F238E27FC236}">
              <a16:creationId xmlns:a16="http://schemas.microsoft.com/office/drawing/2014/main" id="{01966FB2-D40C-4D6A-8D3A-88BD0E096F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0D50AD86-3B33-4B45-A9C7-A81EA328A78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a:extLst>
            <a:ext uri="{FF2B5EF4-FFF2-40B4-BE49-F238E27FC236}">
              <a16:creationId xmlns:a16="http://schemas.microsoft.com/office/drawing/2014/main" id="{DB0DFCAD-C833-4F88-A575-81EAA212A91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a:extLst>
            <a:ext uri="{FF2B5EF4-FFF2-40B4-BE49-F238E27FC236}">
              <a16:creationId xmlns:a16="http://schemas.microsoft.com/office/drawing/2014/main" id="{CE65FE1D-E0EF-4F9D-BDB8-3856AF5FAC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a:extLst>
            <a:ext uri="{FF2B5EF4-FFF2-40B4-BE49-F238E27FC236}">
              <a16:creationId xmlns:a16="http://schemas.microsoft.com/office/drawing/2014/main" id="{F3FDF9AA-BC3C-4647-B9D3-F4E570467EA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98C47EF6-7254-4343-84DF-B35284A6228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a:extLst>
            <a:ext uri="{FF2B5EF4-FFF2-40B4-BE49-F238E27FC236}">
              <a16:creationId xmlns:a16="http://schemas.microsoft.com/office/drawing/2014/main" id="{D9D96E6E-608D-4048-A526-61170E11B2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FE865083-E359-4BD1-8958-19436A0FB29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a:extLst>
            <a:ext uri="{FF2B5EF4-FFF2-40B4-BE49-F238E27FC236}">
              <a16:creationId xmlns:a16="http://schemas.microsoft.com/office/drawing/2014/main" id="{47FDBD6A-D0A8-4D89-9AA9-84BFF4B6EFA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2BED7DF2-D3EC-447B-868F-1835A356DC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FC25592F-244F-45BB-BCDA-EDEFD29208E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6F4C5AA6-42CA-47AD-A243-02A7D72190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06" name="直線コネクタ 305">
          <a:extLst>
            <a:ext uri="{FF2B5EF4-FFF2-40B4-BE49-F238E27FC236}">
              <a16:creationId xmlns:a16="http://schemas.microsoft.com/office/drawing/2014/main" id="{257CB441-3790-4710-B9DB-3D16A7FFE0E1}"/>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07" name="【福祉施設】&#10;一人当たり面積最小値テキスト">
          <a:extLst>
            <a:ext uri="{FF2B5EF4-FFF2-40B4-BE49-F238E27FC236}">
              <a16:creationId xmlns:a16="http://schemas.microsoft.com/office/drawing/2014/main" id="{BF2A4AF2-E2C7-4977-B32A-BC93DFAA9825}"/>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08" name="直線コネクタ 307">
          <a:extLst>
            <a:ext uri="{FF2B5EF4-FFF2-40B4-BE49-F238E27FC236}">
              <a16:creationId xmlns:a16="http://schemas.microsoft.com/office/drawing/2014/main" id="{96596F54-CE69-4AFC-A472-F64833222F0D}"/>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09" name="【福祉施設】&#10;一人当たり面積最大値テキスト">
          <a:extLst>
            <a:ext uri="{FF2B5EF4-FFF2-40B4-BE49-F238E27FC236}">
              <a16:creationId xmlns:a16="http://schemas.microsoft.com/office/drawing/2014/main" id="{9ACCCBFC-A521-4216-85A3-59E6EF1F2C2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a:extLst>
            <a:ext uri="{FF2B5EF4-FFF2-40B4-BE49-F238E27FC236}">
              <a16:creationId xmlns:a16="http://schemas.microsoft.com/office/drawing/2014/main" id="{7ED2B71B-50E5-4C37-8463-81648449DB8C}"/>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1" name="【福祉施設】&#10;一人当たり面積平均値テキスト">
          <a:extLst>
            <a:ext uri="{FF2B5EF4-FFF2-40B4-BE49-F238E27FC236}">
              <a16:creationId xmlns:a16="http://schemas.microsoft.com/office/drawing/2014/main" id="{9ADBD854-D84D-498D-8511-F3FE1BBD2F65}"/>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2" name="フローチャート: 判断 311">
          <a:extLst>
            <a:ext uri="{FF2B5EF4-FFF2-40B4-BE49-F238E27FC236}">
              <a16:creationId xmlns:a16="http://schemas.microsoft.com/office/drawing/2014/main" id="{FF671D0C-05D7-4D2D-BBC9-D8B430B460E7}"/>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13" name="フローチャート: 判断 312">
          <a:extLst>
            <a:ext uri="{FF2B5EF4-FFF2-40B4-BE49-F238E27FC236}">
              <a16:creationId xmlns:a16="http://schemas.microsoft.com/office/drawing/2014/main" id="{171D8152-2E49-4061-8590-A6D76ED55B19}"/>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14" name="フローチャート: 判断 313">
          <a:extLst>
            <a:ext uri="{FF2B5EF4-FFF2-40B4-BE49-F238E27FC236}">
              <a16:creationId xmlns:a16="http://schemas.microsoft.com/office/drawing/2014/main" id="{E96ABA97-EC25-47E8-B85E-279E3345B2D0}"/>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15" name="フローチャート: 判断 314">
          <a:extLst>
            <a:ext uri="{FF2B5EF4-FFF2-40B4-BE49-F238E27FC236}">
              <a16:creationId xmlns:a16="http://schemas.microsoft.com/office/drawing/2014/main" id="{46A39B35-9D20-4838-81E8-04AE92F5C023}"/>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1D3DB05-2056-41FE-9C9F-9C1CC6AB5B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C1B68DC-855A-4DFB-9509-44DE4AC91F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3276873C-0E80-42DA-9282-6BF33D0E6E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47E0E3E4-E0F4-4E91-BA80-EC6974008FB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DFC32991-60AF-4484-8DB9-B8797CD88D7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21589</xdr:rowOff>
    </xdr:from>
    <xdr:to>
      <xdr:col>55</xdr:col>
      <xdr:colOff>50800</xdr:colOff>
      <xdr:row>79</xdr:row>
      <xdr:rowOff>123189</xdr:rowOff>
    </xdr:to>
    <xdr:sp macro="" textlink="">
      <xdr:nvSpPr>
        <xdr:cNvPr id="321" name="楕円 320">
          <a:extLst>
            <a:ext uri="{FF2B5EF4-FFF2-40B4-BE49-F238E27FC236}">
              <a16:creationId xmlns:a16="http://schemas.microsoft.com/office/drawing/2014/main" id="{3E44C1F4-A9AA-40A3-AB58-3B54D2CE3064}"/>
            </a:ext>
          </a:extLst>
        </xdr:cNvPr>
        <xdr:cNvSpPr/>
      </xdr:nvSpPr>
      <xdr:spPr>
        <a:xfrm>
          <a:off x="10426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44466</xdr:rowOff>
    </xdr:from>
    <xdr:ext cx="469744" cy="259045"/>
    <xdr:sp macro="" textlink="">
      <xdr:nvSpPr>
        <xdr:cNvPr id="322" name="【福祉施設】&#10;一人当たり面積該当値テキスト">
          <a:extLst>
            <a:ext uri="{FF2B5EF4-FFF2-40B4-BE49-F238E27FC236}">
              <a16:creationId xmlns:a16="http://schemas.microsoft.com/office/drawing/2014/main" id="{4E3E36BC-F6E2-428E-B2C6-5A1FDF4FABE7}"/>
            </a:ext>
          </a:extLst>
        </xdr:cNvPr>
        <xdr:cNvSpPr txBox="1"/>
      </xdr:nvSpPr>
      <xdr:spPr>
        <a:xfrm>
          <a:off x="10515600"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139700</xdr:rowOff>
    </xdr:from>
    <xdr:to>
      <xdr:col>50</xdr:col>
      <xdr:colOff>165100</xdr:colOff>
      <xdr:row>78</xdr:row>
      <xdr:rowOff>69850</xdr:rowOff>
    </xdr:to>
    <xdr:sp macro="" textlink="">
      <xdr:nvSpPr>
        <xdr:cNvPr id="323" name="楕円 322">
          <a:extLst>
            <a:ext uri="{FF2B5EF4-FFF2-40B4-BE49-F238E27FC236}">
              <a16:creationId xmlns:a16="http://schemas.microsoft.com/office/drawing/2014/main" id="{3BB241D0-E894-41FF-977C-7C4359EC0973}"/>
            </a:ext>
          </a:extLst>
        </xdr:cNvPr>
        <xdr:cNvSpPr/>
      </xdr:nvSpPr>
      <xdr:spPr>
        <a:xfrm>
          <a:off x="9588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19050</xdr:rowOff>
    </xdr:from>
    <xdr:to>
      <xdr:col>55</xdr:col>
      <xdr:colOff>0</xdr:colOff>
      <xdr:row>79</xdr:row>
      <xdr:rowOff>72389</xdr:rowOff>
    </xdr:to>
    <xdr:cxnSp macro="">
      <xdr:nvCxnSpPr>
        <xdr:cNvPr id="324" name="直線コネクタ 323">
          <a:extLst>
            <a:ext uri="{FF2B5EF4-FFF2-40B4-BE49-F238E27FC236}">
              <a16:creationId xmlns:a16="http://schemas.microsoft.com/office/drawing/2014/main" id="{851F8E2B-2EC1-4E4B-B1AC-8377712159B5}"/>
            </a:ext>
          </a:extLst>
        </xdr:cNvPr>
        <xdr:cNvCxnSpPr/>
      </xdr:nvCxnSpPr>
      <xdr:spPr>
        <a:xfrm>
          <a:off x="9639300" y="13392150"/>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325" name="楕円 324">
          <a:extLst>
            <a:ext uri="{FF2B5EF4-FFF2-40B4-BE49-F238E27FC236}">
              <a16:creationId xmlns:a16="http://schemas.microsoft.com/office/drawing/2014/main" id="{71497598-6E49-4D5E-97AC-11A741D7F797}"/>
            </a:ext>
          </a:extLst>
        </xdr:cNvPr>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19050</xdr:rowOff>
    </xdr:from>
    <xdr:to>
      <xdr:col>50</xdr:col>
      <xdr:colOff>114300</xdr:colOff>
      <xdr:row>78</xdr:row>
      <xdr:rowOff>38100</xdr:rowOff>
    </xdr:to>
    <xdr:cxnSp macro="">
      <xdr:nvCxnSpPr>
        <xdr:cNvPr id="326" name="直線コネクタ 325">
          <a:extLst>
            <a:ext uri="{FF2B5EF4-FFF2-40B4-BE49-F238E27FC236}">
              <a16:creationId xmlns:a16="http://schemas.microsoft.com/office/drawing/2014/main" id="{711669D4-6A92-43CA-8164-C843C19E7556}"/>
            </a:ext>
          </a:extLst>
        </xdr:cNvPr>
        <xdr:cNvCxnSpPr/>
      </xdr:nvCxnSpPr>
      <xdr:spPr>
        <a:xfrm flipV="1">
          <a:off x="8750300" y="1339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27" name="n_1aveValue【福祉施設】&#10;一人当たり面積">
          <a:extLst>
            <a:ext uri="{FF2B5EF4-FFF2-40B4-BE49-F238E27FC236}">
              <a16:creationId xmlns:a16="http://schemas.microsoft.com/office/drawing/2014/main" id="{3E9EF792-E25B-4D34-B550-38EDFE2E8C37}"/>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28" name="n_2aveValue【福祉施設】&#10;一人当たり面積">
          <a:extLst>
            <a:ext uri="{FF2B5EF4-FFF2-40B4-BE49-F238E27FC236}">
              <a16:creationId xmlns:a16="http://schemas.microsoft.com/office/drawing/2014/main" id="{DECB45F2-43FC-408D-8563-0187E9529736}"/>
            </a:ext>
          </a:extLst>
        </xdr:cNvPr>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29" name="n_3aveValue【福祉施設】&#10;一人当たり面積">
          <a:extLst>
            <a:ext uri="{FF2B5EF4-FFF2-40B4-BE49-F238E27FC236}">
              <a16:creationId xmlns:a16="http://schemas.microsoft.com/office/drawing/2014/main" id="{B8898B67-0081-4982-867A-9816826CA3FA}"/>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86377</xdr:rowOff>
    </xdr:from>
    <xdr:ext cx="469744" cy="259045"/>
    <xdr:sp macro="" textlink="">
      <xdr:nvSpPr>
        <xdr:cNvPr id="330" name="n_1mainValue【福祉施設】&#10;一人当たり面積">
          <a:extLst>
            <a:ext uri="{FF2B5EF4-FFF2-40B4-BE49-F238E27FC236}">
              <a16:creationId xmlns:a16="http://schemas.microsoft.com/office/drawing/2014/main" id="{D0256C8D-5988-46F1-B902-30FF4B3FDA09}"/>
            </a:ext>
          </a:extLst>
        </xdr:cNvPr>
        <xdr:cNvSpPr txBox="1"/>
      </xdr:nvSpPr>
      <xdr:spPr>
        <a:xfrm>
          <a:off x="9391727"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331" name="n_2mainValue【福祉施設】&#10;一人当たり面積">
          <a:extLst>
            <a:ext uri="{FF2B5EF4-FFF2-40B4-BE49-F238E27FC236}">
              <a16:creationId xmlns:a16="http://schemas.microsoft.com/office/drawing/2014/main" id="{A548F278-4CE7-4D1F-A19D-BEBE398378D3}"/>
            </a:ext>
          </a:extLst>
        </xdr:cNvPr>
        <xdr:cNvSpPr txBox="1"/>
      </xdr:nvSpPr>
      <xdr:spPr>
        <a:xfrm>
          <a:off x="8515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11D46D3C-8124-40F2-8258-E8D2B95054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29460CD6-7F0A-4B03-ACA3-7C4EFBCB3B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45BB736E-4ACF-4F00-86DA-11A7064C3F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5EB19BB7-2ECB-45EC-8229-C66A081959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C5D0E775-51DD-491F-9A78-26254BCC15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288807CB-42EF-4F94-A59B-0DD3FC5674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C85215FF-7A2B-4A61-B231-C322342AD6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0812F92B-5607-4C4E-BCF4-37F3BF276A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ED4C44E0-A8E1-4458-89EC-AC0B4138D7E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BDFF7E4F-A232-49B9-AED4-50EA2FDEBF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a:extLst>
            <a:ext uri="{FF2B5EF4-FFF2-40B4-BE49-F238E27FC236}">
              <a16:creationId xmlns:a16="http://schemas.microsoft.com/office/drawing/2014/main" id="{2CD52E21-9F6C-4E99-82E4-FBC2C7D85175}"/>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3" name="直線コネクタ 342">
          <a:extLst>
            <a:ext uri="{FF2B5EF4-FFF2-40B4-BE49-F238E27FC236}">
              <a16:creationId xmlns:a16="http://schemas.microsoft.com/office/drawing/2014/main" id="{74A3FBA0-2A39-4271-98BF-7A12482FD3F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4" name="テキスト ボックス 343">
          <a:extLst>
            <a:ext uri="{FF2B5EF4-FFF2-40B4-BE49-F238E27FC236}">
              <a16:creationId xmlns:a16="http://schemas.microsoft.com/office/drawing/2014/main" id="{92120AE9-A731-47E2-9AD2-763506521D3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5" name="直線コネクタ 344">
          <a:extLst>
            <a:ext uri="{FF2B5EF4-FFF2-40B4-BE49-F238E27FC236}">
              <a16:creationId xmlns:a16="http://schemas.microsoft.com/office/drawing/2014/main" id="{70C9BCF2-55C2-4207-95A5-3E41F14C137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id="{7FDEB142-2602-4D02-A330-4D5635F3748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7" name="直線コネクタ 346">
          <a:extLst>
            <a:ext uri="{FF2B5EF4-FFF2-40B4-BE49-F238E27FC236}">
              <a16:creationId xmlns:a16="http://schemas.microsoft.com/office/drawing/2014/main" id="{484A15C4-25FF-4472-81E4-AD7567F8C43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id="{6D794A4E-592B-46F2-AEE5-43160D784D3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9" name="直線コネクタ 348">
          <a:extLst>
            <a:ext uri="{FF2B5EF4-FFF2-40B4-BE49-F238E27FC236}">
              <a16:creationId xmlns:a16="http://schemas.microsoft.com/office/drawing/2014/main" id="{E0CD2135-280D-4E6E-915F-51A04BA1920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id="{29F0CBD3-B2D5-428E-8BFE-67C56D9E1A5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1" name="直線コネクタ 350">
          <a:extLst>
            <a:ext uri="{FF2B5EF4-FFF2-40B4-BE49-F238E27FC236}">
              <a16:creationId xmlns:a16="http://schemas.microsoft.com/office/drawing/2014/main" id="{5B5F265B-C89E-4711-B0BD-2D2CDCBF862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82A14E54-142E-4893-9574-1C51F7A1F806}"/>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19452AD8-1E88-43FD-BD7A-8EACE160B4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D9E42C48-97B7-411D-9CB3-6F975D2DBE1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A4A80991-E45F-412D-94F7-390BBFD17AE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56" name="直線コネクタ 355">
          <a:extLst>
            <a:ext uri="{FF2B5EF4-FFF2-40B4-BE49-F238E27FC236}">
              <a16:creationId xmlns:a16="http://schemas.microsoft.com/office/drawing/2014/main" id="{0EAC4100-2A58-48F3-88A1-94635C1ABB1C}"/>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7" name="【市民会館】&#10;有形固定資産減価償却率最小値テキスト">
          <a:extLst>
            <a:ext uri="{FF2B5EF4-FFF2-40B4-BE49-F238E27FC236}">
              <a16:creationId xmlns:a16="http://schemas.microsoft.com/office/drawing/2014/main" id="{5A2EA2FA-6BD1-4E83-96D9-0911F8D28BE8}"/>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8" name="直線コネクタ 357">
          <a:extLst>
            <a:ext uri="{FF2B5EF4-FFF2-40B4-BE49-F238E27FC236}">
              <a16:creationId xmlns:a16="http://schemas.microsoft.com/office/drawing/2014/main" id="{AFAA1637-A388-41BE-BAF9-2E3AE3245E5B}"/>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ABB52EBD-02E4-450C-9466-002084279A92}"/>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60" name="直線コネクタ 359">
          <a:extLst>
            <a:ext uri="{FF2B5EF4-FFF2-40B4-BE49-F238E27FC236}">
              <a16:creationId xmlns:a16="http://schemas.microsoft.com/office/drawing/2014/main" id="{9CBDE3E3-CA4B-45E7-A772-1001555D7AE3}"/>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9037C623-A3E3-4A57-8F33-3A2FB03AD678}"/>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2" name="フローチャート: 判断 361">
          <a:extLst>
            <a:ext uri="{FF2B5EF4-FFF2-40B4-BE49-F238E27FC236}">
              <a16:creationId xmlns:a16="http://schemas.microsoft.com/office/drawing/2014/main" id="{141E2E3A-DEDC-479D-99C5-FE5EFB069B16}"/>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63" name="フローチャート: 判断 362">
          <a:extLst>
            <a:ext uri="{FF2B5EF4-FFF2-40B4-BE49-F238E27FC236}">
              <a16:creationId xmlns:a16="http://schemas.microsoft.com/office/drawing/2014/main" id="{612809E0-BF0E-4198-9F75-823E5CFACB0E}"/>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64" name="フローチャート: 判断 363">
          <a:extLst>
            <a:ext uri="{FF2B5EF4-FFF2-40B4-BE49-F238E27FC236}">
              <a16:creationId xmlns:a16="http://schemas.microsoft.com/office/drawing/2014/main" id="{0018314C-526C-47C3-B4CC-D17408B1C83C}"/>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65" name="フローチャート: 判断 364">
          <a:extLst>
            <a:ext uri="{FF2B5EF4-FFF2-40B4-BE49-F238E27FC236}">
              <a16:creationId xmlns:a16="http://schemas.microsoft.com/office/drawing/2014/main" id="{65E6F16D-9365-478A-9515-6BE7C969D53D}"/>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EE537DED-28DD-4985-A167-5E185ECBDF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16AFED3-A3B5-4148-8597-EA36643B10E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365ECD6D-FA89-4FBD-8B0C-FF857E495C5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D48E7AF7-B7C3-495E-B69B-383E15C0F2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7190936-3FBB-4F99-A147-1BDCB577C98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114936</xdr:rowOff>
    </xdr:from>
    <xdr:to>
      <xdr:col>24</xdr:col>
      <xdr:colOff>114300</xdr:colOff>
      <xdr:row>105</xdr:row>
      <xdr:rowOff>45086</xdr:rowOff>
    </xdr:to>
    <xdr:sp macro="" textlink="">
      <xdr:nvSpPr>
        <xdr:cNvPr id="371" name="楕円 370">
          <a:extLst>
            <a:ext uri="{FF2B5EF4-FFF2-40B4-BE49-F238E27FC236}">
              <a16:creationId xmlns:a16="http://schemas.microsoft.com/office/drawing/2014/main" id="{7CBC65D5-D103-45B9-9A7C-0870F56E7F8F}"/>
            </a:ext>
          </a:extLst>
        </xdr:cNvPr>
        <xdr:cNvSpPr/>
      </xdr:nvSpPr>
      <xdr:spPr>
        <a:xfrm>
          <a:off x="4584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137813</xdr:rowOff>
    </xdr:from>
    <xdr:ext cx="405111" cy="259045"/>
    <xdr:sp macro="" textlink="">
      <xdr:nvSpPr>
        <xdr:cNvPr id="372" name="【市民会館】&#10;有形固定資産減価償却率該当値テキスト">
          <a:extLst>
            <a:ext uri="{FF2B5EF4-FFF2-40B4-BE49-F238E27FC236}">
              <a16:creationId xmlns:a16="http://schemas.microsoft.com/office/drawing/2014/main" id="{48A17C79-68B6-4797-A566-4801E94B78B7}"/>
            </a:ext>
          </a:extLst>
        </xdr:cNvPr>
        <xdr:cNvSpPr txBox="1"/>
      </xdr:nvSpPr>
      <xdr:spPr>
        <a:xfrm>
          <a:off x="4673600"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57786</xdr:rowOff>
    </xdr:from>
    <xdr:to>
      <xdr:col>20</xdr:col>
      <xdr:colOff>38100</xdr:colOff>
      <xdr:row>104</xdr:row>
      <xdr:rowOff>159386</xdr:rowOff>
    </xdr:to>
    <xdr:sp macro="" textlink="">
      <xdr:nvSpPr>
        <xdr:cNvPr id="373" name="楕円 372">
          <a:extLst>
            <a:ext uri="{FF2B5EF4-FFF2-40B4-BE49-F238E27FC236}">
              <a16:creationId xmlns:a16="http://schemas.microsoft.com/office/drawing/2014/main" id="{426CB0E4-2F49-408B-9737-7394D916D837}"/>
            </a:ext>
          </a:extLst>
        </xdr:cNvPr>
        <xdr:cNvSpPr/>
      </xdr:nvSpPr>
      <xdr:spPr>
        <a:xfrm>
          <a:off x="3746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108586</xdr:rowOff>
    </xdr:from>
    <xdr:to>
      <xdr:col>24</xdr:col>
      <xdr:colOff>63500</xdr:colOff>
      <xdr:row>104</xdr:row>
      <xdr:rowOff>165736</xdr:rowOff>
    </xdr:to>
    <xdr:cxnSp macro="">
      <xdr:nvCxnSpPr>
        <xdr:cNvPr id="374" name="直線コネクタ 373">
          <a:extLst>
            <a:ext uri="{FF2B5EF4-FFF2-40B4-BE49-F238E27FC236}">
              <a16:creationId xmlns:a16="http://schemas.microsoft.com/office/drawing/2014/main" id="{9F5A4277-D0AC-4EF4-B048-46BB055D08EE}"/>
            </a:ext>
          </a:extLst>
        </xdr:cNvPr>
        <xdr:cNvCxnSpPr/>
      </xdr:nvCxnSpPr>
      <xdr:spPr>
        <a:xfrm>
          <a:off x="3797300" y="179393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99695</xdr:rowOff>
    </xdr:from>
    <xdr:to>
      <xdr:col>15</xdr:col>
      <xdr:colOff>101600</xdr:colOff>
      <xdr:row>105</xdr:row>
      <xdr:rowOff>29845</xdr:rowOff>
    </xdr:to>
    <xdr:sp macro="" textlink="">
      <xdr:nvSpPr>
        <xdr:cNvPr id="375" name="楕円 374">
          <a:extLst>
            <a:ext uri="{FF2B5EF4-FFF2-40B4-BE49-F238E27FC236}">
              <a16:creationId xmlns:a16="http://schemas.microsoft.com/office/drawing/2014/main" id="{EA679D42-53E4-43E9-B5A5-97988DACCC1D}"/>
            </a:ext>
          </a:extLst>
        </xdr:cNvPr>
        <xdr:cNvSpPr/>
      </xdr:nvSpPr>
      <xdr:spPr>
        <a:xfrm>
          <a:off x="2857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108586</xdr:rowOff>
    </xdr:from>
    <xdr:to>
      <xdr:col>19</xdr:col>
      <xdr:colOff>177800</xdr:colOff>
      <xdr:row>104</xdr:row>
      <xdr:rowOff>150495</xdr:rowOff>
    </xdr:to>
    <xdr:cxnSp macro="">
      <xdr:nvCxnSpPr>
        <xdr:cNvPr id="376" name="直線コネクタ 375">
          <a:extLst>
            <a:ext uri="{FF2B5EF4-FFF2-40B4-BE49-F238E27FC236}">
              <a16:creationId xmlns:a16="http://schemas.microsoft.com/office/drawing/2014/main" id="{DFC39F7F-B517-4F81-A4C6-7AE5639A94EE}"/>
            </a:ext>
          </a:extLst>
        </xdr:cNvPr>
        <xdr:cNvCxnSpPr/>
      </xdr:nvCxnSpPr>
      <xdr:spPr>
        <a:xfrm flipV="1">
          <a:off x="2908300" y="17939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77" name="n_1aveValue【市民会館】&#10;有形固定資産減価償却率">
          <a:extLst>
            <a:ext uri="{FF2B5EF4-FFF2-40B4-BE49-F238E27FC236}">
              <a16:creationId xmlns:a16="http://schemas.microsoft.com/office/drawing/2014/main" id="{3110EFA4-D23C-43DA-B72F-B0403FC8175C}"/>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78" name="n_2aveValue【市民会館】&#10;有形固定資産減価償却率">
          <a:extLst>
            <a:ext uri="{FF2B5EF4-FFF2-40B4-BE49-F238E27FC236}">
              <a16:creationId xmlns:a16="http://schemas.microsoft.com/office/drawing/2014/main" id="{83AEC599-151A-42BD-8A0D-F7370558E8CA}"/>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79" name="n_3aveValue【市民会館】&#10;有形固定資産減価償却率">
          <a:extLst>
            <a:ext uri="{FF2B5EF4-FFF2-40B4-BE49-F238E27FC236}">
              <a16:creationId xmlns:a16="http://schemas.microsoft.com/office/drawing/2014/main" id="{50828D5A-38C3-4BF6-AC64-BC045306C4E5}"/>
            </a:ext>
          </a:extLst>
        </xdr:cNvPr>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4463</xdr:rowOff>
    </xdr:from>
    <xdr:ext cx="405111" cy="259045"/>
    <xdr:sp macro="" textlink="">
      <xdr:nvSpPr>
        <xdr:cNvPr id="380" name="n_1mainValue【市民会館】&#10;有形固定資産減価償却率">
          <a:extLst>
            <a:ext uri="{FF2B5EF4-FFF2-40B4-BE49-F238E27FC236}">
              <a16:creationId xmlns:a16="http://schemas.microsoft.com/office/drawing/2014/main" id="{8B7889AA-3F5D-4D86-BD43-71A4E15C60AB}"/>
            </a:ext>
          </a:extLst>
        </xdr:cNvPr>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46372</xdr:rowOff>
    </xdr:from>
    <xdr:ext cx="405111" cy="259045"/>
    <xdr:sp macro="" textlink="">
      <xdr:nvSpPr>
        <xdr:cNvPr id="381" name="n_2mainValue【市民会館】&#10;有形固定資産減価償却率">
          <a:extLst>
            <a:ext uri="{FF2B5EF4-FFF2-40B4-BE49-F238E27FC236}">
              <a16:creationId xmlns:a16="http://schemas.microsoft.com/office/drawing/2014/main" id="{7B1F627C-21B5-427D-AC7E-893D1EB436E0}"/>
            </a:ext>
          </a:extLst>
        </xdr:cNvPr>
        <xdr:cNvSpPr txBox="1"/>
      </xdr:nvSpPr>
      <xdr:spPr>
        <a:xfrm>
          <a:off x="2705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6F141941-5BF0-4054-A098-0B36C2DC6E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B231ECBC-1305-4E67-A8C8-DCC5E3C705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9E34852-E43E-4B2C-8635-65AD99CC0E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B7C58FE9-9023-4FD1-9662-345779085E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96E0AFF7-64EE-4EE7-8360-5FCC9D7BFF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D4083D59-0084-413D-94F9-C282BB8341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3F5EA459-FA2A-4B52-800C-6A5F6A6257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25BC60F1-183A-4425-A49D-E9A649F8839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3EF753BF-B8E0-4284-B11A-DCAAA6EBDA1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722D5685-E2D4-4A3C-963F-1D7E5F592DA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a:extLst>
            <a:ext uri="{FF2B5EF4-FFF2-40B4-BE49-F238E27FC236}">
              <a16:creationId xmlns:a16="http://schemas.microsoft.com/office/drawing/2014/main" id="{85AE320D-3CDC-4A1C-AB0C-FFBC2CB54AC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F9E5D866-CA6C-436B-B44B-CE4EE0932F3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a:extLst>
            <a:ext uri="{FF2B5EF4-FFF2-40B4-BE49-F238E27FC236}">
              <a16:creationId xmlns:a16="http://schemas.microsoft.com/office/drawing/2014/main" id="{12517F16-2C8C-4D90-A537-B0889D599B3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a:extLst>
            <a:ext uri="{FF2B5EF4-FFF2-40B4-BE49-F238E27FC236}">
              <a16:creationId xmlns:a16="http://schemas.microsoft.com/office/drawing/2014/main" id="{ECB24F47-7517-4AA3-88F5-D6652708EB4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a:extLst>
            <a:ext uri="{FF2B5EF4-FFF2-40B4-BE49-F238E27FC236}">
              <a16:creationId xmlns:a16="http://schemas.microsoft.com/office/drawing/2014/main" id="{04A67D51-A1F0-4885-BF8A-33AFEA86069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a:extLst>
            <a:ext uri="{FF2B5EF4-FFF2-40B4-BE49-F238E27FC236}">
              <a16:creationId xmlns:a16="http://schemas.microsoft.com/office/drawing/2014/main" id="{714E27F1-86FD-4D89-B85A-690A979185E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a:extLst>
            <a:ext uri="{FF2B5EF4-FFF2-40B4-BE49-F238E27FC236}">
              <a16:creationId xmlns:a16="http://schemas.microsoft.com/office/drawing/2014/main" id="{84566395-B415-46C6-BDB1-BDE08095969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a:extLst>
            <a:ext uri="{FF2B5EF4-FFF2-40B4-BE49-F238E27FC236}">
              <a16:creationId xmlns:a16="http://schemas.microsoft.com/office/drawing/2014/main" id="{B92F9D84-277B-4081-A9AE-3A794652251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a:extLst>
            <a:ext uri="{FF2B5EF4-FFF2-40B4-BE49-F238E27FC236}">
              <a16:creationId xmlns:a16="http://schemas.microsoft.com/office/drawing/2014/main" id="{00D0288E-6A4B-41A8-B76C-DF93ECAEA88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a:extLst>
            <a:ext uri="{FF2B5EF4-FFF2-40B4-BE49-F238E27FC236}">
              <a16:creationId xmlns:a16="http://schemas.microsoft.com/office/drawing/2014/main" id="{ED14C3F8-12EF-4ED5-AB53-40FB120FF7D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a:extLst>
            <a:ext uri="{FF2B5EF4-FFF2-40B4-BE49-F238E27FC236}">
              <a16:creationId xmlns:a16="http://schemas.microsoft.com/office/drawing/2014/main" id="{1542B287-9F25-4A46-8FB5-78C0725FB76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a:extLst>
            <a:ext uri="{FF2B5EF4-FFF2-40B4-BE49-F238E27FC236}">
              <a16:creationId xmlns:a16="http://schemas.microsoft.com/office/drawing/2014/main" id="{15C360C8-E1AB-4A33-A78A-656C6FB5EC4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a:extLst>
            <a:ext uri="{FF2B5EF4-FFF2-40B4-BE49-F238E27FC236}">
              <a16:creationId xmlns:a16="http://schemas.microsoft.com/office/drawing/2014/main" id="{ADDB8283-AB29-4B0B-94C6-397AD42877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05" name="直線コネクタ 404">
          <a:extLst>
            <a:ext uri="{FF2B5EF4-FFF2-40B4-BE49-F238E27FC236}">
              <a16:creationId xmlns:a16="http://schemas.microsoft.com/office/drawing/2014/main" id="{2C1ADEA2-C84D-4165-B694-B66167577961}"/>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06" name="【市民会館】&#10;一人当たり面積最小値テキスト">
          <a:extLst>
            <a:ext uri="{FF2B5EF4-FFF2-40B4-BE49-F238E27FC236}">
              <a16:creationId xmlns:a16="http://schemas.microsoft.com/office/drawing/2014/main" id="{57DE21AF-954A-4DD8-8B81-94CB3F08AC3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07" name="直線コネクタ 406">
          <a:extLst>
            <a:ext uri="{FF2B5EF4-FFF2-40B4-BE49-F238E27FC236}">
              <a16:creationId xmlns:a16="http://schemas.microsoft.com/office/drawing/2014/main" id="{D9B60903-C570-49F3-BF24-1BAEB97E777A}"/>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08" name="【市民会館】&#10;一人当たり面積最大値テキスト">
          <a:extLst>
            <a:ext uri="{FF2B5EF4-FFF2-40B4-BE49-F238E27FC236}">
              <a16:creationId xmlns:a16="http://schemas.microsoft.com/office/drawing/2014/main" id="{3EAA473B-660F-497F-B9DF-694669BC832A}"/>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09" name="直線コネクタ 408">
          <a:extLst>
            <a:ext uri="{FF2B5EF4-FFF2-40B4-BE49-F238E27FC236}">
              <a16:creationId xmlns:a16="http://schemas.microsoft.com/office/drawing/2014/main" id="{7FE7448E-4F0B-4127-9D2F-7377F245724B}"/>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10" name="【市民会館】&#10;一人当たり面積平均値テキスト">
          <a:extLst>
            <a:ext uri="{FF2B5EF4-FFF2-40B4-BE49-F238E27FC236}">
              <a16:creationId xmlns:a16="http://schemas.microsoft.com/office/drawing/2014/main" id="{B7E56827-3D0B-43C5-929A-AEB5BB4C1947}"/>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1" name="フローチャート: 判断 410">
          <a:extLst>
            <a:ext uri="{FF2B5EF4-FFF2-40B4-BE49-F238E27FC236}">
              <a16:creationId xmlns:a16="http://schemas.microsoft.com/office/drawing/2014/main" id="{BC7E3B93-CC60-4A89-B627-E15454284008}"/>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12" name="フローチャート: 判断 411">
          <a:extLst>
            <a:ext uri="{FF2B5EF4-FFF2-40B4-BE49-F238E27FC236}">
              <a16:creationId xmlns:a16="http://schemas.microsoft.com/office/drawing/2014/main" id="{3B6D3926-0549-4EA6-AADE-31F875035FDF}"/>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13" name="フローチャート: 判断 412">
          <a:extLst>
            <a:ext uri="{FF2B5EF4-FFF2-40B4-BE49-F238E27FC236}">
              <a16:creationId xmlns:a16="http://schemas.microsoft.com/office/drawing/2014/main" id="{FB088106-44E6-464F-854E-46DF11EB4147}"/>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14" name="フローチャート: 判断 413">
          <a:extLst>
            <a:ext uri="{FF2B5EF4-FFF2-40B4-BE49-F238E27FC236}">
              <a16:creationId xmlns:a16="http://schemas.microsoft.com/office/drawing/2014/main" id="{A4B798BB-2157-4CC2-9EDD-7C8313D0A2B2}"/>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E91C653-AA53-4673-A164-91570D2A8CE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A2FA08E-6213-4E5B-869F-9640399E10B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1E30980-E882-4739-9EAE-8964AD66696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8744E60-B242-4F24-80ED-BC57D9404A9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A7F04A5-FDF4-47C1-BAD1-48271F5B17B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420" name="楕円 419">
          <a:extLst>
            <a:ext uri="{FF2B5EF4-FFF2-40B4-BE49-F238E27FC236}">
              <a16:creationId xmlns:a16="http://schemas.microsoft.com/office/drawing/2014/main" id="{9C7157D8-D538-42CF-8AD0-F5BB7F4B26C1}"/>
            </a:ext>
          </a:extLst>
        </xdr:cNvPr>
        <xdr:cNvSpPr/>
      </xdr:nvSpPr>
      <xdr:spPr>
        <a:xfrm>
          <a:off x="10426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49547</xdr:rowOff>
    </xdr:from>
    <xdr:ext cx="469744" cy="259045"/>
    <xdr:sp macro="" textlink="">
      <xdr:nvSpPr>
        <xdr:cNvPr id="421" name="【市民会館】&#10;一人当たり面積該当値テキスト">
          <a:extLst>
            <a:ext uri="{FF2B5EF4-FFF2-40B4-BE49-F238E27FC236}">
              <a16:creationId xmlns:a16="http://schemas.microsoft.com/office/drawing/2014/main" id="{C5ACDA39-100F-4609-BDCA-ADEAAEECBECA}"/>
            </a:ext>
          </a:extLst>
        </xdr:cNvPr>
        <xdr:cNvSpPr txBox="1"/>
      </xdr:nvSpPr>
      <xdr:spPr>
        <a:xfrm>
          <a:off x="10515600"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22" name="楕円 421">
          <a:extLst>
            <a:ext uri="{FF2B5EF4-FFF2-40B4-BE49-F238E27FC236}">
              <a16:creationId xmlns:a16="http://schemas.microsoft.com/office/drawing/2014/main" id="{3472AD23-6B0E-473A-BEBA-34C8E6D006A8}"/>
            </a:ext>
          </a:extLst>
        </xdr:cNvPr>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121920</xdr:rowOff>
    </xdr:from>
    <xdr:to>
      <xdr:col>55</xdr:col>
      <xdr:colOff>0</xdr:colOff>
      <xdr:row>105</xdr:row>
      <xdr:rowOff>133350</xdr:rowOff>
    </xdr:to>
    <xdr:cxnSp macro="">
      <xdr:nvCxnSpPr>
        <xdr:cNvPr id="423" name="直線コネクタ 422">
          <a:extLst>
            <a:ext uri="{FF2B5EF4-FFF2-40B4-BE49-F238E27FC236}">
              <a16:creationId xmlns:a16="http://schemas.microsoft.com/office/drawing/2014/main" id="{AE55621C-8EA9-4071-8A1B-A0BCDD162BE4}"/>
            </a:ext>
          </a:extLst>
        </xdr:cNvPr>
        <xdr:cNvCxnSpPr/>
      </xdr:nvCxnSpPr>
      <xdr:spPr>
        <a:xfrm flipV="1">
          <a:off x="9639300" y="18124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24" name="楕円 423">
          <a:extLst>
            <a:ext uri="{FF2B5EF4-FFF2-40B4-BE49-F238E27FC236}">
              <a16:creationId xmlns:a16="http://schemas.microsoft.com/office/drawing/2014/main" id="{291A1CC5-6780-4BC1-82B6-79F3CE37901D}"/>
            </a:ext>
          </a:extLst>
        </xdr:cNvPr>
        <xdr:cNvSpPr/>
      </xdr:nvSpPr>
      <xdr:spPr>
        <a:xfrm>
          <a:off x="869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140970</xdr:rowOff>
    </xdr:to>
    <xdr:cxnSp macro="">
      <xdr:nvCxnSpPr>
        <xdr:cNvPr id="425" name="直線コネクタ 424">
          <a:extLst>
            <a:ext uri="{FF2B5EF4-FFF2-40B4-BE49-F238E27FC236}">
              <a16:creationId xmlns:a16="http://schemas.microsoft.com/office/drawing/2014/main" id="{7FC393F4-8688-4CA8-8E2F-782F1A0F0EB2}"/>
            </a:ext>
          </a:extLst>
        </xdr:cNvPr>
        <xdr:cNvCxnSpPr/>
      </xdr:nvCxnSpPr>
      <xdr:spPr>
        <a:xfrm flipV="1">
          <a:off x="8750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26" name="n_1aveValue【市民会館】&#10;一人当たり面積">
          <a:extLst>
            <a:ext uri="{FF2B5EF4-FFF2-40B4-BE49-F238E27FC236}">
              <a16:creationId xmlns:a16="http://schemas.microsoft.com/office/drawing/2014/main" id="{78CA898E-AD5B-4D72-B018-7E97FA0B5B99}"/>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27" name="n_2aveValue【市民会館】&#10;一人当たり面積">
          <a:extLst>
            <a:ext uri="{FF2B5EF4-FFF2-40B4-BE49-F238E27FC236}">
              <a16:creationId xmlns:a16="http://schemas.microsoft.com/office/drawing/2014/main" id="{783F1E9F-73EC-479D-88CF-7CF88FD6085C}"/>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28" name="n_3aveValue【市民会館】&#10;一人当たり面積">
          <a:extLst>
            <a:ext uri="{FF2B5EF4-FFF2-40B4-BE49-F238E27FC236}">
              <a16:creationId xmlns:a16="http://schemas.microsoft.com/office/drawing/2014/main" id="{E08AE17A-E8B1-4D76-9AD2-52E4EF3239A5}"/>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29" name="n_1mainValue【市民会館】&#10;一人当たり面積">
          <a:extLst>
            <a:ext uri="{FF2B5EF4-FFF2-40B4-BE49-F238E27FC236}">
              <a16:creationId xmlns:a16="http://schemas.microsoft.com/office/drawing/2014/main" id="{154CF798-DAC8-4DAA-8DC6-CFB461D73802}"/>
            </a:ext>
          </a:extLst>
        </xdr:cNvPr>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11447</xdr:rowOff>
    </xdr:from>
    <xdr:ext cx="469744" cy="259045"/>
    <xdr:sp macro="" textlink="">
      <xdr:nvSpPr>
        <xdr:cNvPr id="430" name="n_2mainValue【市民会館】&#10;一人当たり面積">
          <a:extLst>
            <a:ext uri="{FF2B5EF4-FFF2-40B4-BE49-F238E27FC236}">
              <a16:creationId xmlns:a16="http://schemas.microsoft.com/office/drawing/2014/main" id="{5126E973-3AD4-4F99-A5B2-1A676FF8B057}"/>
            </a:ext>
          </a:extLst>
        </xdr:cNvPr>
        <xdr:cNvSpPr txBox="1"/>
      </xdr:nvSpPr>
      <xdr:spPr>
        <a:xfrm>
          <a:off x="8515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E4E525A8-979D-40B8-9143-3953F209C4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a16="http://schemas.microsoft.com/office/drawing/2014/main" id="{0DB4BA1B-03FC-47CC-A533-E5ADB88892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a16="http://schemas.microsoft.com/office/drawing/2014/main" id="{34470B2B-1F65-490C-8A1E-640780B9FA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a16="http://schemas.microsoft.com/office/drawing/2014/main" id="{8EC2D1F3-CACF-4158-856B-73568FC72B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a16="http://schemas.microsoft.com/office/drawing/2014/main" id="{53B3B938-6304-4053-87D3-65D33D4B99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a16="http://schemas.microsoft.com/office/drawing/2014/main" id="{8777BBBF-70F5-4FA1-AF75-626B1DC217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a16="http://schemas.microsoft.com/office/drawing/2014/main" id="{DCE8A3C6-DFF2-4B3D-AC84-8243297086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C3221781-C7BA-4FE9-8457-F3C84301CE3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22F9284A-CCAC-45A8-B2A3-29B8A299AB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D4BFD87D-DD76-4E16-9D54-4F14CE3F6B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CC7D1068-C35F-4217-A94E-0C7386FC66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19E64E9D-77D6-4787-802D-9957EE6651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5B8A0966-DEA5-4618-9A09-92B4D0738E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AB6EA6E0-5D05-4DE2-A4AA-43B19D7C04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743398E2-648A-4FDD-8808-F14D713AC2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18029782-99D3-46CB-ADA8-1AFF529BA30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B1F676CC-FBC0-42C0-BC3A-D0A92D76E8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2704161C-9975-4F6C-9EFB-AC7438203A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5E117E7F-B9AB-431E-BFE1-1C0555BD92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E9DA5ADF-BF32-4307-8071-0C49918A45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1B7559FE-2F62-465A-9E7F-7E1341C285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5B1E3E79-C7AD-4C11-9B3D-795B391C6D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8F5A8E33-21E6-4D57-93D9-5E5BA81629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D8C75327-E7F4-424B-BC7F-18994A76FE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2F526873-90FF-4FDA-A79A-FEC18994F0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093D7D0D-DC95-4E39-8C05-4FE1B4258B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680C3E16-5882-4D05-AF8A-37F44F122A1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8" name="テキスト ボックス 457">
          <a:extLst>
            <a:ext uri="{FF2B5EF4-FFF2-40B4-BE49-F238E27FC236}">
              <a16:creationId xmlns:a16="http://schemas.microsoft.com/office/drawing/2014/main" id="{48C4B695-C857-40C2-9BB3-4853F9301006}"/>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CA42E5C1-7C69-4FF8-BCD4-77B0A01D646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21862E29-5020-4521-B0E1-501419B3905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EFFF85CE-A019-4C30-A3B7-4BC4A288577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2689DD43-95D1-4FC8-A40D-FD607110C6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6B590719-CB82-4CB6-B980-6351DE3AEC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E90DA553-F699-447F-A695-7AF3BAEF949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AB381510-183A-48CC-9642-27FE8BA77E5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7AA9B254-0493-4DCA-A605-1F4B2E5D4BE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B4A78159-A9C8-420A-B252-0DE69E6543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ED9D59B3-AEBA-4013-8732-FB6290C50A0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a:extLst>
            <a:ext uri="{FF2B5EF4-FFF2-40B4-BE49-F238E27FC236}">
              <a16:creationId xmlns:a16="http://schemas.microsoft.com/office/drawing/2014/main" id="{D4C63B3D-3237-41C2-B412-AC72B6730B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70" name="直線コネクタ 469">
          <a:extLst>
            <a:ext uri="{FF2B5EF4-FFF2-40B4-BE49-F238E27FC236}">
              <a16:creationId xmlns:a16="http://schemas.microsoft.com/office/drawing/2014/main" id="{93A75A08-79BC-4D1D-A7BB-B63EC19C297C}"/>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71" name="【保健センター・保健所】&#10;有形固定資産減価償却率最小値テキスト">
          <a:extLst>
            <a:ext uri="{FF2B5EF4-FFF2-40B4-BE49-F238E27FC236}">
              <a16:creationId xmlns:a16="http://schemas.microsoft.com/office/drawing/2014/main" id="{88939FC9-07AA-4B31-B6B6-5F4D1D25D966}"/>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72" name="直線コネクタ 471">
          <a:extLst>
            <a:ext uri="{FF2B5EF4-FFF2-40B4-BE49-F238E27FC236}">
              <a16:creationId xmlns:a16="http://schemas.microsoft.com/office/drawing/2014/main" id="{A2C29A68-0338-428E-BCA9-2ECA7FA170FE}"/>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73" name="【保健センター・保健所】&#10;有形固定資産減価償却率最大値テキスト">
          <a:extLst>
            <a:ext uri="{FF2B5EF4-FFF2-40B4-BE49-F238E27FC236}">
              <a16:creationId xmlns:a16="http://schemas.microsoft.com/office/drawing/2014/main" id="{C465E26A-4008-43D9-88B0-9090C110EBD4}"/>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4" name="直線コネクタ 473">
          <a:extLst>
            <a:ext uri="{FF2B5EF4-FFF2-40B4-BE49-F238E27FC236}">
              <a16:creationId xmlns:a16="http://schemas.microsoft.com/office/drawing/2014/main" id="{CA47DC39-66C6-47DC-B733-06CB471619B7}"/>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475" name="【保健センター・保健所】&#10;有形固定資産減価償却率平均値テキスト">
          <a:extLst>
            <a:ext uri="{FF2B5EF4-FFF2-40B4-BE49-F238E27FC236}">
              <a16:creationId xmlns:a16="http://schemas.microsoft.com/office/drawing/2014/main" id="{0034B79B-C1D0-4793-99E8-6F091E7CADFD}"/>
            </a:ext>
          </a:extLst>
        </xdr:cNvPr>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76" name="フローチャート: 判断 475">
          <a:extLst>
            <a:ext uri="{FF2B5EF4-FFF2-40B4-BE49-F238E27FC236}">
              <a16:creationId xmlns:a16="http://schemas.microsoft.com/office/drawing/2014/main" id="{5E57D091-1DDE-4FF6-ABA4-90B1B7865DA7}"/>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77" name="フローチャート: 判断 476">
          <a:extLst>
            <a:ext uri="{FF2B5EF4-FFF2-40B4-BE49-F238E27FC236}">
              <a16:creationId xmlns:a16="http://schemas.microsoft.com/office/drawing/2014/main" id="{64CB3F83-3B74-4B52-88A6-98B318238ADA}"/>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478" name="フローチャート: 判断 477">
          <a:extLst>
            <a:ext uri="{FF2B5EF4-FFF2-40B4-BE49-F238E27FC236}">
              <a16:creationId xmlns:a16="http://schemas.microsoft.com/office/drawing/2014/main" id="{7E989163-436E-4CB0-8AC6-1E79DA8AC1E4}"/>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9" name="フローチャート: 判断 478">
          <a:extLst>
            <a:ext uri="{FF2B5EF4-FFF2-40B4-BE49-F238E27FC236}">
              <a16:creationId xmlns:a16="http://schemas.microsoft.com/office/drawing/2014/main" id="{BAADFC74-65B3-457B-8475-8635EB2A4B52}"/>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C5A255E-034C-441A-89EC-C9C199F123F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90E0EEC-2462-46F8-A2EF-F8A70A274B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BF0FCC0-4ED7-47EB-8BBB-DDE098D003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DE2CB00B-AAA9-4555-92FE-4AF41633627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9FEFF39-4F56-47E6-BF8B-07112EC384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85" name="楕円 484">
          <a:extLst>
            <a:ext uri="{FF2B5EF4-FFF2-40B4-BE49-F238E27FC236}">
              <a16:creationId xmlns:a16="http://schemas.microsoft.com/office/drawing/2014/main" id="{6C7A5DBF-45B1-4166-8973-0DDA87A49439}"/>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80027</xdr:rowOff>
    </xdr:from>
    <xdr:ext cx="405111" cy="259045"/>
    <xdr:sp macro="" textlink="">
      <xdr:nvSpPr>
        <xdr:cNvPr id="486" name="【保健センター・保健所】&#10;有形固定資産減価償却率該当値テキスト">
          <a:extLst>
            <a:ext uri="{FF2B5EF4-FFF2-40B4-BE49-F238E27FC236}">
              <a16:creationId xmlns:a16="http://schemas.microsoft.com/office/drawing/2014/main" id="{5F06017B-2E41-4556-8392-6700BB3989E2}"/>
            </a:ext>
          </a:extLst>
        </xdr:cNvPr>
        <xdr:cNvSpPr txBox="1"/>
      </xdr:nvSpPr>
      <xdr:spPr>
        <a:xfrm>
          <a:off x="16357600"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487" name="楕円 486">
          <a:extLst>
            <a:ext uri="{FF2B5EF4-FFF2-40B4-BE49-F238E27FC236}">
              <a16:creationId xmlns:a16="http://schemas.microsoft.com/office/drawing/2014/main" id="{F85D8153-D43D-43C8-B27E-6D559BB7D394}"/>
            </a:ext>
          </a:extLst>
        </xdr:cNvPr>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13335</xdr:rowOff>
    </xdr:to>
    <xdr:cxnSp macro="">
      <xdr:nvCxnSpPr>
        <xdr:cNvPr id="488" name="直線コネクタ 487">
          <a:extLst>
            <a:ext uri="{FF2B5EF4-FFF2-40B4-BE49-F238E27FC236}">
              <a16:creationId xmlns:a16="http://schemas.microsoft.com/office/drawing/2014/main" id="{CD0B91EB-6E2C-47A6-AFA7-3A08929E90B5}"/>
            </a:ext>
          </a:extLst>
        </xdr:cNvPr>
        <xdr:cNvCxnSpPr/>
      </xdr:nvCxnSpPr>
      <xdr:spPr>
        <a:xfrm flipV="1">
          <a:off x="15481300" y="10267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489" name="楕円 488">
          <a:extLst>
            <a:ext uri="{FF2B5EF4-FFF2-40B4-BE49-F238E27FC236}">
              <a16:creationId xmlns:a16="http://schemas.microsoft.com/office/drawing/2014/main" id="{366FB62A-17AF-4BB6-9A60-41BB8675772E}"/>
            </a:ext>
          </a:extLst>
        </xdr:cNvPr>
        <xdr:cNvSpPr/>
      </xdr:nvSpPr>
      <xdr:spPr>
        <a:xfrm>
          <a:off x="14541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49530</xdr:rowOff>
    </xdr:to>
    <xdr:cxnSp macro="">
      <xdr:nvCxnSpPr>
        <xdr:cNvPr id="490" name="直線コネクタ 489">
          <a:extLst>
            <a:ext uri="{FF2B5EF4-FFF2-40B4-BE49-F238E27FC236}">
              <a16:creationId xmlns:a16="http://schemas.microsoft.com/office/drawing/2014/main" id="{A2FC589B-4B80-445B-9BA0-D0E7F1FA5AFC}"/>
            </a:ext>
          </a:extLst>
        </xdr:cNvPr>
        <xdr:cNvCxnSpPr/>
      </xdr:nvCxnSpPr>
      <xdr:spPr>
        <a:xfrm flipV="1">
          <a:off x="14592300" y="10300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34942</xdr:rowOff>
    </xdr:from>
    <xdr:ext cx="405111" cy="259045"/>
    <xdr:sp macro="" textlink="">
      <xdr:nvSpPr>
        <xdr:cNvPr id="491" name="n_1aveValue【保健センター・保健所】&#10;有形固定資産減価償却率">
          <a:extLst>
            <a:ext uri="{FF2B5EF4-FFF2-40B4-BE49-F238E27FC236}">
              <a16:creationId xmlns:a16="http://schemas.microsoft.com/office/drawing/2014/main" id="{D8833ADC-58F7-46CB-B299-02CD81A42F2F}"/>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492" name="n_2aveValue【保健センター・保健所】&#10;有形固定資産減価償却率">
          <a:extLst>
            <a:ext uri="{FF2B5EF4-FFF2-40B4-BE49-F238E27FC236}">
              <a16:creationId xmlns:a16="http://schemas.microsoft.com/office/drawing/2014/main" id="{15618BDD-E896-4A9E-821C-6389FADFFE90}"/>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93" name="n_3aveValue【保健センター・保健所】&#10;有形固定資産減価償却率">
          <a:extLst>
            <a:ext uri="{FF2B5EF4-FFF2-40B4-BE49-F238E27FC236}">
              <a16:creationId xmlns:a16="http://schemas.microsoft.com/office/drawing/2014/main" id="{66457FA5-14B5-4D67-80D6-420C9C3F8FA1}"/>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55262</xdr:rowOff>
    </xdr:from>
    <xdr:ext cx="405111" cy="259045"/>
    <xdr:sp macro="" textlink="">
      <xdr:nvSpPr>
        <xdr:cNvPr id="494" name="n_1mainValue【保健センター・保健所】&#10;有形固定資産減価償却率">
          <a:extLst>
            <a:ext uri="{FF2B5EF4-FFF2-40B4-BE49-F238E27FC236}">
              <a16:creationId xmlns:a16="http://schemas.microsoft.com/office/drawing/2014/main" id="{E74B5500-8D5B-4787-A822-AA3F87CB518A}"/>
            </a:ext>
          </a:extLst>
        </xdr:cNvPr>
        <xdr:cNvSpPr txBox="1"/>
      </xdr:nvSpPr>
      <xdr:spPr>
        <a:xfrm>
          <a:off x="15266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495" name="n_2mainValue【保健センター・保健所】&#10;有形固定資産減価償却率">
          <a:extLst>
            <a:ext uri="{FF2B5EF4-FFF2-40B4-BE49-F238E27FC236}">
              <a16:creationId xmlns:a16="http://schemas.microsoft.com/office/drawing/2014/main" id="{33EE327E-B493-4368-A0D0-FA17F35C6698}"/>
            </a:ext>
          </a:extLst>
        </xdr:cNvPr>
        <xdr:cNvSpPr txBox="1"/>
      </xdr:nvSpPr>
      <xdr:spPr>
        <a:xfrm>
          <a:off x="14389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1E86FBA5-50D1-480F-9E1E-366B3CEF4A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2FE295B0-5F6D-405C-A522-B54795DCFB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E9FCBBB-3508-44EB-8E3E-2A7EEE54C7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AD3A620-ACBE-4D26-8AE4-2383E5272D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71CC1A59-5D58-418C-814E-7AAE0F1BA2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FCC0EB7-0B63-4F25-A1EB-384772B2A8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74AA801F-1AC5-4760-AFA6-324135D714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FABD430-2D5E-4D7E-B1BD-2FA0EF9EDB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9C53D111-A999-4A3E-8E52-0DFA7CA7C0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4AD1CF0-847C-4E24-8CEC-F4898E7243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2F583BB3-1FD2-43A9-BD86-20035BB7A5A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CBFE01ED-B61E-4377-9A48-7BB1331DE0E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88485786-2941-4170-9FE2-4AD6FAF5311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49451E24-FC24-41E8-A5C0-CE42DA71EC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52508015-6B93-42DB-8B06-BFBC66D398E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3E27A53B-8E37-4CE5-A06F-50D4377BC42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884FA208-D495-4021-8669-D7B6BC38D73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6A45C758-97AF-47B7-AE22-630940E47A5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0D182B9E-3335-4E2B-B2D6-28A98A399E3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5C03EA2E-5B7C-452D-BF77-218E4D70989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77022FDC-9799-4A5B-A31C-E2EE9B5E77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D78756E5-5CF3-45C4-9C65-94D3F7E4D7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a:extLst>
            <a:ext uri="{FF2B5EF4-FFF2-40B4-BE49-F238E27FC236}">
              <a16:creationId xmlns:a16="http://schemas.microsoft.com/office/drawing/2014/main" id="{B79BA70B-4222-4BDF-8D8C-D6125C0D02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19" name="直線コネクタ 518">
          <a:extLst>
            <a:ext uri="{FF2B5EF4-FFF2-40B4-BE49-F238E27FC236}">
              <a16:creationId xmlns:a16="http://schemas.microsoft.com/office/drawing/2014/main" id="{83EBDFD6-6377-4CF5-B1A7-E950DF494643}"/>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20" name="【保健センター・保健所】&#10;一人当たり面積最小値テキスト">
          <a:extLst>
            <a:ext uri="{FF2B5EF4-FFF2-40B4-BE49-F238E27FC236}">
              <a16:creationId xmlns:a16="http://schemas.microsoft.com/office/drawing/2014/main" id="{E19C36DA-D901-4633-A219-8262C4CA9F02}"/>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21" name="直線コネクタ 520">
          <a:extLst>
            <a:ext uri="{FF2B5EF4-FFF2-40B4-BE49-F238E27FC236}">
              <a16:creationId xmlns:a16="http://schemas.microsoft.com/office/drawing/2014/main" id="{76ADBB32-B304-4FD9-AAE9-EB679EF2C02D}"/>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22" name="【保健センター・保健所】&#10;一人当たり面積最大値テキスト">
          <a:extLst>
            <a:ext uri="{FF2B5EF4-FFF2-40B4-BE49-F238E27FC236}">
              <a16:creationId xmlns:a16="http://schemas.microsoft.com/office/drawing/2014/main" id="{214C5B1B-8C26-428F-B7C7-ACF5A237814C}"/>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23" name="直線コネクタ 522">
          <a:extLst>
            <a:ext uri="{FF2B5EF4-FFF2-40B4-BE49-F238E27FC236}">
              <a16:creationId xmlns:a16="http://schemas.microsoft.com/office/drawing/2014/main" id="{E34FBAD2-318E-4B82-B3EF-90DDF628BC5D}"/>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24" name="【保健センター・保健所】&#10;一人当たり面積平均値テキスト">
          <a:extLst>
            <a:ext uri="{FF2B5EF4-FFF2-40B4-BE49-F238E27FC236}">
              <a16:creationId xmlns:a16="http://schemas.microsoft.com/office/drawing/2014/main" id="{FE77136F-36DF-4C88-B46B-BC78ECD70AE5}"/>
            </a:ext>
          </a:extLst>
        </xdr:cNvPr>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25" name="フローチャート: 判断 524">
          <a:extLst>
            <a:ext uri="{FF2B5EF4-FFF2-40B4-BE49-F238E27FC236}">
              <a16:creationId xmlns:a16="http://schemas.microsoft.com/office/drawing/2014/main" id="{D4B742B1-B75F-4C35-AEC2-7BC8AC7C9FCE}"/>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26" name="フローチャート: 判断 525">
          <a:extLst>
            <a:ext uri="{FF2B5EF4-FFF2-40B4-BE49-F238E27FC236}">
              <a16:creationId xmlns:a16="http://schemas.microsoft.com/office/drawing/2014/main" id="{94333BB0-AED7-4A5D-B48A-47201C247CEF}"/>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27" name="フローチャート: 判断 526">
          <a:extLst>
            <a:ext uri="{FF2B5EF4-FFF2-40B4-BE49-F238E27FC236}">
              <a16:creationId xmlns:a16="http://schemas.microsoft.com/office/drawing/2014/main" id="{7B833C42-5454-4660-AC21-847865D87B81}"/>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28" name="フローチャート: 判断 527">
          <a:extLst>
            <a:ext uri="{FF2B5EF4-FFF2-40B4-BE49-F238E27FC236}">
              <a16:creationId xmlns:a16="http://schemas.microsoft.com/office/drawing/2014/main" id="{A70CF296-0CE7-44C8-9941-1CFB1503D365}"/>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A5B08085-6DEA-4894-8541-C70A8D0DA4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E5370180-8B16-45CD-A25E-DD5D037E7D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F8CBD288-50B4-4F5B-91DB-E322FB9BB9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C0484BC5-B5A2-45B8-A609-D6C4007D089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D6D165E2-F312-4438-9AE9-F1B3D73C53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48260</xdr:rowOff>
    </xdr:from>
    <xdr:to>
      <xdr:col>116</xdr:col>
      <xdr:colOff>114300</xdr:colOff>
      <xdr:row>56</xdr:row>
      <xdr:rowOff>149860</xdr:rowOff>
    </xdr:to>
    <xdr:sp macro="" textlink="">
      <xdr:nvSpPr>
        <xdr:cNvPr id="534" name="楕円 533">
          <a:extLst>
            <a:ext uri="{FF2B5EF4-FFF2-40B4-BE49-F238E27FC236}">
              <a16:creationId xmlns:a16="http://schemas.microsoft.com/office/drawing/2014/main" id="{C9FE04ED-0C2C-4520-A825-3C1CC02D742E}"/>
            </a:ext>
          </a:extLst>
        </xdr:cNvPr>
        <xdr:cNvSpPr/>
      </xdr:nvSpPr>
      <xdr:spPr>
        <a:xfrm>
          <a:off x="22110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1287</xdr:rowOff>
    </xdr:from>
    <xdr:ext cx="469744" cy="259045"/>
    <xdr:sp macro="" textlink="">
      <xdr:nvSpPr>
        <xdr:cNvPr id="535" name="【保健センター・保健所】&#10;一人当たり面積該当値テキスト">
          <a:extLst>
            <a:ext uri="{FF2B5EF4-FFF2-40B4-BE49-F238E27FC236}">
              <a16:creationId xmlns:a16="http://schemas.microsoft.com/office/drawing/2014/main" id="{39E9CB39-9772-4FC4-AFAD-84059717946C}"/>
            </a:ext>
          </a:extLst>
        </xdr:cNvPr>
        <xdr:cNvSpPr txBox="1"/>
      </xdr:nvSpPr>
      <xdr:spPr>
        <a:xfrm>
          <a:off x="22199600"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78740</xdr:rowOff>
    </xdr:from>
    <xdr:to>
      <xdr:col>112</xdr:col>
      <xdr:colOff>38100</xdr:colOff>
      <xdr:row>57</xdr:row>
      <xdr:rowOff>8890</xdr:rowOff>
    </xdr:to>
    <xdr:sp macro="" textlink="">
      <xdr:nvSpPr>
        <xdr:cNvPr id="536" name="楕円 535">
          <a:extLst>
            <a:ext uri="{FF2B5EF4-FFF2-40B4-BE49-F238E27FC236}">
              <a16:creationId xmlns:a16="http://schemas.microsoft.com/office/drawing/2014/main" id="{6CDDD274-428E-48AE-BEFD-1E5747BA2A4E}"/>
            </a:ext>
          </a:extLst>
        </xdr:cNvPr>
        <xdr:cNvSpPr/>
      </xdr:nvSpPr>
      <xdr:spPr>
        <a:xfrm>
          <a:off x="21272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99060</xdr:rowOff>
    </xdr:from>
    <xdr:to>
      <xdr:col>116</xdr:col>
      <xdr:colOff>63500</xdr:colOff>
      <xdr:row>56</xdr:row>
      <xdr:rowOff>129540</xdr:rowOff>
    </xdr:to>
    <xdr:cxnSp macro="">
      <xdr:nvCxnSpPr>
        <xdr:cNvPr id="537" name="直線コネクタ 536">
          <a:extLst>
            <a:ext uri="{FF2B5EF4-FFF2-40B4-BE49-F238E27FC236}">
              <a16:creationId xmlns:a16="http://schemas.microsoft.com/office/drawing/2014/main" id="{29A1EDDF-0483-43FA-B4BC-11FBD6491BC9}"/>
            </a:ext>
          </a:extLst>
        </xdr:cNvPr>
        <xdr:cNvCxnSpPr/>
      </xdr:nvCxnSpPr>
      <xdr:spPr>
        <a:xfrm flipV="1">
          <a:off x="21323300" y="9700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97790</xdr:rowOff>
    </xdr:from>
    <xdr:to>
      <xdr:col>107</xdr:col>
      <xdr:colOff>101600</xdr:colOff>
      <xdr:row>57</xdr:row>
      <xdr:rowOff>27940</xdr:rowOff>
    </xdr:to>
    <xdr:sp macro="" textlink="">
      <xdr:nvSpPr>
        <xdr:cNvPr id="538" name="楕円 537">
          <a:extLst>
            <a:ext uri="{FF2B5EF4-FFF2-40B4-BE49-F238E27FC236}">
              <a16:creationId xmlns:a16="http://schemas.microsoft.com/office/drawing/2014/main" id="{FBB0D4DB-68CD-43AB-B158-8BC76A9DE9D1}"/>
            </a:ext>
          </a:extLst>
        </xdr:cNvPr>
        <xdr:cNvSpPr/>
      </xdr:nvSpPr>
      <xdr:spPr>
        <a:xfrm>
          <a:off x="20383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129540</xdr:rowOff>
    </xdr:from>
    <xdr:to>
      <xdr:col>111</xdr:col>
      <xdr:colOff>177800</xdr:colOff>
      <xdr:row>56</xdr:row>
      <xdr:rowOff>148590</xdr:rowOff>
    </xdr:to>
    <xdr:cxnSp macro="">
      <xdr:nvCxnSpPr>
        <xdr:cNvPr id="539" name="直線コネクタ 538">
          <a:extLst>
            <a:ext uri="{FF2B5EF4-FFF2-40B4-BE49-F238E27FC236}">
              <a16:creationId xmlns:a16="http://schemas.microsoft.com/office/drawing/2014/main" id="{B4098F23-DF3A-40DB-8E97-BECB264332AA}"/>
            </a:ext>
          </a:extLst>
        </xdr:cNvPr>
        <xdr:cNvCxnSpPr/>
      </xdr:nvCxnSpPr>
      <xdr:spPr>
        <a:xfrm flipV="1">
          <a:off x="20434300" y="9730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540" name="n_1aveValue【保健センター・保健所】&#10;一人当たり面積">
          <a:extLst>
            <a:ext uri="{FF2B5EF4-FFF2-40B4-BE49-F238E27FC236}">
              <a16:creationId xmlns:a16="http://schemas.microsoft.com/office/drawing/2014/main" id="{9FBA6A2C-615F-42DA-AAB0-50F212545E91}"/>
            </a:ext>
          </a:extLst>
        </xdr:cNvPr>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541" name="n_2aveValue【保健センター・保健所】&#10;一人当たり面積">
          <a:extLst>
            <a:ext uri="{FF2B5EF4-FFF2-40B4-BE49-F238E27FC236}">
              <a16:creationId xmlns:a16="http://schemas.microsoft.com/office/drawing/2014/main" id="{3AC8A9E1-9595-4A29-9EE9-0BAF7415D760}"/>
            </a:ext>
          </a:extLst>
        </xdr:cNvPr>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542" name="n_3aveValue【保健センター・保健所】&#10;一人当たり面積">
          <a:extLst>
            <a:ext uri="{FF2B5EF4-FFF2-40B4-BE49-F238E27FC236}">
              <a16:creationId xmlns:a16="http://schemas.microsoft.com/office/drawing/2014/main" id="{BC836FFA-4A6C-411E-AF3D-AEB66E249DB3}"/>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25417</xdr:rowOff>
    </xdr:from>
    <xdr:ext cx="469744" cy="259045"/>
    <xdr:sp macro="" textlink="">
      <xdr:nvSpPr>
        <xdr:cNvPr id="543" name="n_1mainValue【保健センター・保健所】&#10;一人当たり面積">
          <a:extLst>
            <a:ext uri="{FF2B5EF4-FFF2-40B4-BE49-F238E27FC236}">
              <a16:creationId xmlns:a16="http://schemas.microsoft.com/office/drawing/2014/main" id="{4E111735-4DC2-4BE7-9A42-F2BF63BA28CC}"/>
            </a:ext>
          </a:extLst>
        </xdr:cNvPr>
        <xdr:cNvSpPr txBox="1"/>
      </xdr:nvSpPr>
      <xdr:spPr>
        <a:xfrm>
          <a:off x="210757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44467</xdr:rowOff>
    </xdr:from>
    <xdr:ext cx="469744" cy="259045"/>
    <xdr:sp macro="" textlink="">
      <xdr:nvSpPr>
        <xdr:cNvPr id="544" name="n_2mainValue【保健センター・保健所】&#10;一人当たり面積">
          <a:extLst>
            <a:ext uri="{FF2B5EF4-FFF2-40B4-BE49-F238E27FC236}">
              <a16:creationId xmlns:a16="http://schemas.microsoft.com/office/drawing/2014/main" id="{26D5AEB0-8209-4C5F-BDC3-020E3BB76AA1}"/>
            </a:ext>
          </a:extLst>
        </xdr:cNvPr>
        <xdr:cNvSpPr txBox="1"/>
      </xdr:nvSpPr>
      <xdr:spPr>
        <a:xfrm>
          <a:off x="20199427" y="947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7967BAFC-8DE6-4A06-8A47-5E6F20E79A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20C212E6-1E58-4A3C-A979-EA5CF34406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1FC7C8FE-7585-487A-8924-3F358317B0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FDBD9F5-8C3B-47EA-8F68-EF2915601B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BD1B5CD5-7F91-4B37-BEF0-6915F69B24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68848BDB-B338-40C5-9D3A-775E192E6B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F377E179-8A96-49EA-8180-708797106D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EA5FF40E-1942-4A9F-9AE3-09F8BB55EF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446CEBF0-9E83-4E66-AD67-9788E8736D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23F5459E-FF92-45FA-89A1-57F2C220311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6CC618BC-B4C7-44FA-A8A6-9E19B234C2D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9D25A34F-7C61-459A-90FF-3A13C01A1BF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BAE19D3D-0747-4FFD-B526-479AFDA2F0A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3EAC5EDF-D4AC-48FD-AFE4-D9513E52640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E97DFEDB-9E4E-4B37-A0B4-514A2F95FB3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F36FC8ED-E7A2-4953-9B0F-988F7BD996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E6BF1B63-5B25-4255-9B02-7CA950C6793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1B668615-F13E-4E52-BCC0-1A88361A177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63E8A2A8-FE0C-46A6-BCB2-454D27ACFDE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5F5F593E-5157-4928-A134-882C78DCC06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F5E91B2F-CBE4-4770-8E7A-5C013AC0BCF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005AF5F4-5593-443C-8265-352CECA02C7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DFBBFFE3-B983-4BFC-B388-0F8D4882A7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AFEF686A-6A4B-4C27-82CA-342747EE314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E64E053C-32C0-4C9D-B4D7-0379712CD1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70" name="直線コネクタ 569">
          <a:extLst>
            <a:ext uri="{FF2B5EF4-FFF2-40B4-BE49-F238E27FC236}">
              <a16:creationId xmlns:a16="http://schemas.microsoft.com/office/drawing/2014/main" id="{41B035D9-C39F-4479-91E2-D2DDEF916C7B}"/>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71" name="【消防施設】&#10;有形固定資産減価償却率最小値テキスト">
          <a:extLst>
            <a:ext uri="{FF2B5EF4-FFF2-40B4-BE49-F238E27FC236}">
              <a16:creationId xmlns:a16="http://schemas.microsoft.com/office/drawing/2014/main" id="{273072CB-80FD-471F-B743-466BD9DD38F2}"/>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2" name="直線コネクタ 571">
          <a:extLst>
            <a:ext uri="{FF2B5EF4-FFF2-40B4-BE49-F238E27FC236}">
              <a16:creationId xmlns:a16="http://schemas.microsoft.com/office/drawing/2014/main" id="{6FE6A8B7-81A3-4DC1-B44E-CE794FA46FD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73" name="【消防施設】&#10;有形固定資産減価償却率最大値テキスト">
          <a:extLst>
            <a:ext uri="{FF2B5EF4-FFF2-40B4-BE49-F238E27FC236}">
              <a16:creationId xmlns:a16="http://schemas.microsoft.com/office/drawing/2014/main" id="{156E22A8-57ED-4823-B0BB-34AFB20E99C0}"/>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74" name="直線コネクタ 573">
          <a:extLst>
            <a:ext uri="{FF2B5EF4-FFF2-40B4-BE49-F238E27FC236}">
              <a16:creationId xmlns:a16="http://schemas.microsoft.com/office/drawing/2014/main" id="{35FE2453-7853-42EF-869F-816DD4E83A02}"/>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5DC416B8-F078-4C12-AA91-1E0EC5C8C1C0}"/>
            </a:ext>
          </a:extLst>
        </xdr:cNvPr>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76" name="フローチャート: 判断 575">
          <a:extLst>
            <a:ext uri="{FF2B5EF4-FFF2-40B4-BE49-F238E27FC236}">
              <a16:creationId xmlns:a16="http://schemas.microsoft.com/office/drawing/2014/main" id="{3E1C9A26-6817-404D-9F18-99D0A37730CD}"/>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77" name="フローチャート: 判断 576">
          <a:extLst>
            <a:ext uri="{FF2B5EF4-FFF2-40B4-BE49-F238E27FC236}">
              <a16:creationId xmlns:a16="http://schemas.microsoft.com/office/drawing/2014/main" id="{E0C632BB-7CB3-4889-AC5D-6A250234D5B9}"/>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578" name="フローチャート: 判断 577">
          <a:extLst>
            <a:ext uri="{FF2B5EF4-FFF2-40B4-BE49-F238E27FC236}">
              <a16:creationId xmlns:a16="http://schemas.microsoft.com/office/drawing/2014/main" id="{7906CD8E-6921-4B93-9729-A7989F4B10E5}"/>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79" name="フローチャート: 判断 578">
          <a:extLst>
            <a:ext uri="{FF2B5EF4-FFF2-40B4-BE49-F238E27FC236}">
              <a16:creationId xmlns:a16="http://schemas.microsoft.com/office/drawing/2014/main" id="{25ABC07C-C627-44D4-BA40-8108E653D16A}"/>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A6772A8-4EBA-4AE0-BFA5-66B9E76467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88BB6EFC-CB69-4E8A-9FDE-DF2A368CB17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00975C1-F8E2-45D2-A68C-AB1F9ED7B7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87012665-F929-451F-B38B-F48B9A1334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4F4E88F1-CF84-4A31-B9C6-1926F3C9216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xdr:rowOff>
    </xdr:from>
    <xdr:to>
      <xdr:col>85</xdr:col>
      <xdr:colOff>177800</xdr:colOff>
      <xdr:row>79</xdr:row>
      <xdr:rowOff>108494</xdr:rowOff>
    </xdr:to>
    <xdr:sp macro="" textlink="">
      <xdr:nvSpPr>
        <xdr:cNvPr id="585" name="楕円 584">
          <a:extLst>
            <a:ext uri="{FF2B5EF4-FFF2-40B4-BE49-F238E27FC236}">
              <a16:creationId xmlns:a16="http://schemas.microsoft.com/office/drawing/2014/main" id="{A500BCB0-C685-4D0A-A22F-D48A33AA67BC}"/>
            </a:ext>
          </a:extLst>
        </xdr:cNvPr>
        <xdr:cNvSpPr/>
      </xdr:nvSpPr>
      <xdr:spPr>
        <a:xfrm>
          <a:off x="162687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29771</xdr:rowOff>
    </xdr:from>
    <xdr:ext cx="405111" cy="259045"/>
    <xdr:sp macro="" textlink="">
      <xdr:nvSpPr>
        <xdr:cNvPr id="586" name="【消防施設】&#10;有形固定資産減価償却率該当値テキスト">
          <a:extLst>
            <a:ext uri="{FF2B5EF4-FFF2-40B4-BE49-F238E27FC236}">
              <a16:creationId xmlns:a16="http://schemas.microsoft.com/office/drawing/2014/main" id="{82294245-CC4D-4357-BCA0-63CDC0225F51}"/>
            </a:ext>
          </a:extLst>
        </xdr:cNvPr>
        <xdr:cNvSpPr txBox="1"/>
      </xdr:nvSpPr>
      <xdr:spPr>
        <a:xfrm>
          <a:off x="16357600" y="1340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37919</xdr:rowOff>
    </xdr:from>
    <xdr:to>
      <xdr:col>81</xdr:col>
      <xdr:colOff>101600</xdr:colOff>
      <xdr:row>79</xdr:row>
      <xdr:rowOff>139519</xdr:rowOff>
    </xdr:to>
    <xdr:sp macro="" textlink="">
      <xdr:nvSpPr>
        <xdr:cNvPr id="587" name="楕円 586">
          <a:extLst>
            <a:ext uri="{FF2B5EF4-FFF2-40B4-BE49-F238E27FC236}">
              <a16:creationId xmlns:a16="http://schemas.microsoft.com/office/drawing/2014/main" id="{43DE86A8-5B4E-418E-9DD8-F9594CA2F3ED}"/>
            </a:ext>
          </a:extLst>
        </xdr:cNvPr>
        <xdr:cNvSpPr/>
      </xdr:nvSpPr>
      <xdr:spPr>
        <a:xfrm>
          <a:off x="15430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57694</xdr:rowOff>
    </xdr:from>
    <xdr:to>
      <xdr:col>85</xdr:col>
      <xdr:colOff>127000</xdr:colOff>
      <xdr:row>79</xdr:row>
      <xdr:rowOff>88719</xdr:rowOff>
    </xdr:to>
    <xdr:cxnSp macro="">
      <xdr:nvCxnSpPr>
        <xdr:cNvPr id="588" name="直線コネクタ 587">
          <a:extLst>
            <a:ext uri="{FF2B5EF4-FFF2-40B4-BE49-F238E27FC236}">
              <a16:creationId xmlns:a16="http://schemas.microsoft.com/office/drawing/2014/main" id="{CBF2B9D3-7200-4299-83B4-3E8D971792C8}"/>
            </a:ext>
          </a:extLst>
        </xdr:cNvPr>
        <xdr:cNvCxnSpPr/>
      </xdr:nvCxnSpPr>
      <xdr:spPr>
        <a:xfrm flipV="1">
          <a:off x="15481300" y="136022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589" name="楕円 588">
          <a:extLst>
            <a:ext uri="{FF2B5EF4-FFF2-40B4-BE49-F238E27FC236}">
              <a16:creationId xmlns:a16="http://schemas.microsoft.com/office/drawing/2014/main" id="{561E88F8-956A-42C1-8BA1-7EC8F1F7701D}"/>
            </a:ext>
          </a:extLst>
        </xdr:cNvPr>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88719</xdr:rowOff>
    </xdr:from>
    <xdr:to>
      <xdr:col>81</xdr:col>
      <xdr:colOff>50800</xdr:colOff>
      <xdr:row>79</xdr:row>
      <xdr:rowOff>140970</xdr:rowOff>
    </xdr:to>
    <xdr:cxnSp macro="">
      <xdr:nvCxnSpPr>
        <xdr:cNvPr id="590" name="直線コネクタ 589">
          <a:extLst>
            <a:ext uri="{FF2B5EF4-FFF2-40B4-BE49-F238E27FC236}">
              <a16:creationId xmlns:a16="http://schemas.microsoft.com/office/drawing/2014/main" id="{C821FCF1-483F-4670-8C8C-44466D8E71BE}"/>
            </a:ext>
          </a:extLst>
        </xdr:cNvPr>
        <xdr:cNvCxnSpPr/>
      </xdr:nvCxnSpPr>
      <xdr:spPr>
        <a:xfrm flipV="1">
          <a:off x="14592300" y="136332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91" name="n_1aveValue【消防施設】&#10;有形固定資産減価償却率">
          <a:extLst>
            <a:ext uri="{FF2B5EF4-FFF2-40B4-BE49-F238E27FC236}">
              <a16:creationId xmlns:a16="http://schemas.microsoft.com/office/drawing/2014/main" id="{1DC8F779-55D0-45B3-ABF1-9F9217C8D0C2}"/>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592" name="n_2aveValue【消防施設】&#10;有形固定資産減価償却率">
          <a:extLst>
            <a:ext uri="{FF2B5EF4-FFF2-40B4-BE49-F238E27FC236}">
              <a16:creationId xmlns:a16="http://schemas.microsoft.com/office/drawing/2014/main" id="{B82AC29D-98F3-45BB-9D64-122BF0F3899A}"/>
            </a:ext>
          </a:extLst>
        </xdr:cNvPr>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593" name="n_3aveValue【消防施設】&#10;有形固定資産減価償却率">
          <a:extLst>
            <a:ext uri="{FF2B5EF4-FFF2-40B4-BE49-F238E27FC236}">
              <a16:creationId xmlns:a16="http://schemas.microsoft.com/office/drawing/2014/main" id="{7597ADF4-5DE9-463F-89E6-3A37F806F2D8}"/>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156046</xdr:rowOff>
    </xdr:from>
    <xdr:ext cx="405111" cy="259045"/>
    <xdr:sp macro="" textlink="">
      <xdr:nvSpPr>
        <xdr:cNvPr id="594" name="n_1mainValue【消防施設】&#10;有形固定資産減価償却率">
          <a:extLst>
            <a:ext uri="{FF2B5EF4-FFF2-40B4-BE49-F238E27FC236}">
              <a16:creationId xmlns:a16="http://schemas.microsoft.com/office/drawing/2014/main" id="{E784771A-8490-4DFA-A58E-DC8E4EC9F1F2}"/>
            </a:ext>
          </a:extLst>
        </xdr:cNvPr>
        <xdr:cNvSpPr txBox="1"/>
      </xdr:nvSpPr>
      <xdr:spPr>
        <a:xfrm>
          <a:off x="15266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595" name="n_2mainValue【消防施設】&#10;有形固定資産減価償却率">
          <a:extLst>
            <a:ext uri="{FF2B5EF4-FFF2-40B4-BE49-F238E27FC236}">
              <a16:creationId xmlns:a16="http://schemas.microsoft.com/office/drawing/2014/main" id="{5FA6C481-01E0-40B2-8BF6-72BC11CF980C}"/>
            </a:ext>
          </a:extLst>
        </xdr:cNvPr>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68717F69-7118-4D2B-80F1-476B52DFE3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9E2647DC-D2DA-4126-8205-A6316776192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832E5EF2-A1D5-40A3-ADCB-2766BB8D08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4065DF94-1137-4334-9F8A-77AD2ADDF3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57314FD9-3935-45AF-AA90-C89AF26210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E135EE9B-B1C7-41A7-A9A8-3E062F782F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895F17A2-7EAA-49E4-9A90-7E90C2BF78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EF690CFF-1FC0-46B5-8D86-519CB81ACA3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2D39B0A3-D94A-42F0-B3B9-A10E2A9EE12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E9D4C624-3B8C-4A84-8C63-13EA65E008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4C71DB45-B49F-4B8B-90AA-CD180372FF7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258C802A-7988-4784-9F27-7A1637F0B39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D9899563-6541-4A94-9083-9F9086909A3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502C34E3-FF94-4C2C-BF4D-D89C0AD1536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29F22AE4-BD00-48C7-8E83-079612F3224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9A3439F6-8977-4C94-A5A5-2EB9A5364E0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7ADF41DA-4652-4465-91B7-3BDCCD3A78C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25DECC0D-5C56-4312-A710-9CD74CDB8E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2FD25D29-4C20-442E-8089-2E20131CE90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DDC9069A-27AB-4281-8631-78C79F496CE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45115219-1A3D-4A83-B960-F5987F8FC0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E84BED5F-8672-409D-AF2B-1A90F914642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消防施設】&#10;一人当たり面積グラフ枠">
          <a:extLst>
            <a:ext uri="{FF2B5EF4-FFF2-40B4-BE49-F238E27FC236}">
              <a16:creationId xmlns:a16="http://schemas.microsoft.com/office/drawing/2014/main" id="{8DE2FB57-25C5-43D9-B0F5-6198ED3A72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19" name="直線コネクタ 618">
          <a:extLst>
            <a:ext uri="{FF2B5EF4-FFF2-40B4-BE49-F238E27FC236}">
              <a16:creationId xmlns:a16="http://schemas.microsoft.com/office/drawing/2014/main" id="{4ACC3390-5721-4217-90D0-2D7327C58028}"/>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20" name="【消防施設】&#10;一人当たり面積最小値テキスト">
          <a:extLst>
            <a:ext uri="{FF2B5EF4-FFF2-40B4-BE49-F238E27FC236}">
              <a16:creationId xmlns:a16="http://schemas.microsoft.com/office/drawing/2014/main" id="{C10A8286-CFCC-4A82-A7B7-BCBDAAE83046}"/>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21" name="直線コネクタ 620">
          <a:extLst>
            <a:ext uri="{FF2B5EF4-FFF2-40B4-BE49-F238E27FC236}">
              <a16:creationId xmlns:a16="http://schemas.microsoft.com/office/drawing/2014/main" id="{CAAB754A-25FE-4F45-837D-7481609B49B5}"/>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22" name="【消防施設】&#10;一人当たり面積最大値テキスト">
          <a:extLst>
            <a:ext uri="{FF2B5EF4-FFF2-40B4-BE49-F238E27FC236}">
              <a16:creationId xmlns:a16="http://schemas.microsoft.com/office/drawing/2014/main" id="{7BA6B94C-9C7F-421A-BD05-5A8C50961FEE}"/>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23" name="直線コネクタ 622">
          <a:extLst>
            <a:ext uri="{FF2B5EF4-FFF2-40B4-BE49-F238E27FC236}">
              <a16:creationId xmlns:a16="http://schemas.microsoft.com/office/drawing/2014/main" id="{50E990FA-3A62-44AA-8E90-38DD57B1C762}"/>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24" name="【消防施設】&#10;一人当たり面積平均値テキスト">
          <a:extLst>
            <a:ext uri="{FF2B5EF4-FFF2-40B4-BE49-F238E27FC236}">
              <a16:creationId xmlns:a16="http://schemas.microsoft.com/office/drawing/2014/main" id="{794BCD8D-ECB4-4066-919C-37E8A258DF6B}"/>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25" name="フローチャート: 判断 624">
          <a:extLst>
            <a:ext uri="{FF2B5EF4-FFF2-40B4-BE49-F238E27FC236}">
              <a16:creationId xmlns:a16="http://schemas.microsoft.com/office/drawing/2014/main" id="{0AE5E720-EC03-4F3A-B57B-20303110099D}"/>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26" name="フローチャート: 判断 625">
          <a:extLst>
            <a:ext uri="{FF2B5EF4-FFF2-40B4-BE49-F238E27FC236}">
              <a16:creationId xmlns:a16="http://schemas.microsoft.com/office/drawing/2014/main" id="{8ACF165D-986F-470E-A58C-A57DA88529CB}"/>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27" name="フローチャート: 判断 626">
          <a:extLst>
            <a:ext uri="{FF2B5EF4-FFF2-40B4-BE49-F238E27FC236}">
              <a16:creationId xmlns:a16="http://schemas.microsoft.com/office/drawing/2014/main" id="{C85CB337-7436-455B-A1D7-28BD3275F563}"/>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28" name="フローチャート: 判断 627">
          <a:extLst>
            <a:ext uri="{FF2B5EF4-FFF2-40B4-BE49-F238E27FC236}">
              <a16:creationId xmlns:a16="http://schemas.microsoft.com/office/drawing/2014/main" id="{4AB24F05-CEAE-4339-BA1B-08ADC54C7EED}"/>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F45F286-404C-4C26-93AA-FCC3570154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171B589-1084-4E81-8170-311D5E6174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B5F35FD-2926-4F7A-BC3F-D7371E4971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EFA10372-B90A-4A7D-BDC3-F0C558CC42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D2529408-0930-480D-80EB-A9A1F4F0696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634" name="楕円 633">
          <a:extLst>
            <a:ext uri="{FF2B5EF4-FFF2-40B4-BE49-F238E27FC236}">
              <a16:creationId xmlns:a16="http://schemas.microsoft.com/office/drawing/2014/main" id="{1EFCB8CB-B6EE-4C18-BDC7-CFD0D54D17A1}"/>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90187</xdr:rowOff>
    </xdr:from>
    <xdr:ext cx="469744" cy="259045"/>
    <xdr:sp macro="" textlink="">
      <xdr:nvSpPr>
        <xdr:cNvPr id="635" name="【消防施設】&#10;一人当たり面積該当値テキスト">
          <a:extLst>
            <a:ext uri="{FF2B5EF4-FFF2-40B4-BE49-F238E27FC236}">
              <a16:creationId xmlns:a16="http://schemas.microsoft.com/office/drawing/2014/main" id="{F5BDAD0C-0C17-4C20-977C-5AAF1909BD6A}"/>
            </a:ext>
          </a:extLst>
        </xdr:cNvPr>
        <xdr:cNvSpPr txBox="1"/>
      </xdr:nvSpPr>
      <xdr:spPr>
        <a:xfrm>
          <a:off x="22199600" y="1466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152400</xdr:rowOff>
    </xdr:from>
    <xdr:to>
      <xdr:col>112</xdr:col>
      <xdr:colOff>38100</xdr:colOff>
      <xdr:row>86</xdr:row>
      <xdr:rowOff>82550</xdr:rowOff>
    </xdr:to>
    <xdr:sp macro="" textlink="">
      <xdr:nvSpPr>
        <xdr:cNvPr id="636" name="楕円 635">
          <a:extLst>
            <a:ext uri="{FF2B5EF4-FFF2-40B4-BE49-F238E27FC236}">
              <a16:creationId xmlns:a16="http://schemas.microsoft.com/office/drawing/2014/main" id="{1E2CBC14-604B-41D1-A6D8-5CA4B9052ABC}"/>
            </a:ext>
          </a:extLst>
        </xdr:cNvPr>
        <xdr:cNvSpPr/>
      </xdr:nvSpPr>
      <xdr:spPr>
        <a:xfrm>
          <a:off x="21272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31750</xdr:rowOff>
    </xdr:to>
    <xdr:cxnSp macro="">
      <xdr:nvCxnSpPr>
        <xdr:cNvPr id="637" name="直線コネクタ 636">
          <a:extLst>
            <a:ext uri="{FF2B5EF4-FFF2-40B4-BE49-F238E27FC236}">
              <a16:creationId xmlns:a16="http://schemas.microsoft.com/office/drawing/2014/main" id="{B2FD8AC6-E34E-48C2-8E84-33183D9F6B0A}"/>
            </a:ext>
          </a:extLst>
        </xdr:cNvPr>
        <xdr:cNvCxnSpPr/>
      </xdr:nvCxnSpPr>
      <xdr:spPr>
        <a:xfrm flipV="1">
          <a:off x="21323300" y="147751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161289</xdr:rowOff>
    </xdr:from>
    <xdr:to>
      <xdr:col>107</xdr:col>
      <xdr:colOff>101600</xdr:colOff>
      <xdr:row>86</xdr:row>
      <xdr:rowOff>91439</xdr:rowOff>
    </xdr:to>
    <xdr:sp macro="" textlink="">
      <xdr:nvSpPr>
        <xdr:cNvPr id="638" name="楕円 637">
          <a:extLst>
            <a:ext uri="{FF2B5EF4-FFF2-40B4-BE49-F238E27FC236}">
              <a16:creationId xmlns:a16="http://schemas.microsoft.com/office/drawing/2014/main" id="{257F60D2-0F2B-4436-B8D6-CD3655124B57}"/>
            </a:ext>
          </a:extLst>
        </xdr:cNvPr>
        <xdr:cNvSpPr/>
      </xdr:nvSpPr>
      <xdr:spPr>
        <a:xfrm>
          <a:off x="20383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31750</xdr:rowOff>
    </xdr:from>
    <xdr:to>
      <xdr:col>111</xdr:col>
      <xdr:colOff>177800</xdr:colOff>
      <xdr:row>86</xdr:row>
      <xdr:rowOff>40639</xdr:rowOff>
    </xdr:to>
    <xdr:cxnSp macro="">
      <xdr:nvCxnSpPr>
        <xdr:cNvPr id="639" name="直線コネクタ 638">
          <a:extLst>
            <a:ext uri="{FF2B5EF4-FFF2-40B4-BE49-F238E27FC236}">
              <a16:creationId xmlns:a16="http://schemas.microsoft.com/office/drawing/2014/main" id="{37E0C2DB-8B26-4F88-98B0-BE8D5FD50914}"/>
            </a:ext>
          </a:extLst>
        </xdr:cNvPr>
        <xdr:cNvCxnSpPr/>
      </xdr:nvCxnSpPr>
      <xdr:spPr>
        <a:xfrm flipV="1">
          <a:off x="20434300" y="147764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40" name="n_1aveValue【消防施設】&#10;一人当たり面積">
          <a:extLst>
            <a:ext uri="{FF2B5EF4-FFF2-40B4-BE49-F238E27FC236}">
              <a16:creationId xmlns:a16="http://schemas.microsoft.com/office/drawing/2014/main" id="{90F3454C-F8D7-42F8-B95F-528B01D07476}"/>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41" name="n_2aveValue【消防施設】&#10;一人当たり面積">
          <a:extLst>
            <a:ext uri="{FF2B5EF4-FFF2-40B4-BE49-F238E27FC236}">
              <a16:creationId xmlns:a16="http://schemas.microsoft.com/office/drawing/2014/main" id="{312C0074-E417-40EA-88CD-1354F3D2CFF9}"/>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42" name="n_3aveValue【消防施設】&#10;一人当たり面積">
          <a:extLst>
            <a:ext uri="{FF2B5EF4-FFF2-40B4-BE49-F238E27FC236}">
              <a16:creationId xmlns:a16="http://schemas.microsoft.com/office/drawing/2014/main" id="{E475E6F2-FF21-45EE-9573-741BFAF98DF7}"/>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73677</xdr:rowOff>
    </xdr:from>
    <xdr:ext cx="469744" cy="259045"/>
    <xdr:sp macro="" textlink="">
      <xdr:nvSpPr>
        <xdr:cNvPr id="643" name="n_1mainValue【消防施設】&#10;一人当たり面積">
          <a:extLst>
            <a:ext uri="{FF2B5EF4-FFF2-40B4-BE49-F238E27FC236}">
              <a16:creationId xmlns:a16="http://schemas.microsoft.com/office/drawing/2014/main" id="{499897E7-FE80-43D6-9E0A-AEE952F1589A}"/>
            </a:ext>
          </a:extLst>
        </xdr:cNvPr>
        <xdr:cNvSpPr txBox="1"/>
      </xdr:nvSpPr>
      <xdr:spPr>
        <a:xfrm>
          <a:off x="210757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82566</xdr:rowOff>
    </xdr:from>
    <xdr:ext cx="469744" cy="259045"/>
    <xdr:sp macro="" textlink="">
      <xdr:nvSpPr>
        <xdr:cNvPr id="644" name="n_2mainValue【消防施設】&#10;一人当たり面積">
          <a:extLst>
            <a:ext uri="{FF2B5EF4-FFF2-40B4-BE49-F238E27FC236}">
              <a16:creationId xmlns:a16="http://schemas.microsoft.com/office/drawing/2014/main" id="{698FD253-DD2D-43F0-9F6E-1B3E633F2552}"/>
            </a:ext>
          </a:extLst>
        </xdr:cNvPr>
        <xdr:cNvSpPr txBox="1"/>
      </xdr:nvSpPr>
      <xdr:spPr>
        <a:xfrm>
          <a:off x="20199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BF6F72D5-415A-45D5-9058-2C31621168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D7A2D291-D476-4F7C-A0EF-CC26514FE3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FBDAB42F-8CE9-4558-AC6B-A9333B3658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C52F49A4-0868-4525-B87A-0B043C195F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1F53DBC8-916C-4D6A-8B94-4B2766EFBC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8820A80E-8415-418E-87CC-76B1D51B07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1F199576-4D5C-4BBD-AA9D-F78302A12E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DD1FCC96-7FDA-424D-B3F9-186ED83033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10E60264-00DC-4494-8094-94AEA1F8F4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53B75306-5F05-4E24-9FDB-396B1A3501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9D82FC95-6111-4F9B-827F-81881E1CDCF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6" name="テキスト ボックス 655">
          <a:extLst>
            <a:ext uri="{FF2B5EF4-FFF2-40B4-BE49-F238E27FC236}">
              <a16:creationId xmlns:a16="http://schemas.microsoft.com/office/drawing/2014/main" id="{D72CD10C-4303-408A-909C-A7568F4F01F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DC01E5D8-BE4C-43A2-800C-C89513C4DD6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64751B17-26CC-4A4A-8677-C1BE1CD0C3F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69DD9520-5348-4B5C-AE0B-61C440851FB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DDB8C65F-F9A4-4460-8B24-C313AF1E9D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FA60FD15-B502-4F39-BA2F-37D2585594C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21486BD3-ADDC-4AC0-ABBE-5993E9384C3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B5C13A6C-56B6-436F-BA7F-F2FBE41394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2DB90ED6-BD5D-4CF5-AF98-B5E704C589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D403894E-57AA-4EAF-A7FA-0179C7A487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F5CCA508-58A3-4C65-A495-28B8C6F0A30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5ABE882C-7D72-4F89-8281-A2CB7B6393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377DA50D-9ACE-40C6-A0B9-C2936A10B1E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id="{55AD8959-27CF-4BF5-BE58-4C7BF7A73A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70" name="直線コネクタ 669">
          <a:extLst>
            <a:ext uri="{FF2B5EF4-FFF2-40B4-BE49-F238E27FC236}">
              <a16:creationId xmlns:a16="http://schemas.microsoft.com/office/drawing/2014/main" id="{C6035BF5-6963-4030-A127-355E6F8CA42A}"/>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71" name="【庁舎】&#10;有形固定資産減価償却率最小値テキスト">
          <a:extLst>
            <a:ext uri="{FF2B5EF4-FFF2-40B4-BE49-F238E27FC236}">
              <a16:creationId xmlns:a16="http://schemas.microsoft.com/office/drawing/2014/main" id="{1AE2CE0C-59DB-468C-A32A-8020C7700CFC}"/>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72" name="直線コネクタ 671">
          <a:extLst>
            <a:ext uri="{FF2B5EF4-FFF2-40B4-BE49-F238E27FC236}">
              <a16:creationId xmlns:a16="http://schemas.microsoft.com/office/drawing/2014/main" id="{6C865E93-129B-4A69-B28C-326B57498168}"/>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73" name="【庁舎】&#10;有形固定資産減価償却率最大値テキスト">
          <a:extLst>
            <a:ext uri="{FF2B5EF4-FFF2-40B4-BE49-F238E27FC236}">
              <a16:creationId xmlns:a16="http://schemas.microsoft.com/office/drawing/2014/main" id="{11D390D0-5396-4CE1-9BB1-E8BAF310C481}"/>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74" name="直線コネクタ 673">
          <a:extLst>
            <a:ext uri="{FF2B5EF4-FFF2-40B4-BE49-F238E27FC236}">
              <a16:creationId xmlns:a16="http://schemas.microsoft.com/office/drawing/2014/main" id="{A0203C4C-1BD2-444B-97EE-29AEE36A3DDC}"/>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75" name="【庁舎】&#10;有形固定資産減価償却率平均値テキスト">
          <a:extLst>
            <a:ext uri="{FF2B5EF4-FFF2-40B4-BE49-F238E27FC236}">
              <a16:creationId xmlns:a16="http://schemas.microsoft.com/office/drawing/2014/main" id="{C0BC8862-6625-4C84-93B3-65AA0F94BD4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6" name="フローチャート: 判断 675">
          <a:extLst>
            <a:ext uri="{FF2B5EF4-FFF2-40B4-BE49-F238E27FC236}">
              <a16:creationId xmlns:a16="http://schemas.microsoft.com/office/drawing/2014/main" id="{850A543F-4665-4A7F-8497-5FC717215219}"/>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77" name="フローチャート: 判断 676">
          <a:extLst>
            <a:ext uri="{FF2B5EF4-FFF2-40B4-BE49-F238E27FC236}">
              <a16:creationId xmlns:a16="http://schemas.microsoft.com/office/drawing/2014/main" id="{C2410EAA-6DE4-45DD-8193-85C66D350946}"/>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78" name="フローチャート: 判断 677">
          <a:extLst>
            <a:ext uri="{FF2B5EF4-FFF2-40B4-BE49-F238E27FC236}">
              <a16:creationId xmlns:a16="http://schemas.microsoft.com/office/drawing/2014/main" id="{98CFB088-E337-4BB4-B9FD-7E198B6E3CBD}"/>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679" name="フローチャート: 判断 678">
          <a:extLst>
            <a:ext uri="{FF2B5EF4-FFF2-40B4-BE49-F238E27FC236}">
              <a16:creationId xmlns:a16="http://schemas.microsoft.com/office/drawing/2014/main" id="{782D7BD7-7FD2-4FED-9A61-9887CFF807A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6E7B6E7-547C-45A0-99EC-EC746CB50F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E83E3FF-CBAA-459A-99AB-72145CF915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A66E540-29C1-4162-A9ED-A64A47A7B4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22130D5-8F91-49E7-AF4C-D2092D30B1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5940DE0-0661-4C26-A2CD-2FBE87C375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164193</xdr:rowOff>
    </xdr:from>
    <xdr:to>
      <xdr:col>85</xdr:col>
      <xdr:colOff>177800</xdr:colOff>
      <xdr:row>107</xdr:row>
      <xdr:rowOff>94343</xdr:rowOff>
    </xdr:to>
    <xdr:sp macro="" textlink="">
      <xdr:nvSpPr>
        <xdr:cNvPr id="685" name="楕円 684">
          <a:extLst>
            <a:ext uri="{FF2B5EF4-FFF2-40B4-BE49-F238E27FC236}">
              <a16:creationId xmlns:a16="http://schemas.microsoft.com/office/drawing/2014/main" id="{911DAE49-7FF3-407A-97FC-29E46FDF03CC}"/>
            </a:ext>
          </a:extLst>
        </xdr:cNvPr>
        <xdr:cNvSpPr/>
      </xdr:nvSpPr>
      <xdr:spPr>
        <a:xfrm>
          <a:off x="16268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142620</xdr:rowOff>
    </xdr:from>
    <xdr:ext cx="405111" cy="259045"/>
    <xdr:sp macro="" textlink="">
      <xdr:nvSpPr>
        <xdr:cNvPr id="686" name="【庁舎】&#10;有形固定資産減価償却率該当値テキスト">
          <a:extLst>
            <a:ext uri="{FF2B5EF4-FFF2-40B4-BE49-F238E27FC236}">
              <a16:creationId xmlns:a16="http://schemas.microsoft.com/office/drawing/2014/main" id="{CADD0242-CF31-4978-8605-D2A8FBAE9151}"/>
            </a:ext>
          </a:extLst>
        </xdr:cNvPr>
        <xdr:cNvSpPr txBox="1"/>
      </xdr:nvSpPr>
      <xdr:spPr>
        <a:xfrm>
          <a:off x="16357600"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687" name="楕円 686">
          <a:extLst>
            <a:ext uri="{FF2B5EF4-FFF2-40B4-BE49-F238E27FC236}">
              <a16:creationId xmlns:a16="http://schemas.microsoft.com/office/drawing/2014/main" id="{9BED1E90-18D9-4229-A3DC-A2AE4571FCF7}"/>
            </a:ext>
          </a:extLst>
        </xdr:cNvPr>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107</xdr:row>
      <xdr:rowOff>43543</xdr:rowOff>
    </xdr:to>
    <xdr:cxnSp macro="">
      <xdr:nvCxnSpPr>
        <xdr:cNvPr id="688" name="直線コネクタ 687">
          <a:extLst>
            <a:ext uri="{FF2B5EF4-FFF2-40B4-BE49-F238E27FC236}">
              <a16:creationId xmlns:a16="http://schemas.microsoft.com/office/drawing/2014/main" id="{69336319-DA8B-4F8B-84B7-1B175EAE7CF1}"/>
            </a:ext>
          </a:extLst>
        </xdr:cNvPr>
        <xdr:cNvCxnSpPr/>
      </xdr:nvCxnSpPr>
      <xdr:spPr>
        <a:xfrm>
          <a:off x="15481300" y="17931493"/>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689" name="楕円 688">
          <a:extLst>
            <a:ext uri="{FF2B5EF4-FFF2-40B4-BE49-F238E27FC236}">
              <a16:creationId xmlns:a16="http://schemas.microsoft.com/office/drawing/2014/main" id="{B5738058-F32E-40FF-9EF8-F2CC59103953}"/>
            </a:ext>
          </a:extLst>
        </xdr:cNvPr>
        <xdr:cNvSpPr/>
      </xdr:nvSpPr>
      <xdr:spPr>
        <a:xfrm>
          <a:off x="14541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100693</xdr:rowOff>
    </xdr:from>
    <xdr:to>
      <xdr:col>81</xdr:col>
      <xdr:colOff>50800</xdr:colOff>
      <xdr:row>104</xdr:row>
      <xdr:rowOff>100693</xdr:rowOff>
    </xdr:to>
    <xdr:cxnSp macro="">
      <xdr:nvCxnSpPr>
        <xdr:cNvPr id="690" name="直線コネクタ 689">
          <a:extLst>
            <a:ext uri="{FF2B5EF4-FFF2-40B4-BE49-F238E27FC236}">
              <a16:creationId xmlns:a16="http://schemas.microsoft.com/office/drawing/2014/main" id="{0A8C0D8A-BD83-471B-A9CE-FC41AD852350}"/>
            </a:ext>
          </a:extLst>
        </xdr:cNvPr>
        <xdr:cNvCxnSpPr/>
      </xdr:nvCxnSpPr>
      <xdr:spPr>
        <a:xfrm>
          <a:off x="14592300" y="1776004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691" name="n_1aveValue【庁舎】&#10;有形固定資産減価償却率">
          <a:extLst>
            <a:ext uri="{FF2B5EF4-FFF2-40B4-BE49-F238E27FC236}">
              <a16:creationId xmlns:a16="http://schemas.microsoft.com/office/drawing/2014/main" id="{C7B6DF8E-E5E9-4AC7-B65E-BF9D04DBE8A4}"/>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692" name="n_2aveValue【庁舎】&#10;有形固定資産減価償却率">
          <a:extLst>
            <a:ext uri="{FF2B5EF4-FFF2-40B4-BE49-F238E27FC236}">
              <a16:creationId xmlns:a16="http://schemas.microsoft.com/office/drawing/2014/main" id="{61785ADD-CB42-4115-9E9A-C7D3724163C5}"/>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693" name="n_3aveValue【庁舎】&#10;有形固定資産減価償却率">
          <a:extLst>
            <a:ext uri="{FF2B5EF4-FFF2-40B4-BE49-F238E27FC236}">
              <a16:creationId xmlns:a16="http://schemas.microsoft.com/office/drawing/2014/main" id="{5651C8B9-96FF-4707-8159-AECB7EF574CC}"/>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142620</xdr:rowOff>
    </xdr:from>
    <xdr:ext cx="405111" cy="259045"/>
    <xdr:sp macro="" textlink="">
      <xdr:nvSpPr>
        <xdr:cNvPr id="694" name="n_1mainValue【庁舎】&#10;有形固定資産減価償却率">
          <a:extLst>
            <a:ext uri="{FF2B5EF4-FFF2-40B4-BE49-F238E27FC236}">
              <a16:creationId xmlns:a16="http://schemas.microsoft.com/office/drawing/2014/main" id="{0ECD3CA0-8070-4321-9B00-9BF7952754F7}"/>
            </a:ext>
          </a:extLst>
        </xdr:cNvPr>
        <xdr:cNvSpPr txBox="1"/>
      </xdr:nvSpPr>
      <xdr:spPr>
        <a:xfrm>
          <a:off x="15266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695" name="n_2mainValue【庁舎】&#10;有形固定資産減価償却率">
          <a:extLst>
            <a:ext uri="{FF2B5EF4-FFF2-40B4-BE49-F238E27FC236}">
              <a16:creationId xmlns:a16="http://schemas.microsoft.com/office/drawing/2014/main" id="{9C69F734-3606-485D-818F-F447C131A6C8}"/>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3BEC8B0A-E2DB-433F-8250-9AC0B9C86C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296EDCB3-0987-469A-9EA6-5AB7F96F606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9055B415-1280-487F-B761-1D4FAEBE63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DC59EA18-CA11-44DE-8B56-C4FA6AEBE9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9197DF79-215A-4B91-9016-67F76B35EE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FE063537-06E7-47B5-AEBA-176EB57187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5AC349DE-6F92-4C5F-92D4-32B5AA8069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13CB67E2-BFC9-4CFC-B0C0-628C3ABF05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280631-6A70-472D-9AE2-70B61BD04A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CE685049-C23D-4F3D-8E3A-BF1517967D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BD2278ED-BE31-4249-964F-6F97DE3AB19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52EBBDE8-ED8E-470F-96FD-52843FB00F5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6B2DF0F7-9049-4CA3-9879-2DC9A344316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E33025E0-C953-48EB-96BE-118D3D91833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FE5FA013-DB30-4B65-8A90-441E5E70244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85CB82B1-9F7C-4FE5-B3DF-7CEA3CC7D3C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909BAFD0-6B1D-4A6E-94C4-FCA97BD81B2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0C1CC09C-1A74-45EC-ADC3-E31BFF5469D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D4FE7F4F-752B-4463-8485-4E348C83C4E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40002E37-B859-4ED9-9A56-2938EA35BBF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71891D4B-7E19-438F-9B93-3653D6186DF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C372E643-F4D3-4B8C-840D-832C3E010D7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1F02FFA1-E6AC-497D-AEEF-FB444BBA07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60D34B0C-5E4D-4768-B8BA-2A236289CF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8879741E-38C8-4196-B5F7-72B3689F92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21" name="直線コネクタ 720">
          <a:extLst>
            <a:ext uri="{FF2B5EF4-FFF2-40B4-BE49-F238E27FC236}">
              <a16:creationId xmlns:a16="http://schemas.microsoft.com/office/drawing/2014/main" id="{7DAECE72-6A99-4BED-9EC6-4987D3F4B26A}"/>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22" name="【庁舎】&#10;一人当たり面積最小値テキスト">
          <a:extLst>
            <a:ext uri="{FF2B5EF4-FFF2-40B4-BE49-F238E27FC236}">
              <a16:creationId xmlns:a16="http://schemas.microsoft.com/office/drawing/2014/main" id="{BDC02554-E4B8-4212-96AC-571D2D991369}"/>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23" name="直線コネクタ 722">
          <a:extLst>
            <a:ext uri="{FF2B5EF4-FFF2-40B4-BE49-F238E27FC236}">
              <a16:creationId xmlns:a16="http://schemas.microsoft.com/office/drawing/2014/main" id="{383239AD-8235-4A69-B10A-9FE77B1BECF6}"/>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24" name="【庁舎】&#10;一人当たり面積最大値テキスト">
          <a:extLst>
            <a:ext uri="{FF2B5EF4-FFF2-40B4-BE49-F238E27FC236}">
              <a16:creationId xmlns:a16="http://schemas.microsoft.com/office/drawing/2014/main" id="{F060D9F5-47F5-420B-B5CA-A9D213D75AD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5" name="直線コネクタ 724">
          <a:extLst>
            <a:ext uri="{FF2B5EF4-FFF2-40B4-BE49-F238E27FC236}">
              <a16:creationId xmlns:a16="http://schemas.microsoft.com/office/drawing/2014/main" id="{047B3895-0528-472E-B0C8-8F39A7945A4A}"/>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26" name="【庁舎】&#10;一人当たり面積平均値テキスト">
          <a:extLst>
            <a:ext uri="{FF2B5EF4-FFF2-40B4-BE49-F238E27FC236}">
              <a16:creationId xmlns:a16="http://schemas.microsoft.com/office/drawing/2014/main" id="{060EF607-AAD0-4272-9BB9-4D09A4DF1D25}"/>
            </a:ext>
          </a:extLst>
        </xdr:cNvPr>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27" name="フローチャート: 判断 726">
          <a:extLst>
            <a:ext uri="{FF2B5EF4-FFF2-40B4-BE49-F238E27FC236}">
              <a16:creationId xmlns:a16="http://schemas.microsoft.com/office/drawing/2014/main" id="{A3193238-8E42-4FD8-B3A9-B55F1522227F}"/>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28" name="フローチャート: 判断 727">
          <a:extLst>
            <a:ext uri="{FF2B5EF4-FFF2-40B4-BE49-F238E27FC236}">
              <a16:creationId xmlns:a16="http://schemas.microsoft.com/office/drawing/2014/main" id="{CB73CAB2-5ACC-4BAE-B9EB-933BA6654DDF}"/>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29" name="フローチャート: 判断 728">
          <a:extLst>
            <a:ext uri="{FF2B5EF4-FFF2-40B4-BE49-F238E27FC236}">
              <a16:creationId xmlns:a16="http://schemas.microsoft.com/office/drawing/2014/main" id="{BED82A2C-400D-4B26-AB60-5237F30EE362}"/>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30" name="フローチャート: 判断 729">
          <a:extLst>
            <a:ext uri="{FF2B5EF4-FFF2-40B4-BE49-F238E27FC236}">
              <a16:creationId xmlns:a16="http://schemas.microsoft.com/office/drawing/2014/main" id="{D7F998BF-D40D-4B04-BAB1-3EE2B61F8260}"/>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E960511-DF26-4EC0-8681-BAAF985B693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AEE0524-D97D-40E4-9398-E9A14E2EEA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E91EAD0-F3E5-4FC2-B768-85B6D00D44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91A9A66C-8198-4140-B59C-1037815414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146EE2E-0350-4AD0-AC25-0977BEE39C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12337</xdr:rowOff>
    </xdr:from>
    <xdr:to>
      <xdr:col>116</xdr:col>
      <xdr:colOff>114300</xdr:colOff>
      <xdr:row>100</xdr:row>
      <xdr:rowOff>113937</xdr:rowOff>
    </xdr:to>
    <xdr:sp macro="" textlink="">
      <xdr:nvSpPr>
        <xdr:cNvPr id="736" name="楕円 735">
          <a:extLst>
            <a:ext uri="{FF2B5EF4-FFF2-40B4-BE49-F238E27FC236}">
              <a16:creationId xmlns:a16="http://schemas.microsoft.com/office/drawing/2014/main" id="{85D370E1-A580-4282-9850-39468C65B6CD}"/>
            </a:ext>
          </a:extLst>
        </xdr:cNvPr>
        <xdr:cNvSpPr/>
      </xdr:nvSpPr>
      <xdr:spPr>
        <a:xfrm>
          <a:off x="221107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136814</xdr:rowOff>
    </xdr:from>
    <xdr:ext cx="469744" cy="259045"/>
    <xdr:sp macro="" textlink="">
      <xdr:nvSpPr>
        <xdr:cNvPr id="737" name="【庁舎】&#10;一人当たり面積該当値テキスト">
          <a:extLst>
            <a:ext uri="{FF2B5EF4-FFF2-40B4-BE49-F238E27FC236}">
              <a16:creationId xmlns:a16="http://schemas.microsoft.com/office/drawing/2014/main" id="{C51F7CCE-5C79-4A26-A04A-825DBA093B7F}"/>
            </a:ext>
          </a:extLst>
        </xdr:cNvPr>
        <xdr:cNvSpPr txBox="1"/>
      </xdr:nvSpPr>
      <xdr:spPr>
        <a:xfrm>
          <a:off x="22199600" y="1711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69487</xdr:rowOff>
    </xdr:from>
    <xdr:to>
      <xdr:col>112</xdr:col>
      <xdr:colOff>38100</xdr:colOff>
      <xdr:row>102</xdr:row>
      <xdr:rowOff>171087</xdr:rowOff>
    </xdr:to>
    <xdr:sp macro="" textlink="">
      <xdr:nvSpPr>
        <xdr:cNvPr id="738" name="楕円 737">
          <a:extLst>
            <a:ext uri="{FF2B5EF4-FFF2-40B4-BE49-F238E27FC236}">
              <a16:creationId xmlns:a16="http://schemas.microsoft.com/office/drawing/2014/main" id="{77D4748B-CF43-47C4-BF4F-FD252531A4F5}"/>
            </a:ext>
          </a:extLst>
        </xdr:cNvPr>
        <xdr:cNvSpPr/>
      </xdr:nvSpPr>
      <xdr:spPr>
        <a:xfrm>
          <a:off x="2127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63137</xdr:rowOff>
    </xdr:from>
    <xdr:to>
      <xdr:col>116</xdr:col>
      <xdr:colOff>63500</xdr:colOff>
      <xdr:row>102</xdr:row>
      <xdr:rowOff>120287</xdr:rowOff>
    </xdr:to>
    <xdr:cxnSp macro="">
      <xdr:nvCxnSpPr>
        <xdr:cNvPr id="739" name="直線コネクタ 738">
          <a:extLst>
            <a:ext uri="{FF2B5EF4-FFF2-40B4-BE49-F238E27FC236}">
              <a16:creationId xmlns:a16="http://schemas.microsoft.com/office/drawing/2014/main" id="{46E5400E-DD2A-4C34-8966-95A4C6966FAA}"/>
            </a:ext>
          </a:extLst>
        </xdr:cNvPr>
        <xdr:cNvCxnSpPr/>
      </xdr:nvCxnSpPr>
      <xdr:spPr>
        <a:xfrm flipV="1">
          <a:off x="21323300" y="17208137"/>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131536</xdr:rowOff>
    </xdr:from>
    <xdr:to>
      <xdr:col>107</xdr:col>
      <xdr:colOff>101600</xdr:colOff>
      <xdr:row>101</xdr:row>
      <xdr:rowOff>61686</xdr:rowOff>
    </xdr:to>
    <xdr:sp macro="" textlink="">
      <xdr:nvSpPr>
        <xdr:cNvPr id="740" name="楕円 739">
          <a:extLst>
            <a:ext uri="{FF2B5EF4-FFF2-40B4-BE49-F238E27FC236}">
              <a16:creationId xmlns:a16="http://schemas.microsoft.com/office/drawing/2014/main" id="{59D3BC4B-448F-427C-9735-35F74E0E9511}"/>
            </a:ext>
          </a:extLst>
        </xdr:cNvPr>
        <xdr:cNvSpPr/>
      </xdr:nvSpPr>
      <xdr:spPr>
        <a:xfrm>
          <a:off x="20383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10886</xdr:rowOff>
    </xdr:from>
    <xdr:to>
      <xdr:col>111</xdr:col>
      <xdr:colOff>177800</xdr:colOff>
      <xdr:row>102</xdr:row>
      <xdr:rowOff>120287</xdr:rowOff>
    </xdr:to>
    <xdr:cxnSp macro="">
      <xdr:nvCxnSpPr>
        <xdr:cNvPr id="741" name="直線コネクタ 740">
          <a:extLst>
            <a:ext uri="{FF2B5EF4-FFF2-40B4-BE49-F238E27FC236}">
              <a16:creationId xmlns:a16="http://schemas.microsoft.com/office/drawing/2014/main" id="{FA46A02B-E3DB-491A-9A54-BD57369B4928}"/>
            </a:ext>
          </a:extLst>
        </xdr:cNvPr>
        <xdr:cNvCxnSpPr/>
      </xdr:nvCxnSpPr>
      <xdr:spPr>
        <a:xfrm>
          <a:off x="20434300" y="17327336"/>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742" name="n_1aveValue【庁舎】&#10;一人当たり面積">
          <a:extLst>
            <a:ext uri="{FF2B5EF4-FFF2-40B4-BE49-F238E27FC236}">
              <a16:creationId xmlns:a16="http://schemas.microsoft.com/office/drawing/2014/main" id="{FCAEB995-BF73-406F-90AA-6FDFCE3B8808}"/>
            </a:ext>
          </a:extLst>
        </xdr:cNvPr>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743" name="n_2aveValue【庁舎】&#10;一人当たり面積">
          <a:extLst>
            <a:ext uri="{FF2B5EF4-FFF2-40B4-BE49-F238E27FC236}">
              <a16:creationId xmlns:a16="http://schemas.microsoft.com/office/drawing/2014/main" id="{B3190120-27BB-44B9-BEA8-7852BF9CEFF2}"/>
            </a:ext>
          </a:extLst>
        </xdr:cNvPr>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744" name="n_3aveValue【庁舎】&#10;一人当たり面積">
          <a:extLst>
            <a:ext uri="{FF2B5EF4-FFF2-40B4-BE49-F238E27FC236}">
              <a16:creationId xmlns:a16="http://schemas.microsoft.com/office/drawing/2014/main" id="{8D114489-124F-4CB1-A0AD-BB1E7020A89C}"/>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16164</xdr:rowOff>
    </xdr:from>
    <xdr:ext cx="469744" cy="259045"/>
    <xdr:sp macro="" textlink="">
      <xdr:nvSpPr>
        <xdr:cNvPr id="745" name="n_1mainValue【庁舎】&#10;一人当たり面積">
          <a:extLst>
            <a:ext uri="{FF2B5EF4-FFF2-40B4-BE49-F238E27FC236}">
              <a16:creationId xmlns:a16="http://schemas.microsoft.com/office/drawing/2014/main" id="{43D3C2D1-97DC-4521-8E3E-241AC03355C3}"/>
            </a:ext>
          </a:extLst>
        </xdr:cNvPr>
        <xdr:cNvSpPr txBox="1"/>
      </xdr:nvSpPr>
      <xdr:spPr>
        <a:xfrm>
          <a:off x="21075727" y="173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78213</xdr:rowOff>
    </xdr:from>
    <xdr:ext cx="469744" cy="259045"/>
    <xdr:sp macro="" textlink="">
      <xdr:nvSpPr>
        <xdr:cNvPr id="746" name="n_2mainValue【庁舎】&#10;一人当たり面積">
          <a:extLst>
            <a:ext uri="{FF2B5EF4-FFF2-40B4-BE49-F238E27FC236}">
              <a16:creationId xmlns:a16="http://schemas.microsoft.com/office/drawing/2014/main" id="{4808CBDC-EAD4-4B8C-9654-3A4392C6A6C4}"/>
            </a:ext>
          </a:extLst>
        </xdr:cNvPr>
        <xdr:cNvSpPr txBox="1"/>
      </xdr:nvSpPr>
      <xdr:spPr>
        <a:xfrm>
          <a:off x="20199427" y="1705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E4733A11-0B95-4035-ACAA-BA4B802346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53FCA6F3-464D-4BFE-B541-E726ED656B5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823C5720-EFE4-4DA0-A67A-AEA54AB3EC5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・図書館は、一人あたりの面積は狭い。有形固定資産減価償却率も高く上昇傾向にある。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・体育館・プールは、一人あたりの面積は広い。有形固定資産減価償却率は高く上昇傾向にある。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・保健センター・保健所は、一人あたりの面積は広い。有形固定資産減価償却率は低いが上昇傾向にある。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・福祉施設は、一人あたりの面積は広い。有形固定資産減価償却率は類似団体と大きな差</a:t>
          </a:r>
          <a:r>
            <a:rPr kumimoji="1"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、上昇傾向にある。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・消防施設は、一人あたりの面積は狭い。有形固定資産減価償却率は高く、上昇傾向にある。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・市民会館は、一人あたりの面積が</a:t>
          </a:r>
          <a:r>
            <a:rPr kumimoji="1" lang="ja-JP" altLang="en-US" sz="1100">
              <a:solidFill>
                <a:schemeClr val="dk1"/>
              </a:solidFill>
              <a:effectLst/>
              <a:latin typeface="+mn-lt"/>
              <a:ea typeface="+mn-ea"/>
              <a:cs typeface="+mn-cs"/>
            </a:rPr>
            <a:t>狭い</a:t>
          </a:r>
          <a:r>
            <a:rPr kumimoji="1" lang="ja-JP" altLang="ja-JP" sz="1100">
              <a:solidFill>
                <a:schemeClr val="dk1"/>
              </a:solidFill>
              <a:effectLst/>
              <a:latin typeface="+mn-lt"/>
              <a:ea typeface="+mn-ea"/>
              <a:cs typeface="+mn-cs"/>
            </a:rPr>
            <a:t>。有形固定資産減価償却率は類似団体と大きな差は</a:t>
          </a:r>
          <a:r>
            <a:rPr kumimoji="1" lang="ja-JP" altLang="en-US" sz="1100">
              <a:solidFill>
                <a:schemeClr val="dk1"/>
              </a:solidFill>
              <a:effectLst/>
              <a:latin typeface="+mn-lt"/>
              <a:ea typeface="+mn-ea"/>
              <a:cs typeface="+mn-cs"/>
            </a:rPr>
            <a:t>なく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横ばいで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・庁舎は、一人当たりの面積は広い。</a:t>
          </a:r>
          <a:r>
            <a:rPr kumimoji="1" lang="ja-JP" altLang="en-US" sz="1100">
              <a:solidFill>
                <a:schemeClr val="dk1"/>
              </a:solidFill>
              <a:effectLst/>
              <a:latin typeface="+mn-lt"/>
              <a:ea typeface="+mn-ea"/>
              <a:cs typeface="+mn-cs"/>
            </a:rPr>
            <a:t>本庁舎建設に伴い、</a:t>
          </a:r>
          <a:r>
            <a:rPr kumimoji="1" lang="ja-JP" altLang="ja-JP" sz="1100">
              <a:solidFill>
                <a:schemeClr val="dk1"/>
              </a:solidFill>
              <a:effectLst/>
              <a:latin typeface="+mn-lt"/>
              <a:ea typeface="+mn-ea"/>
              <a:cs typeface="+mn-cs"/>
            </a:rPr>
            <a:t>有形固定資産は下降傾向にある。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・教育関連施設、社会福祉施設ともに老朽化が進んでいる。保健センター等は比較的新しく、庁舎も建て替えによる減少がみられる。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20,885
20,678
185.19
13,448,024
13,346,505
66,886
7,818,860
15,487,215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a:solidFill>
                <a:schemeClr val="dk1"/>
              </a:solidFill>
              <a:effectLst/>
              <a:latin typeface="+mn-lt"/>
              <a:ea typeface="+mn-ea"/>
              <a:cs typeface="+mn-cs"/>
            </a:rPr>
            <a:t>　地場産業の一部には景気回復の兆しがあるものの、全体として民間企業の立地が少ない。</a:t>
          </a:r>
          <a:endParaRPr lang="ja-JP" altLang="ja-JP" sz="1300">
            <a:effectLst/>
          </a:endParaRPr>
        </a:p>
        <a:p>
          <a:pPr>
            <a:lnSpc>
              <a:spcPts val="1600"/>
            </a:lnSpc>
          </a:pPr>
          <a:r>
            <a:rPr kumimoji="1" lang="ja-JP" altLang="ja-JP" sz="1300">
              <a:solidFill>
                <a:schemeClr val="dk1"/>
              </a:solidFill>
              <a:effectLst/>
              <a:latin typeface="+mn-lt"/>
              <a:ea typeface="+mn-ea"/>
              <a:cs typeface="+mn-cs"/>
            </a:rPr>
            <a:t>　また、町面積の大部分を森林や農地が占めているため、法人町民税や固定資産税等の町税収入が少ないため、財政基盤が弱く、類似団体平均をかなり下回っている。</a:t>
          </a:r>
          <a:endParaRPr lang="ja-JP" altLang="ja-JP" sz="1300">
            <a:effectLst/>
          </a:endParaRPr>
        </a:p>
        <a:p>
          <a:pPr>
            <a:lnSpc>
              <a:spcPts val="1600"/>
            </a:lnSpc>
          </a:pPr>
          <a:r>
            <a:rPr kumimoji="1" lang="ja-JP" altLang="ja-JP" sz="1300">
              <a:solidFill>
                <a:schemeClr val="dk1"/>
              </a:solidFill>
              <a:effectLst/>
              <a:latin typeface="+mn-lt"/>
              <a:ea typeface="+mn-ea"/>
              <a:cs typeface="+mn-cs"/>
            </a:rPr>
            <a:t>　税の賦課客体の完全補足や徴収強化を継続するとともに、企業誘致など税収の増加につながる事業を展開し、歳入改革にも努めていく。</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33867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33867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154517</xdr:rowOff>
    </xdr:from>
    <xdr:to>
      <xdr:col>15</xdr:col>
      <xdr:colOff>133350</xdr:colOff>
      <xdr:row>45</xdr:row>
      <xdr:rowOff>84667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69444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一般財源</a:t>
          </a:r>
          <a:r>
            <a:rPr kumimoji="1" lang="ja-JP" altLang="ja-JP" sz="1300">
              <a:solidFill>
                <a:schemeClr val="dk1"/>
              </a:solidFill>
              <a:effectLst/>
              <a:latin typeface="+mn-lt"/>
              <a:ea typeface="+mn-ea"/>
              <a:cs typeface="+mn-cs"/>
            </a:rPr>
            <a:t>経常経費のうち、物件費が増加し、経常経費の総額を押し上げた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、補助費等、公債費</a:t>
          </a:r>
          <a:r>
            <a:rPr kumimoji="1" lang="ja-JP" altLang="ja-JP" sz="1300">
              <a:solidFill>
                <a:schemeClr val="dk1"/>
              </a:solidFill>
              <a:effectLst/>
              <a:latin typeface="+mn-lt"/>
              <a:ea typeface="+mn-ea"/>
              <a:cs typeface="+mn-cs"/>
            </a:rPr>
            <a:t>が減少したため経常収支比率は</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a:p>
          <a:pPr>
            <a:lnSpc>
              <a:spcPts val="1600"/>
            </a:lnSpc>
          </a:pPr>
          <a:r>
            <a:rPr kumimoji="1" lang="ja-JP" altLang="ja-JP" sz="1300">
              <a:solidFill>
                <a:schemeClr val="dk1"/>
              </a:solidFill>
              <a:effectLst/>
              <a:latin typeface="+mn-lt"/>
              <a:ea typeface="+mn-ea"/>
              <a:cs typeface="+mn-cs"/>
            </a:rPr>
            <a:t>　また、経常経費充当一般財源について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、普通交付税</a:t>
          </a:r>
          <a:r>
            <a:rPr kumimoji="1" lang="ja-JP" altLang="en-US" sz="1300">
              <a:solidFill>
                <a:schemeClr val="dk1"/>
              </a:solidFill>
              <a:effectLst/>
              <a:latin typeface="+mn-lt"/>
              <a:ea typeface="+mn-ea"/>
              <a:cs typeface="+mn-cs"/>
            </a:rPr>
            <a:t>の算定誤りを修正し増加したことも</a:t>
          </a:r>
          <a:r>
            <a:rPr kumimoji="1" lang="ja-JP" altLang="ja-JP" sz="1300">
              <a:solidFill>
                <a:schemeClr val="dk1"/>
              </a:solidFill>
              <a:effectLst/>
              <a:latin typeface="+mn-lt"/>
              <a:ea typeface="+mn-ea"/>
              <a:cs typeface="+mn-cs"/>
            </a:rPr>
            <a:t>経常収支比率</a:t>
          </a:r>
          <a:r>
            <a:rPr kumimoji="1" lang="ja-JP" altLang="en-US" sz="1300">
              <a:solidFill>
                <a:schemeClr val="dk1"/>
              </a:solidFill>
              <a:effectLst/>
              <a:latin typeface="+mn-lt"/>
              <a:ea typeface="+mn-ea"/>
              <a:cs typeface="+mn-cs"/>
            </a:rPr>
            <a:t>が改善した</a:t>
          </a:r>
          <a:r>
            <a:rPr kumimoji="1" lang="ja-JP" altLang="ja-JP" sz="1300">
              <a:solidFill>
                <a:schemeClr val="dk1"/>
              </a:solidFill>
              <a:effectLst/>
              <a:latin typeface="+mn-lt"/>
              <a:ea typeface="+mn-ea"/>
              <a:cs typeface="+mn-cs"/>
            </a:rPr>
            <a:t>一因である。</a:t>
          </a:r>
          <a:endParaRPr lang="ja-JP" altLang="ja-JP" sz="1300">
            <a:effectLst/>
          </a:endParaRPr>
        </a:p>
        <a:p>
          <a:pPr>
            <a:lnSpc>
              <a:spcPts val="1600"/>
            </a:lnSpc>
          </a:pPr>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縮減期間により</a:t>
          </a:r>
          <a:r>
            <a:rPr kumimoji="1" lang="ja-JP" altLang="ja-JP" sz="1300">
              <a:solidFill>
                <a:schemeClr val="dk1"/>
              </a:solidFill>
              <a:effectLst/>
              <a:latin typeface="+mn-lt"/>
              <a:ea typeface="+mn-ea"/>
              <a:cs typeface="+mn-cs"/>
            </a:rPr>
            <a:t>普通交付税</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減っていくことが予測される中で、公債費の抑制をはじめとする経常経費の削減</a:t>
          </a:r>
          <a:r>
            <a:rPr kumimoji="1" lang="ja-JP" altLang="en-US" sz="1300">
              <a:solidFill>
                <a:schemeClr val="dk1"/>
              </a:solidFill>
              <a:effectLst/>
              <a:latin typeface="+mn-lt"/>
              <a:ea typeface="+mn-ea"/>
              <a:cs typeface="+mn-cs"/>
            </a:rPr>
            <a:t>し、経常収支比率の改善</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126238</xdr:rowOff>
    </xdr:from>
    <xdr:to>
      <xdr:col>23</xdr:col>
      <xdr:colOff>133350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9903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167132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3416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89916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328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22352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328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人件費については、新規採用の抑制等により減少傾向にあるが、物件費等については、合併以前に旧町単位で整備してきた各施設が多く残っており維持補修・管理費用が増大している。</a:t>
          </a:r>
          <a:endParaRPr lang="ja-JP" altLang="ja-JP" sz="1300">
            <a:effectLst/>
          </a:endParaRPr>
        </a:p>
        <a:p>
          <a:pPr>
            <a:lnSpc>
              <a:spcPts val="1600"/>
            </a:lnSpc>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人件費については、</a:t>
          </a:r>
          <a:r>
            <a:rPr kumimoji="1" lang="ja-JP" altLang="ja-JP" sz="1300">
              <a:solidFill>
                <a:schemeClr val="dk1"/>
              </a:solidFill>
              <a:effectLst/>
              <a:latin typeface="+mn-lt"/>
              <a:ea typeface="+mn-ea"/>
              <a:cs typeface="+mn-cs"/>
            </a:rPr>
            <a:t>幼保施設の民間</a:t>
          </a:r>
          <a:r>
            <a:rPr kumimoji="1" lang="ja-JP" altLang="en-US" sz="1300">
              <a:solidFill>
                <a:schemeClr val="dk1"/>
              </a:solidFill>
              <a:effectLst/>
              <a:latin typeface="+mn-lt"/>
              <a:ea typeface="+mn-ea"/>
              <a:cs typeface="+mn-cs"/>
            </a:rPr>
            <a:t>譲渡</a:t>
          </a:r>
          <a:r>
            <a:rPr kumimoji="1" lang="ja-JP" altLang="ja-JP" sz="1300">
              <a:solidFill>
                <a:schemeClr val="dk1"/>
              </a:solidFill>
              <a:effectLst/>
              <a:latin typeface="+mn-lt"/>
              <a:ea typeface="+mn-ea"/>
              <a:cs typeface="+mn-cs"/>
            </a:rPr>
            <a:t>など、さらに人件費の縮減を推進させる予定となっている</a:t>
          </a:r>
          <a:r>
            <a:rPr kumimoji="1" lang="ja-JP" altLang="en-US" sz="1300">
              <a:solidFill>
                <a:schemeClr val="dk1"/>
              </a:solidFill>
              <a:effectLst/>
              <a:latin typeface="+mn-lt"/>
              <a:ea typeface="+mn-ea"/>
              <a:cs typeface="+mn-cs"/>
            </a:rPr>
            <a:t>が、令和２年度に導入される会計年度任用職員による悪化も懸念材料となる</a:t>
          </a:r>
          <a:r>
            <a:rPr kumimoji="1" lang="ja-JP" altLang="ja-JP" sz="1300">
              <a:solidFill>
                <a:schemeClr val="dk1"/>
              </a:solidFill>
              <a:effectLst/>
              <a:latin typeface="+mn-lt"/>
              <a:ea typeface="+mn-ea"/>
              <a:cs typeface="+mn-cs"/>
            </a:rPr>
            <a:t>。</a:t>
          </a:r>
          <a:endParaRPr lang="ja-JP" altLang="ja-JP" sz="1300">
            <a:effectLst/>
          </a:endParaRPr>
        </a:p>
        <a:p>
          <a:pPr>
            <a:lnSpc>
              <a:spcPts val="1600"/>
            </a:lnSpc>
          </a:pPr>
          <a:r>
            <a:rPr kumimoji="1" lang="ja-JP" altLang="ja-JP" sz="1300">
              <a:solidFill>
                <a:schemeClr val="dk1"/>
              </a:solidFill>
              <a:effectLst/>
              <a:latin typeface="+mn-lt"/>
              <a:ea typeface="+mn-ea"/>
              <a:cs typeface="+mn-cs"/>
            </a:rPr>
            <a:t>　今後は、多可町公共施設等総合管理計画を具現化する多可町公共施設等再配置計画に基づき、有効活用を含めた経費削減を図っていく。</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110367</xdr:rowOff>
    </xdr:from>
    <xdr:to>
      <xdr:col>23</xdr:col>
      <xdr:colOff>133350</xdr:colOff>
      <xdr:row>87</xdr:row>
      <xdr:rowOff>160603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26517"/>
          <a:ext cx="838200" cy="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110297</xdr:rowOff>
    </xdr:from>
    <xdr:to>
      <xdr:col>19</xdr:col>
      <xdr:colOff>133350</xdr:colOff>
      <xdr:row>87</xdr:row>
      <xdr:rowOff>110367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026447"/>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110297</xdr:rowOff>
    </xdr:from>
    <xdr:to>
      <xdr:col>15</xdr:col>
      <xdr:colOff>82550</xdr:colOff>
      <xdr:row>87</xdr:row>
      <xdr:rowOff>111482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026447"/>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53764</xdr:rowOff>
    </xdr:from>
    <xdr:to>
      <xdr:col>11</xdr:col>
      <xdr:colOff>31750</xdr:colOff>
      <xdr:row>87</xdr:row>
      <xdr:rowOff>111482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969914"/>
          <a:ext cx="889000" cy="5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109803</xdr:rowOff>
    </xdr:from>
    <xdr:to>
      <xdr:col>23</xdr:col>
      <xdr:colOff>184150</xdr:colOff>
      <xdr:row>88</xdr:row>
      <xdr:rowOff>39953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81880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9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59567</xdr:rowOff>
    </xdr:from>
    <xdr:to>
      <xdr:col>19</xdr:col>
      <xdr:colOff>184150</xdr:colOff>
      <xdr:row>87</xdr:row>
      <xdr:rowOff>161167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145944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6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59497</xdr:rowOff>
    </xdr:from>
    <xdr:to>
      <xdr:col>15</xdr:col>
      <xdr:colOff>133350</xdr:colOff>
      <xdr:row>87</xdr:row>
      <xdr:rowOff>161097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145874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06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60682</xdr:rowOff>
    </xdr:from>
    <xdr:to>
      <xdr:col>11</xdr:col>
      <xdr:colOff>82550</xdr:colOff>
      <xdr:row>87</xdr:row>
      <xdr:rowOff>162282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9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147059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06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2964</xdr:rowOff>
    </xdr:from>
    <xdr:to>
      <xdr:col>7</xdr:col>
      <xdr:colOff>31750</xdr:colOff>
      <xdr:row>87</xdr:row>
      <xdr:rowOff>104564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9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89341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00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昨年度に引き続き、類似団体より若干高い数値を示している。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令和２年度より会計年度任用職員制度が導入されることによる数値変動に注意が必要である。</a:t>
          </a:r>
          <a:endParaRPr lang="ja-JP" altLang="ja-JP" sz="1300">
            <a:effectLst/>
          </a:endParaRPr>
        </a:p>
        <a:p>
          <a:r>
            <a:rPr kumimoji="1" lang="ja-JP" altLang="ja-JP" sz="1300">
              <a:solidFill>
                <a:schemeClr val="dk1"/>
              </a:solidFill>
              <a:effectLst/>
              <a:latin typeface="+mn-lt"/>
              <a:ea typeface="+mn-ea"/>
              <a:cs typeface="+mn-cs"/>
            </a:rPr>
            <a:t>　今後は、給与水準、定員管理の適正化、人事評価制度の導入など給与構造の改革に取り組み、より一層の給与管理の適正化を図る。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118836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463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153307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153307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診療所３箇所、地域局２箇所、ＣＡＴＶ事業の運営等の特殊要因により、依然高い数値となっている。</a:t>
          </a:r>
          <a:endParaRPr lang="ja-JP" altLang="ja-JP" sz="1300">
            <a:effectLst/>
          </a:endParaRPr>
        </a:p>
        <a:p>
          <a:r>
            <a:rPr kumimoji="1" lang="ja-JP" altLang="ja-JP" sz="1300">
              <a:solidFill>
                <a:schemeClr val="dk1"/>
              </a:solidFill>
              <a:effectLst/>
              <a:latin typeface="+mn-lt"/>
              <a:ea typeface="+mn-ea"/>
              <a:cs typeface="+mn-cs"/>
            </a:rPr>
            <a:t>　町営幼保一体化施設を民営化することで、人員の整理の推進を図っていく。</a:t>
          </a:r>
          <a:endParaRPr lang="ja-JP" altLang="ja-JP" sz="1300">
            <a:effectLst/>
          </a:endParaRPr>
        </a:p>
        <a:p>
          <a:r>
            <a:rPr kumimoji="1" lang="ja-JP" altLang="ja-JP" sz="1300">
              <a:solidFill>
                <a:schemeClr val="dk1"/>
              </a:solidFill>
              <a:effectLst/>
              <a:latin typeface="+mn-lt"/>
              <a:ea typeface="+mn-ea"/>
              <a:cs typeface="+mn-cs"/>
            </a:rPr>
            <a:t>　今後も、</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民で出来るものは民で</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のもと、業務のアウトソーシングを図っていくことにより適正な定員管理に努める。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97881</xdr:rowOff>
    </xdr:from>
    <xdr:to>
      <xdr:col>81</xdr:col>
      <xdr:colOff>44450</xdr:colOff>
      <xdr:row>62</xdr:row>
      <xdr:rowOff>108222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2778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97881</xdr:rowOff>
    </xdr:from>
    <xdr:to>
      <xdr:col>77</xdr:col>
      <xdr:colOff>44450</xdr:colOff>
      <xdr:row>62</xdr:row>
      <xdr:rowOff>140970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727781"/>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140970</xdr:rowOff>
    </xdr:from>
    <xdr:to>
      <xdr:col>72</xdr:col>
      <xdr:colOff>203200</xdr:colOff>
      <xdr:row>63</xdr:row>
      <xdr:rowOff>47081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77087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47081</xdr:rowOff>
    </xdr:from>
    <xdr:to>
      <xdr:col>68</xdr:col>
      <xdr:colOff>152400</xdr:colOff>
      <xdr:row>63</xdr:row>
      <xdr:rowOff>48804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4843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57422</xdr:rowOff>
    </xdr:from>
    <xdr:to>
      <xdr:col>81</xdr:col>
      <xdr:colOff>95250</xdr:colOff>
      <xdr:row>62</xdr:row>
      <xdr:rowOff>159022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29499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5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47081</xdr:rowOff>
    </xdr:from>
    <xdr:to>
      <xdr:col>77</xdr:col>
      <xdr:colOff>95250</xdr:colOff>
      <xdr:row>62</xdr:row>
      <xdr:rowOff>148681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133458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63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167731</xdr:rowOff>
    </xdr:from>
    <xdr:to>
      <xdr:col>68</xdr:col>
      <xdr:colOff>203200</xdr:colOff>
      <xdr:row>63</xdr:row>
      <xdr:rowOff>97881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82658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169454</xdr:rowOff>
    </xdr:from>
    <xdr:to>
      <xdr:col>64</xdr:col>
      <xdr:colOff>152400</xdr:colOff>
      <xdr:row>63</xdr:row>
      <xdr:rowOff>99604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84381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a:solidFill>
                <a:schemeClr val="dk1"/>
              </a:solidFill>
              <a:effectLst/>
              <a:latin typeface="+mn-lt"/>
              <a:ea typeface="+mn-ea"/>
              <a:cs typeface="+mn-cs"/>
            </a:rPr>
            <a:t>　合併特例債等交付税算入率の高い起債を活用して基盤整備を行ってきたが、類似団体の中でも依然と最下位層にある。</a:t>
          </a:r>
          <a:endParaRPr lang="ja-JP" altLang="ja-JP" sz="1300">
            <a:effectLst/>
          </a:endParaRPr>
        </a:p>
        <a:p>
          <a:pPr>
            <a:lnSpc>
              <a:spcPts val="1600"/>
            </a:lnSpc>
          </a:pPr>
          <a:r>
            <a:rPr kumimoji="1" lang="ja-JP" altLang="ja-JP" sz="1300">
              <a:solidFill>
                <a:schemeClr val="dk1"/>
              </a:solidFill>
              <a:effectLst/>
              <a:latin typeface="+mn-lt"/>
              <a:ea typeface="+mn-ea"/>
              <a:cs typeface="+mn-cs"/>
            </a:rPr>
            <a:t>　類似団体比較</a:t>
          </a:r>
          <a:r>
            <a:rPr kumimoji="1" lang="ja-JP" altLang="en-US" sz="1300">
              <a:solidFill>
                <a:schemeClr val="dk1"/>
              </a:solidFill>
              <a:effectLst/>
              <a:latin typeface="+mn-lt"/>
              <a:ea typeface="+mn-ea"/>
              <a:cs typeface="+mn-cs"/>
            </a:rPr>
            <a:t>よりも</a:t>
          </a:r>
          <a:r>
            <a:rPr kumimoji="1" lang="en-US" altLang="ja-JP" sz="1300">
              <a:solidFill>
                <a:schemeClr val="dk1"/>
              </a:solidFill>
              <a:effectLst/>
              <a:latin typeface="+mn-lt"/>
              <a:ea typeface="+mn-ea"/>
              <a:cs typeface="+mn-cs"/>
            </a:rPr>
            <a:t>10.5</a:t>
          </a:r>
          <a:r>
            <a:rPr kumimoji="1" lang="ja-JP" altLang="ja-JP" sz="1300">
              <a:solidFill>
                <a:schemeClr val="dk1"/>
              </a:solidFill>
              <a:effectLst/>
              <a:latin typeface="+mn-lt"/>
              <a:ea typeface="+mn-ea"/>
              <a:cs typeface="+mn-cs"/>
            </a:rPr>
            <a:t>％も高く</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公債費が非常に高い水準にある</a:t>
          </a:r>
          <a:r>
            <a:rPr kumimoji="1" lang="ja-JP" altLang="en-US" sz="1300">
              <a:solidFill>
                <a:schemeClr val="dk1"/>
              </a:solidFill>
              <a:effectLst/>
              <a:latin typeface="+mn-lt"/>
              <a:ea typeface="+mn-ea"/>
              <a:cs typeface="+mn-cs"/>
            </a:rPr>
            <a:t>ことが分かる</a:t>
          </a:r>
          <a:r>
            <a:rPr kumimoji="1" lang="ja-JP" altLang="ja-JP" sz="1300">
              <a:solidFill>
                <a:schemeClr val="dk1"/>
              </a:solidFill>
              <a:effectLst/>
              <a:latin typeface="+mn-lt"/>
              <a:ea typeface="+mn-ea"/>
              <a:cs typeface="+mn-cs"/>
            </a:rPr>
            <a:t>。</a:t>
          </a:r>
          <a:endParaRPr lang="ja-JP" altLang="ja-JP" sz="1300">
            <a:effectLst/>
          </a:endParaRPr>
        </a:p>
        <a:p>
          <a:pPr>
            <a:lnSpc>
              <a:spcPts val="1600"/>
            </a:lnSpc>
          </a:pPr>
          <a:r>
            <a:rPr kumimoji="1" lang="ja-JP" altLang="ja-JP" sz="1300">
              <a:solidFill>
                <a:schemeClr val="dk1"/>
              </a:solidFill>
              <a:effectLst/>
              <a:latin typeface="+mn-lt"/>
              <a:ea typeface="+mn-ea"/>
              <a:cs typeface="+mn-cs"/>
            </a:rPr>
            <a:t>　同数値の改善のため、今後、繰上償還等の手法を用いたり、新発行の起債を抑制することで対応していく。</a:t>
          </a:r>
          <a:endParaRPr lang="ja-JP" altLang="ja-JP" sz="1300">
            <a:effectLst/>
          </a:endParaRPr>
        </a:p>
        <a:p>
          <a:pPr>
            <a:lnSpc>
              <a:spcPts val="1600"/>
            </a:lnSpc>
          </a:pPr>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公債費については令和１年から徐々に償還額を減らすことから、実質公債費比率の改善も期待される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82369</xdr:rowOff>
    </xdr:from>
    <xdr:to>
      <xdr:col>81</xdr:col>
      <xdr:colOff>44450</xdr:colOff>
      <xdr:row>44</xdr:row>
      <xdr:rowOff>109946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62616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61685</xdr:rowOff>
    </xdr:from>
    <xdr:to>
      <xdr:col>77</xdr:col>
      <xdr:colOff>44450</xdr:colOff>
      <xdr:row>44</xdr:row>
      <xdr:rowOff>82369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6054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150404</xdr:rowOff>
    </xdr:from>
    <xdr:to>
      <xdr:col>72</xdr:col>
      <xdr:colOff>203200</xdr:colOff>
      <xdr:row>44</xdr:row>
      <xdr:rowOff>61685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52275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109038</xdr:rowOff>
    </xdr:from>
    <xdr:to>
      <xdr:col>68</xdr:col>
      <xdr:colOff>152400</xdr:colOff>
      <xdr:row>43</xdr:row>
      <xdr:rowOff>150404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4813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59146</xdr:rowOff>
    </xdr:from>
    <xdr:to>
      <xdr:col>81</xdr:col>
      <xdr:colOff>95250</xdr:colOff>
      <xdr:row>44</xdr:row>
      <xdr:rowOff>160746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126473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9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31569</xdr:rowOff>
    </xdr:from>
    <xdr:to>
      <xdr:col>77</xdr:col>
      <xdr:colOff>95250</xdr:colOff>
      <xdr:row>44</xdr:row>
      <xdr:rowOff>133169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117946</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66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10885</xdr:rowOff>
    </xdr:from>
    <xdr:to>
      <xdr:col>73</xdr:col>
      <xdr:colOff>44450</xdr:colOff>
      <xdr:row>44</xdr:row>
      <xdr:rowOff>112485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97262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99604</xdr:rowOff>
    </xdr:from>
    <xdr:to>
      <xdr:col>68</xdr:col>
      <xdr:colOff>203200</xdr:colOff>
      <xdr:row>44</xdr:row>
      <xdr:rowOff>29754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14531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58238</xdr:rowOff>
    </xdr:from>
    <xdr:to>
      <xdr:col>64</xdr:col>
      <xdr:colOff>152400</xdr:colOff>
      <xdr:row>43</xdr:row>
      <xdr:rowOff>159838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144615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a:solidFill>
                <a:schemeClr val="dk1"/>
              </a:solidFill>
              <a:effectLst/>
              <a:latin typeface="+mn-lt"/>
              <a:ea typeface="+mn-ea"/>
              <a:cs typeface="+mn-cs"/>
            </a:rPr>
            <a:t>　昨年度と比較して</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ポイント悪化したのは、</a:t>
          </a:r>
          <a:r>
            <a:rPr kumimoji="1" lang="ja-JP" altLang="en-US" sz="1300">
              <a:solidFill>
                <a:schemeClr val="dk1"/>
              </a:solidFill>
              <a:effectLst/>
              <a:latin typeface="+mn-lt"/>
              <a:ea typeface="+mn-ea"/>
              <a:cs typeface="+mn-cs"/>
            </a:rPr>
            <a:t>本庁舎建設に伴い地方債残高が増加した</a:t>
          </a:r>
          <a:r>
            <a:rPr kumimoji="1" lang="ja-JP" altLang="ja-JP" sz="1300">
              <a:solidFill>
                <a:schemeClr val="dk1"/>
              </a:solidFill>
              <a:effectLst/>
              <a:latin typeface="+mn-lt"/>
              <a:ea typeface="+mn-ea"/>
              <a:cs typeface="+mn-cs"/>
            </a:rPr>
            <a:t>ことによる。</a:t>
          </a:r>
          <a:endParaRPr kumimoji="1" lang="en-US" altLang="ja-JP" sz="1300">
            <a:solidFill>
              <a:schemeClr val="dk1"/>
            </a:solidFill>
            <a:effectLst/>
            <a:latin typeface="+mn-lt"/>
            <a:ea typeface="+mn-ea"/>
            <a:cs typeface="+mn-cs"/>
          </a:endParaRPr>
        </a:p>
        <a:p>
          <a:pPr>
            <a:lnSpc>
              <a:spcPts val="1600"/>
            </a:lnSpc>
          </a:pPr>
          <a:r>
            <a:rPr kumimoji="1" lang="ja-JP" altLang="en-US" sz="1300">
              <a:solidFill>
                <a:schemeClr val="dk1"/>
              </a:solidFill>
              <a:effectLst/>
              <a:latin typeface="+mn-lt"/>
              <a:ea typeface="+mn-ea"/>
              <a:cs typeface="+mn-cs"/>
            </a:rPr>
            <a:t>　また、一部事務組合の大型投資により少しずつ数値は上昇するものと思われるが、過度に上昇しないよう注視が必要となる。</a:t>
          </a:r>
          <a:endParaRPr lang="ja-JP" altLang="ja-JP" sz="1300">
            <a:effectLst/>
          </a:endParaRPr>
        </a:p>
        <a:p>
          <a:pPr>
            <a:lnSpc>
              <a:spcPts val="1600"/>
            </a:lnSpc>
          </a:pPr>
          <a:r>
            <a:rPr kumimoji="1" lang="ja-JP" altLang="ja-JP" sz="1300">
              <a:solidFill>
                <a:schemeClr val="dk1"/>
              </a:solidFill>
              <a:effectLst/>
              <a:latin typeface="+mn-lt"/>
              <a:ea typeface="+mn-ea"/>
              <a:cs typeface="+mn-cs"/>
            </a:rPr>
            <a:t>　今後も、計画的な起債の償還により将来負担額の縮小に努めるていくものの、合併特例債を始めとする財政措置がある起債を活用し地域基盤を整備する期間内では新発債と並行して交付税の縮減も進むため、同数値の上昇が予測され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2056</xdr:rowOff>
    </xdr:from>
    <xdr:to>
      <xdr:col>81</xdr:col>
      <xdr:colOff>44450</xdr:colOff>
      <xdr:row>16</xdr:row>
      <xdr:rowOff>64105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74525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85029</xdr:rowOff>
    </xdr:from>
    <xdr:to>
      <xdr:col>77</xdr:col>
      <xdr:colOff>44450</xdr:colOff>
      <xdr:row>16</xdr:row>
      <xdr:rowOff>2056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65677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75837</xdr:rowOff>
    </xdr:from>
    <xdr:to>
      <xdr:col>72</xdr:col>
      <xdr:colOff>203200</xdr:colOff>
      <xdr:row>15</xdr:row>
      <xdr:rowOff>85029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64758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75837</xdr:rowOff>
    </xdr:from>
    <xdr:to>
      <xdr:col>68</xdr:col>
      <xdr:colOff>152400</xdr:colOff>
      <xdr:row>15</xdr:row>
      <xdr:rowOff>120650</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64758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13305</xdr:rowOff>
    </xdr:from>
    <xdr:to>
      <xdr:col>81</xdr:col>
      <xdr:colOff>95250</xdr:colOff>
      <xdr:row>16</xdr:row>
      <xdr:rowOff>114905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156832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122706</xdr:rowOff>
    </xdr:from>
    <xdr:to>
      <xdr:col>77</xdr:col>
      <xdr:colOff>95250</xdr:colOff>
      <xdr:row>16</xdr:row>
      <xdr:rowOff>52856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37633</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8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34229</xdr:rowOff>
    </xdr:from>
    <xdr:to>
      <xdr:col>73</xdr:col>
      <xdr:colOff>44450</xdr:colOff>
      <xdr:row>15</xdr:row>
      <xdr:rowOff>135829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120606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69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25037</xdr:rowOff>
    </xdr:from>
    <xdr:to>
      <xdr:col>68</xdr:col>
      <xdr:colOff>203200</xdr:colOff>
      <xdr:row>15</xdr:row>
      <xdr:rowOff>126637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111414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6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156227</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20,885
20,678
185.19
13,448,024
13,346,505
66,886
7,818,860
15,487,215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i="0">
              <a:solidFill>
                <a:schemeClr val="dk1"/>
              </a:solidFill>
              <a:effectLst/>
              <a:latin typeface="+mn-lt"/>
              <a:ea typeface="+mn-ea"/>
              <a:cs typeface="+mn-cs"/>
            </a:rPr>
            <a:t>　昨年度に引き続き、類似団体と同水準で推移している。</a:t>
          </a:r>
          <a:endParaRPr lang="ja-JP" altLang="ja-JP" sz="1300" i="0">
            <a:effectLst/>
          </a:endParaRPr>
        </a:p>
        <a:p>
          <a:r>
            <a:rPr kumimoji="1" lang="ja-JP" altLang="ja-JP" sz="1300" i="0">
              <a:solidFill>
                <a:schemeClr val="dk1"/>
              </a:solidFill>
              <a:effectLst/>
              <a:latin typeface="+mn-lt"/>
              <a:ea typeface="+mn-ea"/>
              <a:cs typeface="+mn-cs"/>
            </a:rPr>
            <a:t>　業務の抜本的な見直しに基づく定員適正化計画の策定、人事評価制度の運用等により、人件費の抑制に努める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36</xdr:row>
      <xdr:rowOff>156392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5021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156392</xdr:rowOff>
    </xdr:from>
    <xdr:to>
      <xdr:col>19</xdr:col>
      <xdr:colOff>187325</xdr:colOff>
      <xdr:row>37</xdr:row>
      <xdr:rowOff>63319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285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63319</xdr:rowOff>
    </xdr:from>
    <xdr:to>
      <xdr:col>15</xdr:col>
      <xdr:colOff>98425</xdr:colOff>
      <xdr:row>37</xdr:row>
      <xdr:rowOff>76381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06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76381</xdr:rowOff>
    </xdr:from>
    <xdr:to>
      <xdr:col>11</xdr:col>
      <xdr:colOff>9525</xdr:colOff>
      <xdr:row>37</xdr:row>
      <xdr:rowOff>82913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20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117764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43741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105592</xdr:rowOff>
    </xdr:from>
    <xdr:to>
      <xdr:col>20</xdr:col>
      <xdr:colOff>38100</xdr:colOff>
      <xdr:row>37</xdr:row>
      <xdr:rowOff>35742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45919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12519</xdr:rowOff>
    </xdr:from>
    <xdr:to>
      <xdr:col>15</xdr:col>
      <xdr:colOff>149225</xdr:colOff>
      <xdr:row>37</xdr:row>
      <xdr:rowOff>114119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25581</xdr:rowOff>
    </xdr:from>
    <xdr:to>
      <xdr:col>11</xdr:col>
      <xdr:colOff>60325</xdr:colOff>
      <xdr:row>37</xdr:row>
      <xdr:rowOff>127181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32113</xdr:rowOff>
    </xdr:from>
    <xdr:to>
      <xdr:col>6</xdr:col>
      <xdr:colOff>171450</xdr:colOff>
      <xdr:row>37</xdr:row>
      <xdr:rowOff>133713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118490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a:solidFill>
                <a:schemeClr val="dk1"/>
              </a:solidFill>
              <a:effectLst/>
              <a:latin typeface="+mn-lt"/>
              <a:ea typeface="+mn-ea"/>
              <a:cs typeface="+mn-cs"/>
            </a:rPr>
            <a:t>　正規職員の採用抑制を継続している一方で、行政需要の多様化複雑化に伴い臨時職員賃金等が増加</a:t>
          </a:r>
          <a:r>
            <a:rPr kumimoji="1" lang="ja-JP" altLang="en-US" sz="1300">
              <a:solidFill>
                <a:schemeClr val="dk1"/>
              </a:solidFill>
              <a:effectLst/>
              <a:latin typeface="+mn-lt"/>
              <a:ea typeface="+mn-ea"/>
              <a:cs typeface="+mn-cs"/>
            </a:rPr>
            <a:t>が見られる</a:t>
          </a:r>
          <a:r>
            <a:rPr kumimoji="1" lang="ja-JP" altLang="ja-JP" sz="1300">
              <a:solidFill>
                <a:schemeClr val="dk1"/>
              </a:solidFill>
              <a:effectLst/>
              <a:latin typeface="+mn-lt"/>
              <a:ea typeface="+mn-ea"/>
              <a:cs typeface="+mn-cs"/>
            </a:rPr>
            <a:t>。</a:t>
          </a:r>
          <a:endParaRPr lang="ja-JP" altLang="ja-JP" sz="1300">
            <a:effectLst/>
          </a:endParaRPr>
        </a:p>
        <a:p>
          <a:pPr>
            <a:lnSpc>
              <a:spcPts val="1600"/>
            </a:lnSpc>
          </a:pPr>
          <a:r>
            <a:rPr kumimoji="1" lang="ja-JP" altLang="ja-JP" sz="1300">
              <a:solidFill>
                <a:schemeClr val="dk1"/>
              </a:solidFill>
              <a:effectLst/>
              <a:latin typeface="+mn-lt"/>
              <a:ea typeface="+mn-ea"/>
              <a:cs typeface="+mn-cs"/>
            </a:rPr>
            <a:t>　また、行政内部の実務執行にかかる各種システムのリース料や委託料が増額傾向にある。</a:t>
          </a:r>
          <a:endParaRPr lang="ja-JP" altLang="ja-JP" sz="1300">
            <a:effectLst/>
          </a:endParaRPr>
        </a:p>
        <a:p>
          <a:pPr>
            <a:lnSpc>
              <a:spcPts val="1600"/>
            </a:lnSpc>
          </a:pPr>
          <a:r>
            <a:rPr kumimoji="1" lang="ja-JP" altLang="ja-JP" sz="1300">
              <a:solidFill>
                <a:schemeClr val="dk1"/>
              </a:solidFill>
              <a:effectLst/>
              <a:latin typeface="+mn-lt"/>
              <a:ea typeface="+mn-ea"/>
              <a:cs typeface="+mn-cs"/>
            </a:rPr>
            <a:t>　今後は、民で出来ることは民で実施していく基本姿勢のもの、全事務事業の見直しとともに、公共施設の整理統廃合等により物件費の抑制に努める。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27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111760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111760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類似団体より下回っているが、少子高齢化が進む中、社会保障関連経費が増加するものと見込んでいる。</a:t>
          </a:r>
          <a:endParaRPr lang="ja-JP" altLang="ja-JP" sz="1300">
            <a:effectLst/>
          </a:endParaRPr>
        </a:p>
        <a:p>
          <a:r>
            <a:rPr kumimoji="1" lang="ja-JP" altLang="ja-JP" sz="1300">
              <a:solidFill>
                <a:schemeClr val="dk1"/>
              </a:solidFill>
              <a:effectLst/>
              <a:latin typeface="+mn-lt"/>
              <a:ea typeface="+mn-ea"/>
              <a:cs typeface="+mn-cs"/>
            </a:rPr>
            <a:t>　国や県の動向を注視しつつ必要なサービスの供給に努める。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54</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056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29028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主な経費は繰出金である。中でも、介護保険特別会計への経常的な繰出金が増加している。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介護保険特別会計</a:t>
          </a:r>
          <a:r>
            <a:rPr kumimoji="1" lang="ja-JP" altLang="ja-JP" sz="1300">
              <a:solidFill>
                <a:schemeClr val="dk1"/>
              </a:solidFill>
              <a:effectLst/>
              <a:latin typeface="+mn-lt"/>
              <a:ea typeface="+mn-ea"/>
              <a:cs typeface="+mn-cs"/>
            </a:rPr>
            <a:t>は今後も増加傾向が見込まれている。会計ごとの運営を基準としつつも一般会計からの適正な繰出金を確保することで各会計の安定運営を目指す。</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昨</a:t>
          </a:r>
          <a:r>
            <a:rPr kumimoji="1" lang="ja-JP" altLang="ja-JP" sz="1300">
              <a:solidFill>
                <a:schemeClr val="dk1"/>
              </a:solidFill>
              <a:effectLst/>
              <a:latin typeface="+mn-lt"/>
              <a:ea typeface="+mn-ea"/>
              <a:cs typeface="+mn-cs"/>
            </a:rPr>
            <a:t>年度の数値の減少は、下水道事業を法適化したため、繰出金から補助費等へ変わったためである。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53</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94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153670</xdr:rowOff>
    </xdr:from>
    <xdr:to>
      <xdr:col>78</xdr:col>
      <xdr:colOff>69850</xdr:colOff>
      <xdr:row>57</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4052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102870</xdr:rowOff>
    </xdr:from>
    <xdr:to>
      <xdr:col>78</xdr:col>
      <xdr:colOff>120650</xdr:colOff>
      <xdr:row>54</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43197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a:solidFill>
                <a:schemeClr val="dk1"/>
              </a:solidFill>
              <a:effectLst/>
              <a:latin typeface="+mn-lt"/>
              <a:ea typeface="+mn-ea"/>
              <a:cs typeface="+mn-cs"/>
            </a:rPr>
            <a:t>　経常的な補助金は</a:t>
          </a:r>
          <a:r>
            <a:rPr kumimoji="1" lang="ja-JP" altLang="en-US" sz="1300">
              <a:solidFill>
                <a:schemeClr val="dk1"/>
              </a:solidFill>
              <a:effectLst/>
              <a:latin typeface="+mn-lt"/>
              <a:ea typeface="+mn-ea"/>
              <a:cs typeface="+mn-cs"/>
            </a:rPr>
            <a:t>下水道事業への繰出を減少するなど抑制したことで減少</a:t>
          </a:r>
          <a:r>
            <a:rPr kumimoji="1" lang="ja-JP" altLang="ja-JP" sz="1300">
              <a:solidFill>
                <a:schemeClr val="dk1"/>
              </a:solidFill>
              <a:effectLst/>
              <a:latin typeface="+mn-lt"/>
              <a:ea typeface="+mn-ea"/>
              <a:cs typeface="+mn-cs"/>
            </a:rPr>
            <a:t>している。</a:t>
          </a:r>
          <a:endParaRPr kumimoji="1" lang="en-US" altLang="ja-JP" sz="1300">
            <a:solidFill>
              <a:schemeClr val="dk1"/>
            </a:solidFill>
            <a:effectLst/>
            <a:latin typeface="+mn-lt"/>
            <a:ea typeface="+mn-ea"/>
            <a:cs typeface="+mn-cs"/>
          </a:endParaRPr>
        </a:p>
        <a:p>
          <a:pPr>
            <a:lnSpc>
              <a:spcPts val="1600"/>
            </a:lnSpc>
          </a:pPr>
          <a:r>
            <a:rPr kumimoji="1" lang="ja-JP" altLang="en-US" sz="1300">
              <a:solidFill>
                <a:schemeClr val="dk1"/>
              </a:solidFill>
              <a:effectLst/>
              <a:latin typeface="+mn-lt"/>
              <a:ea typeface="+mn-ea"/>
              <a:cs typeface="+mn-cs"/>
            </a:rPr>
            <a:t>　しかし、</a:t>
          </a:r>
          <a:r>
            <a:rPr kumimoji="1" lang="ja-JP" altLang="ja-JP" sz="1300">
              <a:solidFill>
                <a:schemeClr val="dk1"/>
              </a:solidFill>
              <a:effectLst/>
              <a:latin typeface="+mn-lt"/>
              <a:ea typeface="+mn-ea"/>
              <a:cs typeface="+mn-cs"/>
            </a:rPr>
            <a:t>旧町から引き継いでいる補助制度を継続交付しているため抜本的な改革には至っていない。補助の目的が一定水準に達したものや補助基準に沿わなくなっているものについては、抜本的に見直しを進め、補助費の削減に努める。</a:t>
          </a:r>
          <a:endParaRPr lang="ja-JP" altLang="ja-JP" sz="1300">
            <a:effectLst/>
          </a:endParaRPr>
        </a:p>
        <a:p>
          <a:pPr>
            <a:lnSpc>
              <a:spcPts val="1600"/>
            </a:lnSpc>
          </a:pPr>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昨年度</a:t>
          </a:r>
          <a:r>
            <a:rPr kumimoji="1" lang="ja-JP" altLang="ja-JP" sz="1300">
              <a:solidFill>
                <a:schemeClr val="dk1"/>
              </a:solidFill>
              <a:effectLst/>
              <a:latin typeface="+mn-lt"/>
              <a:ea typeface="+mn-ea"/>
              <a:cs typeface="+mn-cs"/>
            </a:rPr>
            <a:t>の数値の大幅な上昇は、下水道事業を法適化したため、繰出金から補助費等へ変わったためである。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119380</xdr:rowOff>
    </xdr:from>
    <xdr:to>
      <xdr:col>82</xdr:col>
      <xdr:colOff>107950</xdr:colOff>
      <xdr:row>41</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977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41</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6016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16510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68580</xdr:rowOff>
    </xdr:from>
    <xdr:to>
      <xdr:col>82</xdr:col>
      <xdr:colOff>158750</xdr:colOff>
      <xdr:row>40</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148607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41910</xdr:rowOff>
    </xdr:from>
    <xdr:to>
      <xdr:col>78</xdr:col>
      <xdr:colOff>120650</xdr:colOff>
      <xdr:row>41</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これまで実施してきた事業の償還が本格化する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、公債費は、</a:t>
          </a:r>
          <a:r>
            <a:rPr kumimoji="1" lang="ja-JP" altLang="en-US" sz="1300">
              <a:solidFill>
                <a:schemeClr val="dk1"/>
              </a:solidFill>
              <a:effectLst/>
              <a:latin typeface="+mn-lt"/>
              <a:ea typeface="+mn-ea"/>
              <a:cs typeface="+mn-cs"/>
            </a:rPr>
            <a:t>令和１</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徐々に</a:t>
          </a:r>
          <a:r>
            <a:rPr kumimoji="1" lang="ja-JP" altLang="ja-JP" sz="1300">
              <a:solidFill>
                <a:schemeClr val="dk1"/>
              </a:solidFill>
              <a:effectLst/>
              <a:latin typeface="+mn-lt"/>
              <a:ea typeface="+mn-ea"/>
              <a:cs typeface="+mn-cs"/>
            </a:rPr>
            <a:t>減少していくと予測している。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今後は事業精査を行い、新規発行債を抑制していきながら、償還期間についても再考し、公債費の縮減並びに平準化を図っていく。</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2286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69850</xdr:rowOff>
    </xdr:from>
    <xdr:to>
      <xdr:col>24</xdr:col>
      <xdr:colOff>114300</xdr:colOff>
      <xdr:row>79</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110998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915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120159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110998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117348</xdr:rowOff>
    </xdr:from>
    <xdr:to>
      <xdr:col>20</xdr:col>
      <xdr:colOff>38100</xdr:colOff>
      <xdr:row>77</xdr:row>
      <xdr:rowOff>47498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78994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77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65278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577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108204</xdr:rowOff>
    </xdr:from>
    <xdr:to>
      <xdr:col>11</xdr:col>
      <xdr:colOff>60325</xdr:colOff>
      <xdr:row>77</xdr:row>
      <xdr:rowOff>38354</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76216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60198</xdr:rowOff>
    </xdr:from>
    <xdr:to>
      <xdr:col>20</xdr:col>
      <xdr:colOff>38100</xdr:colOff>
      <xdr:row>79</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146575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28194</xdr:rowOff>
    </xdr:from>
    <xdr:to>
      <xdr:col>15</xdr:col>
      <xdr:colOff>149225</xdr:colOff>
      <xdr:row>79</xdr:row>
      <xdr:rowOff>129794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114571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300">
              <a:solidFill>
                <a:schemeClr val="dk1"/>
              </a:solidFill>
              <a:effectLst/>
              <a:latin typeface="+mn-lt"/>
              <a:ea typeface="+mn-ea"/>
              <a:cs typeface="+mn-cs"/>
            </a:rPr>
            <a:t>　公債費以外では、補助費等が最も多く</a:t>
          </a:r>
          <a:r>
            <a:rPr kumimoji="1" lang="en-US" altLang="ja-JP" sz="1300">
              <a:solidFill>
                <a:schemeClr val="dk1"/>
              </a:solidFill>
              <a:effectLst/>
              <a:latin typeface="+mn-lt"/>
              <a:ea typeface="+mn-ea"/>
              <a:cs typeface="+mn-cs"/>
            </a:rPr>
            <a:t>22.4%</a:t>
          </a:r>
          <a:r>
            <a:rPr kumimoji="1" lang="ja-JP" altLang="ja-JP" sz="1300">
              <a:solidFill>
                <a:schemeClr val="dk1"/>
              </a:solidFill>
              <a:effectLst/>
              <a:latin typeface="+mn-lt"/>
              <a:ea typeface="+mn-ea"/>
              <a:cs typeface="+mn-cs"/>
            </a:rPr>
            <a:t>となっており、続いて人件費</a:t>
          </a:r>
          <a:r>
            <a:rPr kumimoji="1" lang="en-US" altLang="ja-JP" sz="1300">
              <a:solidFill>
                <a:schemeClr val="dk1"/>
              </a:solidFill>
              <a:effectLst/>
              <a:latin typeface="+mn-lt"/>
              <a:ea typeface="+mn-ea"/>
              <a:cs typeface="+mn-cs"/>
            </a:rPr>
            <a:t>20.0</a:t>
          </a:r>
          <a:r>
            <a:rPr kumimoji="1" lang="ja-JP" altLang="ja-JP" sz="1300">
              <a:solidFill>
                <a:schemeClr val="dk1"/>
              </a:solidFill>
              <a:effectLst/>
              <a:latin typeface="+mn-lt"/>
              <a:ea typeface="+mn-ea"/>
              <a:cs typeface="+mn-cs"/>
            </a:rPr>
            <a:t>％、物件費</a:t>
          </a:r>
          <a:r>
            <a:rPr kumimoji="1" lang="en-US" altLang="ja-JP" sz="1300">
              <a:solidFill>
                <a:schemeClr val="dk1"/>
              </a:solidFill>
              <a:effectLst/>
              <a:latin typeface="+mn-lt"/>
              <a:ea typeface="+mn-ea"/>
              <a:cs typeface="+mn-cs"/>
            </a:rPr>
            <a:t>15.3</a:t>
          </a:r>
          <a:r>
            <a:rPr kumimoji="1" lang="ja-JP" altLang="ja-JP" sz="1300">
              <a:solidFill>
                <a:schemeClr val="dk1"/>
              </a:solidFill>
              <a:effectLst/>
              <a:latin typeface="+mn-lt"/>
              <a:ea typeface="+mn-ea"/>
              <a:cs typeface="+mn-cs"/>
            </a:rPr>
            <a:t>％となっている。</a:t>
          </a:r>
          <a:endParaRPr lang="ja-JP" altLang="ja-JP" sz="1300">
            <a:effectLst/>
          </a:endParaRPr>
        </a:p>
        <a:p>
          <a:pPr>
            <a:lnSpc>
              <a:spcPts val="1600"/>
            </a:lnSpc>
          </a:pPr>
          <a:r>
            <a:rPr kumimoji="1" lang="ja-JP" altLang="ja-JP" sz="1300">
              <a:solidFill>
                <a:schemeClr val="dk1"/>
              </a:solidFill>
              <a:effectLst/>
              <a:latin typeface="+mn-lt"/>
              <a:ea typeface="+mn-ea"/>
              <a:cs typeface="+mn-cs"/>
            </a:rPr>
            <a:t>　公債費を除く経常経費は、類似団体平均を若干下回っており、全国平均、兵庫県平均と比較しても低く推移している。</a:t>
          </a:r>
          <a:endParaRPr kumimoji="1" lang="en-US" altLang="ja-JP" sz="1300">
            <a:solidFill>
              <a:schemeClr val="dk1"/>
            </a:solidFill>
            <a:effectLst/>
            <a:latin typeface="+mn-lt"/>
            <a:ea typeface="+mn-ea"/>
            <a:cs typeface="+mn-cs"/>
          </a:endParaRPr>
        </a:p>
        <a:p>
          <a:pPr>
            <a:lnSpc>
              <a:spcPts val="1600"/>
            </a:lnSpc>
          </a:pPr>
          <a:r>
            <a:rPr kumimoji="1" lang="ja-JP" altLang="en-US" sz="1300">
              <a:solidFill>
                <a:schemeClr val="dk1"/>
              </a:solidFill>
              <a:effectLst/>
              <a:latin typeface="+mn-lt"/>
              <a:ea typeface="+mn-ea"/>
              <a:cs typeface="+mn-cs"/>
            </a:rPr>
            <a:t>　このことからも、当町において公債費の支出割合がいかに高く、弾力性がないかが分かる。また、物件費の支出割合が高くなってきているので注意が必要である。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76</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837160"/>
          <a:ext cx="8382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138430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13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54610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115587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121492</xdr:rowOff>
    </xdr:from>
    <xdr:to>
      <xdr:col>29</xdr:col>
      <xdr:colOff>127000</xdr:colOff>
      <xdr:row>13</xdr:row>
      <xdr:rowOff>129232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7967"/>
          <a:ext cx="647700" cy="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114438</xdr:rowOff>
    </xdr:from>
    <xdr:to>
      <xdr:col>26</xdr:col>
      <xdr:colOff>50800</xdr:colOff>
      <xdr:row>13</xdr:row>
      <xdr:rowOff>129232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390913"/>
          <a:ext cx="698500" cy="14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113409</xdr:rowOff>
    </xdr:from>
    <xdr:to>
      <xdr:col>22</xdr:col>
      <xdr:colOff>114300</xdr:colOff>
      <xdr:row>13</xdr:row>
      <xdr:rowOff>114438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389884"/>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113409</xdr:rowOff>
    </xdr:from>
    <xdr:to>
      <xdr:col>18</xdr:col>
      <xdr:colOff>177800</xdr:colOff>
      <xdr:row>13</xdr:row>
      <xdr:rowOff>148597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89884"/>
          <a:ext cx="698500" cy="35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70692</xdr:rowOff>
    </xdr:from>
    <xdr:to>
      <xdr:col>29</xdr:col>
      <xdr:colOff>177800</xdr:colOff>
      <xdr:row>14</xdr:row>
      <xdr:rowOff>842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87219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9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78432</xdr:rowOff>
    </xdr:from>
    <xdr:to>
      <xdr:col>26</xdr:col>
      <xdr:colOff>101600</xdr:colOff>
      <xdr:row>14</xdr:row>
      <xdr:rowOff>8582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5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18759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2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63638</xdr:rowOff>
    </xdr:from>
    <xdr:to>
      <xdr:col>22</xdr:col>
      <xdr:colOff>165100</xdr:colOff>
      <xdr:row>13</xdr:row>
      <xdr:rowOff>165238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4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3965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62609</xdr:rowOff>
    </xdr:from>
    <xdr:to>
      <xdr:col>19</xdr:col>
      <xdr:colOff>38100</xdr:colOff>
      <xdr:row>13</xdr:row>
      <xdr:rowOff>164209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3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2936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0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97797</xdr:rowOff>
    </xdr:from>
    <xdr:to>
      <xdr:col>15</xdr:col>
      <xdr:colOff>101600</xdr:colOff>
      <xdr:row>14</xdr:row>
      <xdr:rowOff>27947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7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38124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213601</xdr:rowOff>
    </xdr:from>
    <xdr:to>
      <xdr:col>29</xdr:col>
      <xdr:colOff>127000</xdr:colOff>
      <xdr:row>33</xdr:row>
      <xdr:rowOff>331902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138151"/>
          <a:ext cx="647700" cy="118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213601</xdr:rowOff>
    </xdr:from>
    <xdr:to>
      <xdr:col>26</xdr:col>
      <xdr:colOff>50800</xdr:colOff>
      <xdr:row>33</xdr:row>
      <xdr:rowOff>279933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138151"/>
          <a:ext cx="698500" cy="6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279933</xdr:rowOff>
    </xdr:from>
    <xdr:to>
      <xdr:col>22</xdr:col>
      <xdr:colOff>114300</xdr:colOff>
      <xdr:row>34</xdr:row>
      <xdr:rowOff>7804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204483"/>
          <a:ext cx="698500" cy="70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7804</xdr:rowOff>
    </xdr:from>
    <xdr:to>
      <xdr:col>18</xdr:col>
      <xdr:colOff>177800</xdr:colOff>
      <xdr:row>34</xdr:row>
      <xdr:rowOff>131325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275254"/>
          <a:ext cx="698500" cy="123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281102</xdr:rowOff>
    </xdr:from>
    <xdr:to>
      <xdr:col>29</xdr:col>
      <xdr:colOff>177800</xdr:colOff>
      <xdr:row>34</xdr:row>
      <xdr:rowOff>39802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0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227779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162801</xdr:rowOff>
    </xdr:from>
    <xdr:to>
      <xdr:col>26</xdr:col>
      <xdr:colOff>101600</xdr:colOff>
      <xdr:row>33</xdr:row>
      <xdr:rowOff>264401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08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103128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85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229133</xdr:rowOff>
    </xdr:from>
    <xdr:to>
      <xdr:col>22</xdr:col>
      <xdr:colOff>165100</xdr:colOff>
      <xdr:row>33</xdr:row>
      <xdr:rowOff>330733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5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169460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2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299904</xdr:rowOff>
    </xdr:from>
    <xdr:to>
      <xdr:col>19</xdr:col>
      <xdr:colOff>38100</xdr:colOff>
      <xdr:row>34</xdr:row>
      <xdr:rowOff>58604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2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68781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99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80525</xdr:rowOff>
    </xdr:from>
    <xdr:to>
      <xdr:col>15</xdr:col>
      <xdr:colOff>101600</xdr:colOff>
      <xdr:row>34</xdr:row>
      <xdr:rowOff>182125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4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192302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1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20,885
20,678
185.19
13,448,024
13,346,505
66,886
7,818,860
15,487,215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68409</xdr:rowOff>
    </xdr:from>
    <xdr:to>
      <xdr:col>24</xdr:col>
      <xdr:colOff>63500</xdr:colOff>
      <xdr:row>35</xdr:row>
      <xdr:rowOff>102765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69159"/>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45843</xdr:rowOff>
    </xdr:from>
    <xdr:to>
      <xdr:col>19</xdr:col>
      <xdr:colOff>177800</xdr:colOff>
      <xdr:row>35</xdr:row>
      <xdr:rowOff>68409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46593"/>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160894</xdr:rowOff>
    </xdr:from>
    <xdr:to>
      <xdr:col>15</xdr:col>
      <xdr:colOff>50800</xdr:colOff>
      <xdr:row>35</xdr:row>
      <xdr:rowOff>45843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90194"/>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160894</xdr:rowOff>
    </xdr:from>
    <xdr:to>
      <xdr:col>10</xdr:col>
      <xdr:colOff>114300</xdr:colOff>
      <xdr:row>35</xdr:row>
      <xdr:rowOff>7112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0194"/>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51965</xdr:rowOff>
    </xdr:from>
    <xdr:to>
      <xdr:col>24</xdr:col>
      <xdr:colOff>114300</xdr:colOff>
      <xdr:row>35</xdr:row>
      <xdr:rowOff>153565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74842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17609</xdr:rowOff>
    </xdr:from>
    <xdr:to>
      <xdr:col>20</xdr:col>
      <xdr:colOff>38100</xdr:colOff>
      <xdr:row>35</xdr:row>
      <xdr:rowOff>119209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135736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166493</xdr:rowOff>
    </xdr:from>
    <xdr:to>
      <xdr:col>15</xdr:col>
      <xdr:colOff>101600</xdr:colOff>
      <xdr:row>35</xdr:row>
      <xdr:rowOff>96643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113170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110094</xdr:rowOff>
    </xdr:from>
    <xdr:to>
      <xdr:col>10</xdr:col>
      <xdr:colOff>165100</xdr:colOff>
      <xdr:row>35</xdr:row>
      <xdr:rowOff>40244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56771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127762</xdr:rowOff>
    </xdr:from>
    <xdr:to>
      <xdr:col>6</xdr:col>
      <xdr:colOff>38100</xdr:colOff>
      <xdr:row>35</xdr:row>
      <xdr:rowOff>57912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74439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114046</xdr:rowOff>
    </xdr:from>
    <xdr:to>
      <xdr:col>24</xdr:col>
      <xdr:colOff>63500</xdr:colOff>
      <xdr:row>54</xdr:row>
      <xdr:rowOff>160909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2346"/>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160909</xdr:rowOff>
    </xdr:from>
    <xdr:to>
      <xdr:col>19</xdr:col>
      <xdr:colOff>177800</xdr:colOff>
      <xdr:row>55</xdr:row>
      <xdr:rowOff>20650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19209"/>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20650</xdr:rowOff>
    </xdr:from>
    <xdr:to>
      <xdr:col>15</xdr:col>
      <xdr:colOff>50800</xdr:colOff>
      <xdr:row>55</xdr:row>
      <xdr:rowOff>36347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5040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36347</xdr:rowOff>
    </xdr:from>
    <xdr:to>
      <xdr:col>10</xdr:col>
      <xdr:colOff>114300</xdr:colOff>
      <xdr:row>55</xdr:row>
      <xdr:rowOff>60858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66097"/>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63246</xdr:rowOff>
    </xdr:from>
    <xdr:to>
      <xdr:col>24</xdr:col>
      <xdr:colOff>114300</xdr:colOff>
      <xdr:row>54</xdr:row>
      <xdr:rowOff>164846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86123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110109</xdr:rowOff>
    </xdr:from>
    <xdr:to>
      <xdr:col>20</xdr:col>
      <xdr:colOff>38100</xdr:colOff>
      <xdr:row>55</xdr:row>
      <xdr:rowOff>40259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56786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141300</xdr:rowOff>
    </xdr:from>
    <xdr:to>
      <xdr:col>15</xdr:col>
      <xdr:colOff>101600</xdr:colOff>
      <xdr:row>55</xdr:row>
      <xdr:rowOff>71450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87977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156997</xdr:rowOff>
    </xdr:from>
    <xdr:to>
      <xdr:col>10</xdr:col>
      <xdr:colOff>165100</xdr:colOff>
      <xdr:row>55</xdr:row>
      <xdr:rowOff>87147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103674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10058</xdr:rowOff>
    </xdr:from>
    <xdr:to>
      <xdr:col>6</xdr:col>
      <xdr:colOff>38100</xdr:colOff>
      <xdr:row>55</xdr:row>
      <xdr:rowOff>111658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128185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40122</xdr:rowOff>
    </xdr:from>
    <xdr:to>
      <xdr:col>24</xdr:col>
      <xdr:colOff>63500</xdr:colOff>
      <xdr:row>77</xdr:row>
      <xdr:rowOff>108793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41772"/>
          <a:ext cx="8382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39481</xdr:rowOff>
    </xdr:from>
    <xdr:to>
      <xdr:col>19</xdr:col>
      <xdr:colOff>177800</xdr:colOff>
      <xdr:row>77</xdr:row>
      <xdr:rowOff>108793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41131"/>
          <a:ext cx="8890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39481</xdr:rowOff>
    </xdr:from>
    <xdr:to>
      <xdr:col>15</xdr:col>
      <xdr:colOff>50800</xdr:colOff>
      <xdr:row>77</xdr:row>
      <xdr:rowOff>123606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41131"/>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123606</xdr:rowOff>
    </xdr:from>
    <xdr:to>
      <xdr:col>10</xdr:col>
      <xdr:colOff>114300</xdr:colOff>
      <xdr:row>77</xdr:row>
      <xdr:rowOff>145278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2525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160772</xdr:rowOff>
    </xdr:from>
    <xdr:to>
      <xdr:col>24</xdr:col>
      <xdr:colOff>114300</xdr:colOff>
      <xdr:row>77</xdr:row>
      <xdr:rowOff>90922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139199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57993</xdr:rowOff>
    </xdr:from>
    <xdr:to>
      <xdr:col>20</xdr:col>
      <xdr:colOff>38100</xdr:colOff>
      <xdr:row>77</xdr:row>
      <xdr:rowOff>159593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150720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5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160131</xdr:rowOff>
    </xdr:from>
    <xdr:to>
      <xdr:col>15</xdr:col>
      <xdr:colOff>101600</xdr:colOff>
      <xdr:row>77</xdr:row>
      <xdr:rowOff>90281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81408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72806</xdr:rowOff>
    </xdr:from>
    <xdr:to>
      <xdr:col>10</xdr:col>
      <xdr:colOff>165100</xdr:colOff>
      <xdr:row>78</xdr:row>
      <xdr:rowOff>2956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165533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94478</xdr:rowOff>
    </xdr:from>
    <xdr:to>
      <xdr:col>6</xdr:col>
      <xdr:colOff>38100</xdr:colOff>
      <xdr:row>78</xdr:row>
      <xdr:rowOff>24628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15755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41081</xdr:rowOff>
    </xdr:from>
    <xdr:to>
      <xdr:col>24</xdr:col>
      <xdr:colOff>63500</xdr:colOff>
      <xdr:row>96</xdr:row>
      <xdr:rowOff>67988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00281"/>
          <a:ext cx="8382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67988</xdr:rowOff>
    </xdr:from>
    <xdr:to>
      <xdr:col>19</xdr:col>
      <xdr:colOff>177800</xdr:colOff>
      <xdr:row>96</xdr:row>
      <xdr:rowOff>167086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27188"/>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167086</xdr:rowOff>
    </xdr:from>
    <xdr:to>
      <xdr:col>15</xdr:col>
      <xdr:colOff>50800</xdr:colOff>
      <xdr:row>97</xdr:row>
      <xdr:rowOff>20507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26286"/>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18131</xdr:rowOff>
    </xdr:from>
    <xdr:to>
      <xdr:col>10</xdr:col>
      <xdr:colOff>114300</xdr:colOff>
      <xdr:row>97</xdr:row>
      <xdr:rowOff>20507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648781"/>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161731</xdr:rowOff>
    </xdr:from>
    <xdr:to>
      <xdr:col>24</xdr:col>
      <xdr:colOff>114300</xdr:colOff>
      <xdr:row>96</xdr:row>
      <xdr:rowOff>91881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140158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17188</xdr:rowOff>
    </xdr:from>
    <xdr:to>
      <xdr:col>20</xdr:col>
      <xdr:colOff>38100</xdr:colOff>
      <xdr:row>96</xdr:row>
      <xdr:rowOff>118788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109915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116286</xdr:rowOff>
    </xdr:from>
    <xdr:to>
      <xdr:col>15</xdr:col>
      <xdr:colOff>101600</xdr:colOff>
      <xdr:row>97</xdr:row>
      <xdr:rowOff>46436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37563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141157</xdr:rowOff>
    </xdr:from>
    <xdr:to>
      <xdr:col>10</xdr:col>
      <xdr:colOff>165100</xdr:colOff>
      <xdr:row>97</xdr:row>
      <xdr:rowOff>71307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62434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138781</xdr:rowOff>
    </xdr:from>
    <xdr:to>
      <xdr:col>6</xdr:col>
      <xdr:colOff>38100</xdr:colOff>
      <xdr:row>97</xdr:row>
      <xdr:rowOff>68931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60058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144815</xdr:rowOff>
    </xdr:from>
    <xdr:to>
      <xdr:col>55</xdr:col>
      <xdr:colOff>0</xdr:colOff>
      <xdr:row>31</xdr:row>
      <xdr:rowOff>108820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288315"/>
          <a:ext cx="838200" cy="1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108820</xdr:rowOff>
    </xdr:from>
    <xdr:to>
      <xdr:col>50</xdr:col>
      <xdr:colOff>114300</xdr:colOff>
      <xdr:row>34</xdr:row>
      <xdr:rowOff>143282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23770"/>
          <a:ext cx="889000" cy="54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143282</xdr:rowOff>
    </xdr:from>
    <xdr:to>
      <xdr:col>45</xdr:col>
      <xdr:colOff>177800</xdr:colOff>
      <xdr:row>35</xdr:row>
      <xdr:rowOff>10760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72582"/>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117154</xdr:rowOff>
    </xdr:from>
    <xdr:to>
      <xdr:col>41</xdr:col>
      <xdr:colOff>50800</xdr:colOff>
      <xdr:row>35</xdr:row>
      <xdr:rowOff>10760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946454"/>
          <a:ext cx="889000" cy="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94015</xdr:rowOff>
    </xdr:from>
    <xdr:to>
      <xdr:col>55</xdr:col>
      <xdr:colOff>50800</xdr:colOff>
      <xdr:row>31</xdr:row>
      <xdr:rowOff>24165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2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47042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19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58020</xdr:rowOff>
    </xdr:from>
    <xdr:to>
      <xdr:col>50</xdr:col>
      <xdr:colOff>165100</xdr:colOff>
      <xdr:row>31</xdr:row>
      <xdr:rowOff>159620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4697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4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92482</xdr:rowOff>
    </xdr:from>
    <xdr:to>
      <xdr:col>46</xdr:col>
      <xdr:colOff>38100</xdr:colOff>
      <xdr:row>35</xdr:row>
      <xdr:rowOff>22632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39159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69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131410</xdr:rowOff>
    </xdr:from>
    <xdr:to>
      <xdr:col>41</xdr:col>
      <xdr:colOff>101600</xdr:colOff>
      <xdr:row>35</xdr:row>
      <xdr:rowOff>61560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78087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3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66354</xdr:rowOff>
    </xdr:from>
    <xdr:to>
      <xdr:col>36</xdr:col>
      <xdr:colOff>165100</xdr:colOff>
      <xdr:row>34</xdr:row>
      <xdr:rowOff>167954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8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13031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67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25465</xdr:rowOff>
    </xdr:from>
    <xdr:to>
      <xdr:col>55</xdr:col>
      <xdr:colOff>0</xdr:colOff>
      <xdr:row>55</xdr:row>
      <xdr:rowOff>67745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112315"/>
          <a:ext cx="838200" cy="3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67745</xdr:rowOff>
    </xdr:from>
    <xdr:to>
      <xdr:col>50</xdr:col>
      <xdr:colOff>114300</xdr:colOff>
      <xdr:row>55</xdr:row>
      <xdr:rowOff>146438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97495"/>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149192</xdr:rowOff>
    </xdr:from>
    <xdr:to>
      <xdr:col>45</xdr:col>
      <xdr:colOff>177800</xdr:colOff>
      <xdr:row>55</xdr:row>
      <xdr:rowOff>146438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07492"/>
          <a:ext cx="889000" cy="16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149192</xdr:rowOff>
    </xdr:from>
    <xdr:to>
      <xdr:col>41</xdr:col>
      <xdr:colOff>50800</xdr:colOff>
      <xdr:row>56</xdr:row>
      <xdr:rowOff>110548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07492"/>
          <a:ext cx="889000" cy="3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146115</xdr:rowOff>
    </xdr:from>
    <xdr:to>
      <xdr:col>55</xdr:col>
      <xdr:colOff>50800</xdr:colOff>
      <xdr:row>53</xdr:row>
      <xdr:rowOff>76265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0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168992</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91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16945</xdr:rowOff>
    </xdr:from>
    <xdr:to>
      <xdr:col>50</xdr:col>
      <xdr:colOff>165100</xdr:colOff>
      <xdr:row>55</xdr:row>
      <xdr:rowOff>118545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135072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2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95638</xdr:rowOff>
    </xdr:from>
    <xdr:to>
      <xdr:col>46</xdr:col>
      <xdr:colOff>38100</xdr:colOff>
      <xdr:row>56</xdr:row>
      <xdr:rowOff>25788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42315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98392</xdr:rowOff>
    </xdr:from>
    <xdr:to>
      <xdr:col>41</xdr:col>
      <xdr:colOff>101600</xdr:colOff>
      <xdr:row>55</xdr:row>
      <xdr:rowOff>28542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45069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59748</xdr:rowOff>
    </xdr:from>
    <xdr:to>
      <xdr:col>36</xdr:col>
      <xdr:colOff>165100</xdr:colOff>
      <xdr:row>56</xdr:row>
      <xdr:rowOff>161348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152475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39903</xdr:rowOff>
    </xdr:from>
    <xdr:to>
      <xdr:col>55</xdr:col>
      <xdr:colOff>0</xdr:colOff>
      <xdr:row>79</xdr:row>
      <xdr:rowOff>40336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84453"/>
          <a:ext cx="8382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8547</xdr:rowOff>
    </xdr:from>
    <xdr:to>
      <xdr:col>50</xdr:col>
      <xdr:colOff>114300</xdr:colOff>
      <xdr:row>79</xdr:row>
      <xdr:rowOff>40336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53097"/>
          <a:ext cx="889000" cy="3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57062</xdr:rowOff>
    </xdr:from>
    <xdr:to>
      <xdr:col>45</xdr:col>
      <xdr:colOff>177800</xdr:colOff>
      <xdr:row>79</xdr:row>
      <xdr:rowOff>8547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30162"/>
          <a:ext cx="889000" cy="1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57062</xdr:rowOff>
    </xdr:from>
    <xdr:to>
      <xdr:col>41</xdr:col>
      <xdr:colOff>50800</xdr:colOff>
      <xdr:row>79</xdr:row>
      <xdr:rowOff>11595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30162"/>
          <a:ext cx="889000" cy="1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160553</xdr:rowOff>
    </xdr:from>
    <xdr:to>
      <xdr:col>55</xdr:col>
      <xdr:colOff>50800</xdr:colOff>
      <xdr:row>79</xdr:row>
      <xdr:rowOff>90703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75480</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8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160986</xdr:rowOff>
    </xdr:from>
    <xdr:to>
      <xdr:col>50</xdr:col>
      <xdr:colOff>165100</xdr:colOff>
      <xdr:row>79</xdr:row>
      <xdr:rowOff>91136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82263</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129197</xdr:rowOff>
    </xdr:from>
    <xdr:to>
      <xdr:col>46</xdr:col>
      <xdr:colOff>38100</xdr:colOff>
      <xdr:row>79</xdr:row>
      <xdr:rowOff>59347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50474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9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6262</xdr:rowOff>
    </xdr:from>
    <xdr:to>
      <xdr:col>41</xdr:col>
      <xdr:colOff>101600</xdr:colOff>
      <xdr:row>78</xdr:row>
      <xdr:rowOff>107862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98989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132245</xdr:rowOff>
    </xdr:from>
    <xdr:to>
      <xdr:col>36</xdr:col>
      <xdr:colOff>165100</xdr:colOff>
      <xdr:row>79</xdr:row>
      <xdr:rowOff>62395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53522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22493</xdr:rowOff>
    </xdr:from>
    <xdr:to>
      <xdr:col>55</xdr:col>
      <xdr:colOff>0</xdr:colOff>
      <xdr:row>93</xdr:row>
      <xdr:rowOff>132483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452993"/>
          <a:ext cx="838200" cy="6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132483</xdr:rowOff>
    </xdr:from>
    <xdr:to>
      <xdr:col>50</xdr:col>
      <xdr:colOff>114300</xdr:colOff>
      <xdr:row>94</xdr:row>
      <xdr:rowOff>59674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077333"/>
          <a:ext cx="8890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27719</xdr:rowOff>
    </xdr:from>
    <xdr:to>
      <xdr:col>45</xdr:col>
      <xdr:colOff>177800</xdr:colOff>
      <xdr:row>94</xdr:row>
      <xdr:rowOff>59674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144019"/>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27719</xdr:rowOff>
    </xdr:from>
    <xdr:to>
      <xdr:col>41</xdr:col>
      <xdr:colOff>50800</xdr:colOff>
      <xdr:row>95</xdr:row>
      <xdr:rowOff>97377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144019"/>
          <a:ext cx="889000" cy="24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143143</xdr:rowOff>
    </xdr:from>
    <xdr:to>
      <xdr:col>55</xdr:col>
      <xdr:colOff>50800</xdr:colOff>
      <xdr:row>90</xdr:row>
      <xdr:rowOff>73293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96170</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3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81683</xdr:rowOff>
    </xdr:from>
    <xdr:to>
      <xdr:col>50</xdr:col>
      <xdr:colOff>165100</xdr:colOff>
      <xdr:row>94</xdr:row>
      <xdr:rowOff>11833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02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28360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80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8874</xdr:rowOff>
    </xdr:from>
    <xdr:to>
      <xdr:col>46</xdr:col>
      <xdr:colOff>38100</xdr:colOff>
      <xdr:row>94</xdr:row>
      <xdr:rowOff>110474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2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127001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9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148369</xdr:rowOff>
    </xdr:from>
    <xdr:to>
      <xdr:col>41</xdr:col>
      <xdr:colOff>101600</xdr:colOff>
      <xdr:row>94</xdr:row>
      <xdr:rowOff>78519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0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95046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8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46577</xdr:rowOff>
    </xdr:from>
    <xdr:to>
      <xdr:col>36</xdr:col>
      <xdr:colOff>165100</xdr:colOff>
      <xdr:row>95</xdr:row>
      <xdr:rowOff>148177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164704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115560</xdr:rowOff>
    </xdr:from>
    <xdr:to>
      <xdr:col>85</xdr:col>
      <xdr:colOff>127000</xdr:colOff>
      <xdr:row>38</xdr:row>
      <xdr:rowOff>16073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459210"/>
          <a:ext cx="8382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16073</xdr:rowOff>
    </xdr:from>
    <xdr:to>
      <xdr:col>81</xdr:col>
      <xdr:colOff>50800</xdr:colOff>
      <xdr:row>38</xdr:row>
      <xdr:rowOff>139288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31173"/>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102395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1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93020</xdr:rowOff>
    </xdr:from>
    <xdr:to>
      <xdr:col>76</xdr:col>
      <xdr:colOff>114300</xdr:colOff>
      <xdr:row>38</xdr:row>
      <xdr:rowOff>139288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08120"/>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45379</xdr:rowOff>
    </xdr:from>
    <xdr:to>
      <xdr:col>71</xdr:col>
      <xdr:colOff>177800</xdr:colOff>
      <xdr:row>38</xdr:row>
      <xdr:rowOff>93020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560479"/>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150354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665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64760</xdr:rowOff>
    </xdr:from>
    <xdr:to>
      <xdr:col>85</xdr:col>
      <xdr:colOff>177800</xdr:colOff>
      <xdr:row>37</xdr:row>
      <xdr:rowOff>166360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87637</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25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136723</xdr:rowOff>
    </xdr:from>
    <xdr:to>
      <xdr:col>81</xdr:col>
      <xdr:colOff>101600</xdr:colOff>
      <xdr:row>38</xdr:row>
      <xdr:rowOff>66873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4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83400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25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88488</xdr:rowOff>
    </xdr:from>
    <xdr:to>
      <xdr:col>76</xdr:col>
      <xdr:colOff>165100</xdr:colOff>
      <xdr:row>39</xdr:row>
      <xdr:rowOff>18638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9765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42220</xdr:rowOff>
    </xdr:from>
    <xdr:to>
      <xdr:col>72</xdr:col>
      <xdr:colOff>38100</xdr:colOff>
      <xdr:row>38</xdr:row>
      <xdr:rowOff>143820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160347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3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166029</xdr:rowOff>
    </xdr:from>
    <xdr:to>
      <xdr:col>67</xdr:col>
      <xdr:colOff>101600</xdr:colOff>
      <xdr:row>38</xdr:row>
      <xdr:rowOff>96179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112707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28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77782</xdr:rowOff>
    </xdr:from>
    <xdr:to>
      <xdr:col>85</xdr:col>
      <xdr:colOff>127000</xdr:colOff>
      <xdr:row>71</xdr:row>
      <xdr:rowOff>36732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079282"/>
          <a:ext cx="8382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36732</xdr:rowOff>
    </xdr:from>
    <xdr:to>
      <xdr:col>81</xdr:col>
      <xdr:colOff>50800</xdr:colOff>
      <xdr:row>71</xdr:row>
      <xdr:rowOff>116318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209682"/>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116318</xdr:rowOff>
    </xdr:from>
    <xdr:to>
      <xdr:col>76</xdr:col>
      <xdr:colOff>114300</xdr:colOff>
      <xdr:row>71</xdr:row>
      <xdr:rowOff>152861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289268"/>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132891</xdr:rowOff>
    </xdr:from>
    <xdr:to>
      <xdr:col>71</xdr:col>
      <xdr:colOff>177800</xdr:colOff>
      <xdr:row>71</xdr:row>
      <xdr:rowOff>152861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305841"/>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26982</xdr:rowOff>
    </xdr:from>
    <xdr:to>
      <xdr:col>85</xdr:col>
      <xdr:colOff>177800</xdr:colOff>
      <xdr:row>70</xdr:row>
      <xdr:rowOff>128582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151459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198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157382</xdr:rowOff>
    </xdr:from>
    <xdr:to>
      <xdr:col>81</xdr:col>
      <xdr:colOff>101600</xdr:colOff>
      <xdr:row>71</xdr:row>
      <xdr:rowOff>87532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1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104059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19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65518</xdr:rowOff>
    </xdr:from>
    <xdr:to>
      <xdr:col>76</xdr:col>
      <xdr:colOff>165100</xdr:colOff>
      <xdr:row>71</xdr:row>
      <xdr:rowOff>167118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12195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0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102061</xdr:rowOff>
    </xdr:from>
    <xdr:to>
      <xdr:col>72</xdr:col>
      <xdr:colOff>38100</xdr:colOff>
      <xdr:row>72</xdr:row>
      <xdr:rowOff>32211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2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48738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82091</xdr:rowOff>
    </xdr:from>
    <xdr:to>
      <xdr:col>67</xdr:col>
      <xdr:colOff>101600</xdr:colOff>
      <xdr:row>72</xdr:row>
      <xdr:rowOff>12241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2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28768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106316</xdr:rowOff>
    </xdr:from>
    <xdr:to>
      <xdr:col>85</xdr:col>
      <xdr:colOff>127000</xdr:colOff>
      <xdr:row>98</xdr:row>
      <xdr:rowOff>117050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908416"/>
          <a:ext cx="8382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106316</xdr:rowOff>
    </xdr:from>
    <xdr:to>
      <xdr:col>81</xdr:col>
      <xdr:colOff>50800</xdr:colOff>
      <xdr:row>98</xdr:row>
      <xdr:rowOff>116269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08416"/>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110485</xdr:rowOff>
    </xdr:from>
    <xdr:to>
      <xdr:col>76</xdr:col>
      <xdr:colOff>114300</xdr:colOff>
      <xdr:row>98</xdr:row>
      <xdr:rowOff>116269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1258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110485</xdr:rowOff>
    </xdr:from>
    <xdr:to>
      <xdr:col>71</xdr:col>
      <xdr:colOff>177800</xdr:colOff>
      <xdr:row>98</xdr:row>
      <xdr:rowOff>130944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12585"/>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66250</xdr:rowOff>
    </xdr:from>
    <xdr:to>
      <xdr:col>85</xdr:col>
      <xdr:colOff>177800</xdr:colOff>
      <xdr:row>98</xdr:row>
      <xdr:rowOff>167850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55516</xdr:rowOff>
    </xdr:from>
    <xdr:to>
      <xdr:col>81</xdr:col>
      <xdr:colOff>101600</xdr:colOff>
      <xdr:row>98</xdr:row>
      <xdr:rowOff>157116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148243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5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65469</xdr:rowOff>
    </xdr:from>
    <xdr:to>
      <xdr:col>76</xdr:col>
      <xdr:colOff>165100</xdr:colOff>
      <xdr:row>98</xdr:row>
      <xdr:rowOff>167069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158196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6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59685</xdr:rowOff>
    </xdr:from>
    <xdr:to>
      <xdr:col>72</xdr:col>
      <xdr:colOff>38100</xdr:colOff>
      <xdr:row>98</xdr:row>
      <xdr:rowOff>161285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152412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80144</xdr:rowOff>
    </xdr:from>
    <xdr:to>
      <xdr:col>67</xdr:col>
      <xdr:colOff>101600</xdr:colOff>
      <xdr:row>99</xdr:row>
      <xdr:rowOff>10294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1421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38126</xdr:rowOff>
    </xdr:from>
    <xdr:to>
      <xdr:col>116</xdr:col>
      <xdr:colOff>63500</xdr:colOff>
      <xdr:row>57</xdr:row>
      <xdr:rowOff>29820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639326"/>
          <a:ext cx="838200" cy="1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38126</xdr:rowOff>
    </xdr:from>
    <xdr:to>
      <xdr:col>111</xdr:col>
      <xdr:colOff>177800</xdr:colOff>
      <xdr:row>56</xdr:row>
      <xdr:rowOff>45669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63932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45669</xdr:rowOff>
    </xdr:from>
    <xdr:to>
      <xdr:col>107</xdr:col>
      <xdr:colOff>50800</xdr:colOff>
      <xdr:row>56</xdr:row>
      <xdr:rowOff>53442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64686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53442</xdr:rowOff>
    </xdr:from>
    <xdr:to>
      <xdr:col>102</xdr:col>
      <xdr:colOff>114300</xdr:colOff>
      <xdr:row>56</xdr:row>
      <xdr:rowOff>62738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654642"/>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158463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150470</xdr:rowOff>
    </xdr:from>
    <xdr:to>
      <xdr:col>116</xdr:col>
      <xdr:colOff>114300</xdr:colOff>
      <xdr:row>57</xdr:row>
      <xdr:rowOff>80620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1897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158776</xdr:rowOff>
    </xdr:from>
    <xdr:to>
      <xdr:col>112</xdr:col>
      <xdr:colOff>38100</xdr:colOff>
      <xdr:row>56</xdr:row>
      <xdr:rowOff>88926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105453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36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166319</xdr:rowOff>
    </xdr:from>
    <xdr:to>
      <xdr:col>107</xdr:col>
      <xdr:colOff>101600</xdr:colOff>
      <xdr:row>56</xdr:row>
      <xdr:rowOff>96469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5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112996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3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2642</xdr:rowOff>
    </xdr:from>
    <xdr:to>
      <xdr:col>102</xdr:col>
      <xdr:colOff>165100</xdr:colOff>
      <xdr:row>56</xdr:row>
      <xdr:rowOff>104242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120769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37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11938</xdr:rowOff>
    </xdr:from>
    <xdr:to>
      <xdr:col>98</xdr:col>
      <xdr:colOff>38100</xdr:colOff>
      <xdr:row>56</xdr:row>
      <xdr:rowOff>113538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130065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38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3626</xdr:rowOff>
    </xdr:from>
    <xdr:to>
      <xdr:col>116</xdr:col>
      <xdr:colOff>63500</xdr:colOff>
      <xdr:row>78</xdr:row>
      <xdr:rowOff>14675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7672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32430</xdr:rowOff>
    </xdr:from>
    <xdr:to>
      <xdr:col>111</xdr:col>
      <xdr:colOff>177800</xdr:colOff>
      <xdr:row>78</xdr:row>
      <xdr:rowOff>3626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548280"/>
          <a:ext cx="889000" cy="8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32430</xdr:rowOff>
    </xdr:from>
    <xdr:to>
      <xdr:col>107</xdr:col>
      <xdr:colOff>50800</xdr:colOff>
      <xdr:row>73</xdr:row>
      <xdr:rowOff>86075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48280"/>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86075</xdr:rowOff>
    </xdr:from>
    <xdr:to>
      <xdr:col>102</xdr:col>
      <xdr:colOff>114300</xdr:colOff>
      <xdr:row>73</xdr:row>
      <xdr:rowOff>117449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01925"/>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135325</xdr:rowOff>
    </xdr:from>
    <xdr:to>
      <xdr:col>116</xdr:col>
      <xdr:colOff>114300</xdr:colOff>
      <xdr:row>78</xdr:row>
      <xdr:rowOff>65475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50252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124276</xdr:rowOff>
    </xdr:from>
    <xdr:to>
      <xdr:col>112</xdr:col>
      <xdr:colOff>38100</xdr:colOff>
      <xdr:row>78</xdr:row>
      <xdr:rowOff>54426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45553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153080</xdr:rowOff>
    </xdr:from>
    <xdr:to>
      <xdr:col>107</xdr:col>
      <xdr:colOff>101600</xdr:colOff>
      <xdr:row>73</xdr:row>
      <xdr:rowOff>83230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4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99757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2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35275</xdr:rowOff>
    </xdr:from>
    <xdr:to>
      <xdr:col>102</xdr:col>
      <xdr:colOff>165100</xdr:colOff>
      <xdr:row>73</xdr:row>
      <xdr:rowOff>136875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5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153402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66649</xdr:rowOff>
    </xdr:from>
    <xdr:to>
      <xdr:col>98</xdr:col>
      <xdr:colOff>38100</xdr:colOff>
      <xdr:row>73</xdr:row>
      <xdr:rowOff>168249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全体的に、経常経費のコスト削減をしても、人口減少が早いため１人当たりのコストが悪化しているもしくは改善が鈍い傾向がある。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・人件費では依然として類似団体より高くなっているものの、昨年度と比較して、職員給与費、地方公務員共済組合負担金等あわせて</a:t>
          </a:r>
          <a:r>
            <a:rPr kumimoji="1" lang="en-US" altLang="ja-JP" sz="1300">
              <a:solidFill>
                <a:schemeClr val="dk1"/>
              </a:solidFill>
              <a:effectLst/>
              <a:latin typeface="+mn-lt"/>
              <a:ea typeface="+mn-ea"/>
              <a:cs typeface="+mn-cs"/>
            </a:rPr>
            <a:t>84</a:t>
          </a:r>
          <a:r>
            <a:rPr kumimoji="1" lang="ja-JP" altLang="ja-JP" sz="1300">
              <a:solidFill>
                <a:schemeClr val="dk1"/>
              </a:solidFill>
              <a:effectLst/>
              <a:latin typeface="+mn-lt"/>
              <a:ea typeface="+mn-ea"/>
              <a:cs typeface="+mn-cs"/>
            </a:rPr>
            <a:t>百万円の減少したことにより減額となっている。</a:t>
          </a:r>
          <a:endParaRPr lang="ja-JP" altLang="ja-JP" sz="1300">
            <a:effectLst/>
          </a:endParaRPr>
        </a:p>
        <a:p>
          <a:r>
            <a:rPr kumimoji="1" lang="ja-JP" altLang="ja-JP" sz="1300">
              <a:solidFill>
                <a:schemeClr val="dk1"/>
              </a:solidFill>
              <a:effectLst/>
              <a:latin typeface="+mn-lt"/>
              <a:ea typeface="+mn-ea"/>
              <a:cs typeface="+mn-cs"/>
            </a:rPr>
            <a:t>・補助費等でも依然類似団体と比較して高く、</a:t>
          </a:r>
          <a:r>
            <a:rPr kumimoji="1" lang="ja-JP" altLang="en-US" sz="1300">
              <a:solidFill>
                <a:schemeClr val="dk1"/>
              </a:solidFill>
              <a:effectLst/>
              <a:latin typeface="+mn-lt"/>
              <a:ea typeface="+mn-ea"/>
              <a:cs typeface="+mn-cs"/>
            </a:rPr>
            <a:t>昨年度より</a:t>
          </a:r>
          <a:r>
            <a:rPr kumimoji="1" lang="ja-JP" altLang="ja-JP" sz="1300">
              <a:solidFill>
                <a:schemeClr val="dk1"/>
              </a:solidFill>
              <a:effectLst/>
              <a:latin typeface="+mn-lt"/>
              <a:ea typeface="+mn-ea"/>
              <a:cs typeface="+mn-cs"/>
            </a:rPr>
            <a:t>下水道事業の法適化の影響を受け上昇している。また、</a:t>
          </a:r>
          <a:r>
            <a:rPr kumimoji="1" lang="ja-JP" altLang="en-US" sz="1300">
              <a:solidFill>
                <a:schemeClr val="dk1"/>
              </a:solidFill>
              <a:effectLst/>
              <a:latin typeface="+mn-lt"/>
              <a:ea typeface="+mn-ea"/>
              <a:cs typeface="+mn-cs"/>
            </a:rPr>
            <a:t>建設経費により</a:t>
          </a:r>
          <a:r>
            <a:rPr kumimoji="1" lang="ja-JP" altLang="ja-JP" sz="1300">
              <a:solidFill>
                <a:schemeClr val="dk1"/>
              </a:solidFill>
              <a:effectLst/>
              <a:latin typeface="+mn-lt"/>
              <a:ea typeface="+mn-ea"/>
              <a:cs typeface="+mn-cs"/>
            </a:rPr>
            <a:t>一部事務組合への負担金が</a:t>
          </a:r>
          <a:r>
            <a:rPr kumimoji="1" lang="en-US" altLang="ja-JP" sz="1300">
              <a:solidFill>
                <a:schemeClr val="dk1"/>
              </a:solidFill>
              <a:effectLst/>
              <a:latin typeface="+mn-lt"/>
              <a:ea typeface="+mn-ea"/>
              <a:cs typeface="+mn-cs"/>
            </a:rPr>
            <a:t>367</a:t>
          </a:r>
          <a:r>
            <a:rPr kumimoji="1" lang="ja-JP" altLang="ja-JP" sz="1300">
              <a:solidFill>
                <a:schemeClr val="dk1"/>
              </a:solidFill>
              <a:effectLst/>
              <a:latin typeface="+mn-lt"/>
              <a:ea typeface="+mn-ea"/>
              <a:cs typeface="+mn-cs"/>
            </a:rPr>
            <a:t>百万円増額したことも一因と考えられる。</a:t>
          </a:r>
          <a:endParaRPr lang="ja-JP" altLang="ja-JP" sz="1300">
            <a:effectLst/>
          </a:endParaRPr>
        </a:p>
        <a:p>
          <a:r>
            <a:rPr kumimoji="1" lang="ja-JP" altLang="ja-JP" sz="1300">
              <a:solidFill>
                <a:schemeClr val="dk1"/>
              </a:solidFill>
              <a:effectLst/>
              <a:latin typeface="+mn-lt"/>
              <a:ea typeface="+mn-ea"/>
              <a:cs typeface="+mn-cs"/>
            </a:rPr>
            <a:t>・普通建設費（更新整備）では、昨年度と比較して</a:t>
          </a:r>
          <a:r>
            <a:rPr kumimoji="1" lang="en-US" altLang="ja-JP" sz="1300">
              <a:solidFill>
                <a:schemeClr val="dk1"/>
              </a:solidFill>
              <a:effectLst/>
              <a:latin typeface="+mn-lt"/>
              <a:ea typeface="+mn-ea"/>
              <a:cs typeface="+mn-cs"/>
            </a:rPr>
            <a:t>739</a:t>
          </a:r>
          <a:r>
            <a:rPr kumimoji="1" lang="ja-JP" altLang="ja-JP" sz="1300">
              <a:solidFill>
                <a:schemeClr val="dk1"/>
              </a:solidFill>
              <a:effectLst/>
              <a:latin typeface="+mn-lt"/>
              <a:ea typeface="+mn-ea"/>
              <a:cs typeface="+mn-cs"/>
            </a:rPr>
            <a:t>百万円増加しており、本庁舎整備事業で</a:t>
          </a:r>
          <a:r>
            <a:rPr kumimoji="1" lang="en-US" altLang="ja-JP" sz="1300">
              <a:solidFill>
                <a:schemeClr val="dk1"/>
              </a:solidFill>
              <a:effectLst/>
              <a:latin typeface="+mn-lt"/>
              <a:ea typeface="+mn-ea"/>
              <a:cs typeface="+mn-cs"/>
            </a:rPr>
            <a:t>1,398</a:t>
          </a:r>
          <a:r>
            <a:rPr kumimoji="1" lang="ja-JP" altLang="ja-JP" sz="1300">
              <a:solidFill>
                <a:schemeClr val="dk1"/>
              </a:solidFill>
              <a:effectLst/>
              <a:latin typeface="+mn-lt"/>
              <a:ea typeface="+mn-ea"/>
              <a:cs typeface="+mn-cs"/>
            </a:rPr>
            <a:t>百万円等の大型事業を実施したことにより、類似団体比較において</a:t>
          </a:r>
          <a:r>
            <a:rPr kumimoji="1" lang="en-US" altLang="ja-JP" sz="1300">
              <a:solidFill>
                <a:schemeClr val="dk1"/>
              </a:solidFill>
              <a:effectLst/>
              <a:latin typeface="+mn-lt"/>
              <a:ea typeface="+mn-ea"/>
              <a:cs typeface="+mn-cs"/>
            </a:rPr>
            <a:t>69,180</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人高くなっている。</a:t>
          </a:r>
          <a:endParaRPr lang="ja-JP" altLang="ja-JP" sz="1300">
            <a:effectLst/>
          </a:endParaRPr>
        </a:p>
        <a:p>
          <a:r>
            <a:rPr kumimoji="1" lang="ja-JP" altLang="ja-JP" sz="1300">
              <a:solidFill>
                <a:schemeClr val="dk1"/>
              </a:solidFill>
              <a:effectLst/>
              <a:latin typeface="+mn-lt"/>
              <a:ea typeface="+mn-ea"/>
              <a:cs typeface="+mn-cs"/>
            </a:rPr>
            <a:t>・公債費は、これまでに実施した事業の元金償還が本格化したことに増加</a:t>
          </a:r>
          <a:r>
            <a:rPr kumimoji="1" lang="ja-JP" altLang="en-US" sz="1300">
              <a:solidFill>
                <a:schemeClr val="dk1"/>
              </a:solidFill>
              <a:effectLst/>
              <a:latin typeface="+mn-lt"/>
              <a:ea typeface="+mn-ea"/>
              <a:cs typeface="+mn-cs"/>
            </a:rPr>
            <a:t>しているが、今後は減少</a:t>
          </a:r>
          <a:r>
            <a:rPr kumimoji="1" lang="ja-JP" altLang="ja-JP" sz="1300">
              <a:solidFill>
                <a:schemeClr val="dk1"/>
              </a:solidFill>
              <a:effectLst/>
              <a:latin typeface="+mn-lt"/>
              <a:ea typeface="+mn-ea"/>
              <a:cs typeface="+mn-cs"/>
            </a:rPr>
            <a:t>する見込みである。なお、依然として類似団体比較</a:t>
          </a:r>
          <a:r>
            <a:rPr kumimoji="1" lang="ja-JP" altLang="en-US" sz="1300">
              <a:solidFill>
                <a:schemeClr val="dk1"/>
              </a:solidFill>
              <a:effectLst/>
              <a:latin typeface="+mn-lt"/>
              <a:ea typeface="+mn-ea"/>
              <a:cs typeface="+mn-cs"/>
            </a:rPr>
            <a:t>と比較して高い数値であることから</a:t>
          </a:r>
          <a:r>
            <a:rPr kumimoji="1" lang="ja-JP" altLang="ja-JP" sz="1300">
              <a:solidFill>
                <a:schemeClr val="dk1"/>
              </a:solidFill>
              <a:effectLst/>
              <a:latin typeface="+mn-lt"/>
              <a:ea typeface="+mn-ea"/>
              <a:cs typeface="+mn-cs"/>
            </a:rPr>
            <a:t>、償還期間の見直し等</a:t>
          </a:r>
          <a:r>
            <a:rPr kumimoji="1" lang="ja-JP" altLang="en-US" sz="1300">
              <a:solidFill>
                <a:schemeClr val="dk1"/>
              </a:solidFill>
              <a:effectLst/>
              <a:latin typeface="+mn-lt"/>
              <a:ea typeface="+mn-ea"/>
              <a:cs typeface="+mn-cs"/>
            </a:rPr>
            <a:t>により金額の抑制と平準化に努める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繰出金については、昨年度より下水道事業の法適化の影響から減少しているが、経常的な繰出金は増加している。特に介護保険事業が増額しており、各会計での運営を原則としつつも、一般会計での歳出削減改革を確実に実行していく</a:t>
          </a:r>
          <a:r>
            <a:rPr kumimoji="1" lang="ja-JP" altLang="en-US" sz="13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兵庫県多可町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20,885
20,678
185.19
13,448,024
13,346,505
66,886
7,818,860
15,487,215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64915</xdr:rowOff>
    </xdr:from>
    <xdr:to>
      <xdr:col>24</xdr:col>
      <xdr:colOff>63500</xdr:colOff>
      <xdr:row>34</xdr:row>
      <xdr:rowOff>142313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94215"/>
          <a:ext cx="8382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132842</xdr:rowOff>
    </xdr:from>
    <xdr:to>
      <xdr:col>19</xdr:col>
      <xdr:colOff>177800</xdr:colOff>
      <xdr:row>34</xdr:row>
      <xdr:rowOff>142313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6214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28992</xdr:rowOff>
    </xdr:from>
    <xdr:to>
      <xdr:col>15</xdr:col>
      <xdr:colOff>50800</xdr:colOff>
      <xdr:row>34</xdr:row>
      <xdr:rowOff>132842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8292"/>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28992</xdr:rowOff>
    </xdr:from>
    <xdr:to>
      <xdr:col>10</xdr:col>
      <xdr:colOff>114300</xdr:colOff>
      <xdr:row>34</xdr:row>
      <xdr:rowOff>137414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8292"/>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14115</xdr:rowOff>
    </xdr:from>
    <xdr:to>
      <xdr:col>24</xdr:col>
      <xdr:colOff>114300</xdr:colOff>
      <xdr:row>34</xdr:row>
      <xdr:rowOff>115715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36992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91513</xdr:rowOff>
    </xdr:from>
    <xdr:to>
      <xdr:col>20</xdr:col>
      <xdr:colOff>38100</xdr:colOff>
      <xdr:row>35</xdr:row>
      <xdr:rowOff>21663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38190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82042</xdr:rowOff>
    </xdr:from>
    <xdr:to>
      <xdr:col>15</xdr:col>
      <xdr:colOff>101600</xdr:colOff>
      <xdr:row>35</xdr:row>
      <xdr:rowOff>12192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28719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149642</xdr:rowOff>
    </xdr:from>
    <xdr:to>
      <xdr:col>10</xdr:col>
      <xdr:colOff>165100</xdr:colOff>
      <xdr:row>34</xdr:row>
      <xdr:rowOff>79792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96319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86614</xdr:rowOff>
    </xdr:from>
    <xdr:to>
      <xdr:col>6</xdr:col>
      <xdr:colOff>38100</xdr:colOff>
      <xdr:row>35</xdr:row>
      <xdr:rowOff>16764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33291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159895</xdr:rowOff>
    </xdr:from>
    <xdr:to>
      <xdr:col>24</xdr:col>
      <xdr:colOff>63500</xdr:colOff>
      <xdr:row>57</xdr:row>
      <xdr:rowOff>70235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61095"/>
          <a:ext cx="838200" cy="8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70235</xdr:rowOff>
    </xdr:from>
    <xdr:to>
      <xdr:col>19</xdr:col>
      <xdr:colOff>177800</xdr:colOff>
      <xdr:row>57</xdr:row>
      <xdr:rowOff>145986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42885"/>
          <a:ext cx="889000" cy="7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145986</xdr:rowOff>
    </xdr:from>
    <xdr:to>
      <xdr:col>15</xdr:col>
      <xdr:colOff>50800</xdr:colOff>
      <xdr:row>58</xdr:row>
      <xdr:rowOff>4914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18636"/>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4914</xdr:rowOff>
    </xdr:from>
    <xdr:to>
      <xdr:col>10</xdr:col>
      <xdr:colOff>114300</xdr:colOff>
      <xdr:row>58</xdr:row>
      <xdr:rowOff>49337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49014"/>
          <a:ext cx="889000" cy="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109095</xdr:rowOff>
    </xdr:from>
    <xdr:to>
      <xdr:col>24</xdr:col>
      <xdr:colOff>114300</xdr:colOff>
      <xdr:row>57</xdr:row>
      <xdr:rowOff>39245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1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131972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6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19435</xdr:rowOff>
    </xdr:from>
    <xdr:to>
      <xdr:col>20</xdr:col>
      <xdr:colOff>38100</xdr:colOff>
      <xdr:row>57</xdr:row>
      <xdr:rowOff>121035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137562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6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95186</xdr:rowOff>
    </xdr:from>
    <xdr:to>
      <xdr:col>15</xdr:col>
      <xdr:colOff>101600</xdr:colOff>
      <xdr:row>58</xdr:row>
      <xdr:rowOff>25336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41863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125564</xdr:rowOff>
    </xdr:from>
    <xdr:to>
      <xdr:col>10</xdr:col>
      <xdr:colOff>165100</xdr:colOff>
      <xdr:row>58</xdr:row>
      <xdr:rowOff>55714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72241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169987</xdr:rowOff>
    </xdr:from>
    <xdr:to>
      <xdr:col>6</xdr:col>
      <xdr:colOff>38100</xdr:colOff>
      <xdr:row>58</xdr:row>
      <xdr:rowOff>100137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116664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62788</xdr:rowOff>
    </xdr:from>
    <xdr:to>
      <xdr:col>24</xdr:col>
      <xdr:colOff>63500</xdr:colOff>
      <xdr:row>75</xdr:row>
      <xdr:rowOff>113652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21538"/>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113652</xdr:rowOff>
    </xdr:from>
    <xdr:to>
      <xdr:col>19</xdr:col>
      <xdr:colOff>177800</xdr:colOff>
      <xdr:row>75</xdr:row>
      <xdr:rowOff>161886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72402"/>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161886</xdr:rowOff>
    </xdr:from>
    <xdr:to>
      <xdr:col>15</xdr:col>
      <xdr:colOff>50800</xdr:colOff>
      <xdr:row>76</xdr:row>
      <xdr:rowOff>59779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20636"/>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157327</xdr:rowOff>
    </xdr:from>
    <xdr:to>
      <xdr:col>10</xdr:col>
      <xdr:colOff>114300</xdr:colOff>
      <xdr:row>76</xdr:row>
      <xdr:rowOff>59779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016077"/>
          <a:ext cx="8890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11988</xdr:rowOff>
    </xdr:from>
    <xdr:to>
      <xdr:col>24</xdr:col>
      <xdr:colOff>114300</xdr:colOff>
      <xdr:row>75</xdr:row>
      <xdr:rowOff>113588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34865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2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62852</xdr:rowOff>
    </xdr:from>
    <xdr:to>
      <xdr:col>20</xdr:col>
      <xdr:colOff>38100</xdr:colOff>
      <xdr:row>75</xdr:row>
      <xdr:rowOff>164452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9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111087</xdr:rowOff>
    </xdr:from>
    <xdr:to>
      <xdr:col>15</xdr:col>
      <xdr:colOff>101600</xdr:colOff>
      <xdr:row>76</xdr:row>
      <xdr:rowOff>41238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69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32363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8979</xdr:rowOff>
    </xdr:from>
    <xdr:to>
      <xdr:col>10</xdr:col>
      <xdr:colOff>165100</xdr:colOff>
      <xdr:row>76</xdr:row>
      <xdr:rowOff>110579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127106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1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106528</xdr:rowOff>
    </xdr:from>
    <xdr:to>
      <xdr:col>6</xdr:col>
      <xdr:colOff>38100</xdr:colOff>
      <xdr:row>76</xdr:row>
      <xdr:rowOff>36677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65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53205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103215</xdr:rowOff>
    </xdr:from>
    <xdr:to>
      <xdr:col>24</xdr:col>
      <xdr:colOff>63500</xdr:colOff>
      <xdr:row>95</xdr:row>
      <xdr:rowOff>137368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90965"/>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103215</xdr:rowOff>
    </xdr:from>
    <xdr:to>
      <xdr:col>19</xdr:col>
      <xdr:colOff>177800</xdr:colOff>
      <xdr:row>95</xdr:row>
      <xdr:rowOff>150558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90965"/>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140638</xdr:rowOff>
    </xdr:from>
    <xdr:to>
      <xdr:col>15</xdr:col>
      <xdr:colOff>50800</xdr:colOff>
      <xdr:row>95</xdr:row>
      <xdr:rowOff>150558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28388"/>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140638</xdr:rowOff>
    </xdr:from>
    <xdr:to>
      <xdr:col>10</xdr:col>
      <xdr:colOff>114300</xdr:colOff>
      <xdr:row>95</xdr:row>
      <xdr:rowOff>166195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28388"/>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86568</xdr:rowOff>
    </xdr:from>
    <xdr:to>
      <xdr:col>24</xdr:col>
      <xdr:colOff>114300</xdr:colOff>
      <xdr:row>96</xdr:row>
      <xdr:rowOff>16718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109445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2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52415</xdr:rowOff>
    </xdr:from>
    <xdr:to>
      <xdr:col>20</xdr:col>
      <xdr:colOff>38100</xdr:colOff>
      <xdr:row>95</xdr:row>
      <xdr:rowOff>154015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170542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99758</xdr:rowOff>
    </xdr:from>
    <xdr:to>
      <xdr:col>15</xdr:col>
      <xdr:colOff>101600</xdr:colOff>
      <xdr:row>96</xdr:row>
      <xdr:rowOff>29908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46435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89838</xdr:rowOff>
    </xdr:from>
    <xdr:to>
      <xdr:col>10</xdr:col>
      <xdr:colOff>165100</xdr:colOff>
      <xdr:row>96</xdr:row>
      <xdr:rowOff>19988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36515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115395</xdr:rowOff>
    </xdr:from>
    <xdr:to>
      <xdr:col>6</xdr:col>
      <xdr:colOff>38100</xdr:colOff>
      <xdr:row>96</xdr:row>
      <xdr:rowOff>45545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62072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7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152110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638510"/>
          <a:ext cx="1270" cy="114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98787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4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152110</xdr:rowOff>
    </xdr:from>
    <xdr:to>
      <xdr:col>55</xdr:col>
      <xdr:colOff>88900</xdr:colOff>
      <xdr:row>32</xdr:row>
      <xdr:rowOff>152110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6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94633</xdr:rowOff>
    </xdr:from>
    <xdr:to>
      <xdr:col>55</xdr:col>
      <xdr:colOff>0</xdr:colOff>
      <xdr:row>34</xdr:row>
      <xdr:rowOff>123698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5238133"/>
          <a:ext cx="838200" cy="7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126110</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697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147683</xdr:rowOff>
    </xdr:from>
    <xdr:to>
      <xdr:col>55</xdr:col>
      <xdr:colOff>50800</xdr:colOff>
      <xdr:row>38</xdr:row>
      <xdr:rowOff>77832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94633</xdr:rowOff>
    </xdr:from>
    <xdr:to>
      <xdr:col>50</xdr:col>
      <xdr:colOff>114300</xdr:colOff>
      <xdr:row>30</xdr:row>
      <xdr:rowOff>116513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23813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127109</xdr:rowOff>
    </xdr:from>
    <xdr:to>
      <xdr:col>50</xdr:col>
      <xdr:colOff>165100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116513</xdr:rowOff>
    </xdr:from>
    <xdr:to>
      <xdr:col>45</xdr:col>
      <xdr:colOff>177800</xdr:colOff>
      <xdr:row>30</xdr:row>
      <xdr:rowOff>138720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26001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104249</xdr:rowOff>
    </xdr:from>
    <xdr:to>
      <xdr:col>46</xdr:col>
      <xdr:colOff>38100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138720</xdr:rowOff>
    </xdr:from>
    <xdr:to>
      <xdr:col>41</xdr:col>
      <xdr:colOff>50800</xdr:colOff>
      <xdr:row>30</xdr:row>
      <xdr:rowOff>166805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28222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167930</xdr:rowOff>
    </xdr:from>
    <xdr:to>
      <xdr:col>36</xdr:col>
      <xdr:colOff>165100</xdr:colOff>
      <xdr:row>37</xdr:row>
      <xdr:rowOff>98080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89207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72898</xdr:rowOff>
    </xdr:from>
    <xdr:to>
      <xdr:col>55</xdr:col>
      <xdr:colOff>50800</xdr:colOff>
      <xdr:row>35</xdr:row>
      <xdr:rowOff>3048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95775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43833</xdr:rowOff>
    </xdr:from>
    <xdr:to>
      <xdr:col>50</xdr:col>
      <xdr:colOff>165100</xdr:colOff>
      <xdr:row>30</xdr:row>
      <xdr:rowOff>145433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1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161960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496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65713</xdr:rowOff>
    </xdr:from>
    <xdr:to>
      <xdr:col>46</xdr:col>
      <xdr:colOff>38100</xdr:colOff>
      <xdr:row>30</xdr:row>
      <xdr:rowOff>167313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2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12390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498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87920</xdr:rowOff>
    </xdr:from>
    <xdr:to>
      <xdr:col>41</xdr:col>
      <xdr:colOff>101600</xdr:colOff>
      <xdr:row>31</xdr:row>
      <xdr:rowOff>18070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34597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0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116005</xdr:rowOff>
    </xdr:from>
    <xdr:to>
      <xdr:col>36</xdr:col>
      <xdr:colOff>165100</xdr:colOff>
      <xdr:row>31</xdr:row>
      <xdr:rowOff>46155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62682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0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150864</xdr:rowOff>
    </xdr:from>
    <xdr:to>
      <xdr:col>55</xdr:col>
      <xdr:colOff>0</xdr:colOff>
      <xdr:row>55</xdr:row>
      <xdr:rowOff>53194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409164"/>
          <a:ext cx="838200" cy="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155835</xdr:rowOff>
    </xdr:from>
    <xdr:to>
      <xdr:col>50</xdr:col>
      <xdr:colOff>114300</xdr:colOff>
      <xdr:row>55</xdr:row>
      <xdr:rowOff>53194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242685"/>
          <a:ext cx="889000" cy="2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155835</xdr:rowOff>
    </xdr:from>
    <xdr:to>
      <xdr:col>45</xdr:col>
      <xdr:colOff>177800</xdr:colOff>
      <xdr:row>53</xdr:row>
      <xdr:rowOff>161189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242685"/>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116249</xdr:rowOff>
    </xdr:from>
    <xdr:to>
      <xdr:col>41</xdr:col>
      <xdr:colOff>50800</xdr:colOff>
      <xdr:row>53</xdr:row>
      <xdr:rowOff>161189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203099"/>
          <a:ext cx="889000" cy="4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100064</xdr:rowOff>
    </xdr:from>
    <xdr:to>
      <xdr:col>55</xdr:col>
      <xdr:colOff>50800</xdr:colOff>
      <xdr:row>55</xdr:row>
      <xdr:rowOff>30214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3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122941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2394</xdr:rowOff>
    </xdr:from>
    <xdr:to>
      <xdr:col>50</xdr:col>
      <xdr:colOff>165100</xdr:colOff>
      <xdr:row>55</xdr:row>
      <xdr:rowOff>103994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4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120521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2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105035</xdr:rowOff>
    </xdr:from>
    <xdr:to>
      <xdr:col>46</xdr:col>
      <xdr:colOff>38100</xdr:colOff>
      <xdr:row>54</xdr:row>
      <xdr:rowOff>35185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51712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9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110389</xdr:rowOff>
    </xdr:from>
    <xdr:to>
      <xdr:col>41</xdr:col>
      <xdr:colOff>101600</xdr:colOff>
      <xdr:row>54</xdr:row>
      <xdr:rowOff>40539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57066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65449</xdr:rowOff>
    </xdr:from>
    <xdr:to>
      <xdr:col>36</xdr:col>
      <xdr:colOff>165100</xdr:colOff>
      <xdr:row>53</xdr:row>
      <xdr:rowOff>167049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1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12126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9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161455</xdr:rowOff>
    </xdr:from>
    <xdr:to>
      <xdr:col>55</xdr:col>
      <xdr:colOff>0</xdr:colOff>
      <xdr:row>77</xdr:row>
      <xdr:rowOff>75730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9165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71692</xdr:rowOff>
    </xdr:from>
    <xdr:to>
      <xdr:col>50</xdr:col>
      <xdr:colOff>114300</xdr:colOff>
      <xdr:row>77</xdr:row>
      <xdr:rowOff>75730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273342"/>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55042</xdr:rowOff>
    </xdr:from>
    <xdr:to>
      <xdr:col>45</xdr:col>
      <xdr:colOff>177800</xdr:colOff>
      <xdr:row>77</xdr:row>
      <xdr:rowOff>71692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56692"/>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125031</xdr:rowOff>
    </xdr:from>
    <xdr:to>
      <xdr:col>41</xdr:col>
      <xdr:colOff>50800</xdr:colOff>
      <xdr:row>77</xdr:row>
      <xdr:rowOff>55042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983781"/>
          <a:ext cx="889000" cy="2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110655</xdr:rowOff>
    </xdr:from>
    <xdr:to>
      <xdr:col>55</xdr:col>
      <xdr:colOff>50800</xdr:colOff>
      <xdr:row>77</xdr:row>
      <xdr:rowOff>40805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133532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24930</xdr:rowOff>
    </xdr:from>
    <xdr:to>
      <xdr:col>50</xdr:col>
      <xdr:colOff>165100</xdr:colOff>
      <xdr:row>77</xdr:row>
      <xdr:rowOff>126530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117657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20892</xdr:rowOff>
    </xdr:from>
    <xdr:to>
      <xdr:col>46</xdr:col>
      <xdr:colOff>38100</xdr:colOff>
      <xdr:row>77</xdr:row>
      <xdr:rowOff>122492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113619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4242</xdr:rowOff>
    </xdr:from>
    <xdr:to>
      <xdr:col>41</xdr:col>
      <xdr:colOff>101600</xdr:colOff>
      <xdr:row>77</xdr:row>
      <xdr:rowOff>105842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96969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29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74231</xdr:rowOff>
    </xdr:from>
    <xdr:to>
      <xdr:col>36</xdr:col>
      <xdr:colOff>165100</xdr:colOff>
      <xdr:row>76</xdr:row>
      <xdr:rowOff>4381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20908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70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89636</xdr:rowOff>
    </xdr:from>
    <xdr:to>
      <xdr:col>55</xdr:col>
      <xdr:colOff>0</xdr:colOff>
      <xdr:row>94</xdr:row>
      <xdr:rowOff>145492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205936"/>
          <a:ext cx="838200" cy="5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89636</xdr:rowOff>
    </xdr:from>
    <xdr:to>
      <xdr:col>50</xdr:col>
      <xdr:colOff>114300</xdr:colOff>
      <xdr:row>97</xdr:row>
      <xdr:rowOff>25895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205936"/>
          <a:ext cx="889000" cy="45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168942</xdr:rowOff>
    </xdr:from>
    <xdr:to>
      <xdr:col>45</xdr:col>
      <xdr:colOff>177800</xdr:colOff>
      <xdr:row>97</xdr:row>
      <xdr:rowOff>25895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28142"/>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132917</xdr:rowOff>
    </xdr:from>
    <xdr:to>
      <xdr:col>41</xdr:col>
      <xdr:colOff>50800</xdr:colOff>
      <xdr:row>96</xdr:row>
      <xdr:rowOff>168942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92117"/>
          <a:ext cx="889000" cy="3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94692</xdr:rowOff>
    </xdr:from>
    <xdr:to>
      <xdr:col>55</xdr:col>
      <xdr:colOff>50800</xdr:colOff>
      <xdr:row>95</xdr:row>
      <xdr:rowOff>24842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117569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38836</xdr:rowOff>
    </xdr:from>
    <xdr:to>
      <xdr:col>50</xdr:col>
      <xdr:colOff>165100</xdr:colOff>
      <xdr:row>94</xdr:row>
      <xdr:rowOff>140436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1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156963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59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146545</xdr:rowOff>
    </xdr:from>
    <xdr:to>
      <xdr:col>46</xdr:col>
      <xdr:colOff>38100</xdr:colOff>
      <xdr:row>97</xdr:row>
      <xdr:rowOff>76695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93222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118142</xdr:rowOff>
    </xdr:from>
    <xdr:to>
      <xdr:col>41</xdr:col>
      <xdr:colOff>101600</xdr:colOff>
      <xdr:row>97</xdr:row>
      <xdr:rowOff>48292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64819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3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82117</xdr:rowOff>
    </xdr:from>
    <xdr:to>
      <xdr:col>36</xdr:col>
      <xdr:colOff>165100</xdr:colOff>
      <xdr:row>97</xdr:row>
      <xdr:rowOff>12267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28794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3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168308</xdr:rowOff>
    </xdr:from>
    <xdr:to>
      <xdr:col>85</xdr:col>
      <xdr:colOff>127000</xdr:colOff>
      <xdr:row>36</xdr:row>
      <xdr:rowOff>86044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654708"/>
          <a:ext cx="838200" cy="6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138328</xdr:rowOff>
    </xdr:from>
    <xdr:to>
      <xdr:col>81</xdr:col>
      <xdr:colOff>50800</xdr:colOff>
      <xdr:row>36</xdr:row>
      <xdr:rowOff>86044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139078"/>
          <a:ext cx="889000" cy="1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116220</xdr:rowOff>
    </xdr:from>
    <xdr:to>
      <xdr:col>76</xdr:col>
      <xdr:colOff>114300</xdr:colOff>
      <xdr:row>35</xdr:row>
      <xdr:rowOff>138328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602620"/>
          <a:ext cx="889000" cy="53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116220</xdr:rowOff>
    </xdr:from>
    <xdr:to>
      <xdr:col>71</xdr:col>
      <xdr:colOff>177800</xdr:colOff>
      <xdr:row>37</xdr:row>
      <xdr:rowOff>15864</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602620"/>
          <a:ext cx="889000" cy="75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117508</xdr:rowOff>
    </xdr:from>
    <xdr:to>
      <xdr:col>85</xdr:col>
      <xdr:colOff>177800</xdr:colOff>
      <xdr:row>33</xdr:row>
      <xdr:rowOff>47658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6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140385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45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35244</xdr:rowOff>
    </xdr:from>
    <xdr:to>
      <xdr:col>81</xdr:col>
      <xdr:colOff>101600</xdr:colOff>
      <xdr:row>36</xdr:row>
      <xdr:rowOff>136844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153371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87528</xdr:rowOff>
    </xdr:from>
    <xdr:to>
      <xdr:col>76</xdr:col>
      <xdr:colOff>165100</xdr:colOff>
      <xdr:row>36</xdr:row>
      <xdr:rowOff>17678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34205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8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65420</xdr:rowOff>
    </xdr:from>
    <xdr:to>
      <xdr:col>72</xdr:col>
      <xdr:colOff>38100</xdr:colOff>
      <xdr:row>32</xdr:row>
      <xdr:rowOff>167020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5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12097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3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136514</xdr:rowOff>
    </xdr:from>
    <xdr:to>
      <xdr:col>67</xdr:col>
      <xdr:colOff>101600</xdr:colOff>
      <xdr:row>37</xdr:row>
      <xdr:rowOff>66664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0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83191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65764</xdr:rowOff>
    </xdr:from>
    <xdr:to>
      <xdr:col>85</xdr:col>
      <xdr:colOff>127000</xdr:colOff>
      <xdr:row>56</xdr:row>
      <xdr:rowOff>77831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666964"/>
          <a:ext cx="8382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117003</xdr:rowOff>
    </xdr:from>
    <xdr:to>
      <xdr:col>81</xdr:col>
      <xdr:colOff>50800</xdr:colOff>
      <xdr:row>56</xdr:row>
      <xdr:rowOff>77831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546753"/>
          <a:ext cx="889000" cy="1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19505</xdr:rowOff>
    </xdr:from>
    <xdr:to>
      <xdr:col>76</xdr:col>
      <xdr:colOff>114300</xdr:colOff>
      <xdr:row>55</xdr:row>
      <xdr:rowOff>117003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449255"/>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19505</xdr:rowOff>
    </xdr:from>
    <xdr:to>
      <xdr:col>71</xdr:col>
      <xdr:colOff>177800</xdr:colOff>
      <xdr:row>56</xdr:row>
      <xdr:rowOff>1952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449255"/>
          <a:ext cx="889000" cy="1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14964</xdr:rowOff>
    </xdr:from>
    <xdr:to>
      <xdr:col>85</xdr:col>
      <xdr:colOff>177800</xdr:colOff>
      <xdr:row>56</xdr:row>
      <xdr:rowOff>116564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37841</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27031</xdr:rowOff>
    </xdr:from>
    <xdr:to>
      <xdr:col>81</xdr:col>
      <xdr:colOff>101600</xdr:colOff>
      <xdr:row>56</xdr:row>
      <xdr:rowOff>128631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145158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4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66203</xdr:rowOff>
    </xdr:from>
    <xdr:to>
      <xdr:col>76</xdr:col>
      <xdr:colOff>165100</xdr:colOff>
      <xdr:row>55</xdr:row>
      <xdr:rowOff>167803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4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12880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2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140155</xdr:rowOff>
    </xdr:from>
    <xdr:to>
      <xdr:col>72</xdr:col>
      <xdr:colOff>38100</xdr:colOff>
      <xdr:row>55</xdr:row>
      <xdr:rowOff>70305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3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86832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1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122602</xdr:rowOff>
    </xdr:from>
    <xdr:to>
      <xdr:col>67</xdr:col>
      <xdr:colOff>101600</xdr:colOff>
      <xdr:row>56</xdr:row>
      <xdr:rowOff>52752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69279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115560</xdr:rowOff>
    </xdr:from>
    <xdr:to>
      <xdr:col>85</xdr:col>
      <xdr:colOff>127000</xdr:colOff>
      <xdr:row>78</xdr:row>
      <xdr:rowOff>16073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317210"/>
          <a:ext cx="8382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16073</xdr:rowOff>
    </xdr:from>
    <xdr:to>
      <xdr:col>81</xdr:col>
      <xdr:colOff>50800</xdr:colOff>
      <xdr:row>78</xdr:row>
      <xdr:rowOff>139289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389173"/>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102395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93019</xdr:rowOff>
    </xdr:from>
    <xdr:to>
      <xdr:col>76</xdr:col>
      <xdr:colOff>114300</xdr:colOff>
      <xdr:row>78</xdr:row>
      <xdr:rowOff>139289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466119"/>
          <a:ext cx="889000" cy="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45380</xdr:rowOff>
    </xdr:from>
    <xdr:to>
      <xdr:col>71</xdr:col>
      <xdr:colOff>177800</xdr:colOff>
      <xdr:row>78</xdr:row>
      <xdr:rowOff>93019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418480"/>
          <a:ext cx="889000" cy="4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150354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64760</xdr:rowOff>
    </xdr:from>
    <xdr:to>
      <xdr:col>85</xdr:col>
      <xdr:colOff>177800</xdr:colOff>
      <xdr:row>77</xdr:row>
      <xdr:rowOff>166360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87637</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1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136723</xdr:rowOff>
    </xdr:from>
    <xdr:to>
      <xdr:col>81</xdr:col>
      <xdr:colOff>101600</xdr:colOff>
      <xdr:row>78</xdr:row>
      <xdr:rowOff>66873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83400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1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88489</xdr:rowOff>
    </xdr:from>
    <xdr:to>
      <xdr:col>76</xdr:col>
      <xdr:colOff>165100</xdr:colOff>
      <xdr:row>79</xdr:row>
      <xdr:rowOff>18639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9766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50" y="135543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42219</xdr:rowOff>
    </xdr:from>
    <xdr:to>
      <xdr:col>72</xdr:col>
      <xdr:colOff>38100</xdr:colOff>
      <xdr:row>78</xdr:row>
      <xdr:rowOff>143819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160346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1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166030</xdr:rowOff>
    </xdr:from>
    <xdr:to>
      <xdr:col>67</xdr:col>
      <xdr:colOff>101600</xdr:colOff>
      <xdr:row>78</xdr:row>
      <xdr:rowOff>96180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3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112707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1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77226</xdr:rowOff>
    </xdr:from>
    <xdr:to>
      <xdr:col>85</xdr:col>
      <xdr:colOff>127000</xdr:colOff>
      <xdr:row>91</xdr:row>
      <xdr:rowOff>36733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507726"/>
          <a:ext cx="838200" cy="1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36733</xdr:rowOff>
    </xdr:from>
    <xdr:to>
      <xdr:col>81</xdr:col>
      <xdr:colOff>50800</xdr:colOff>
      <xdr:row>91</xdr:row>
      <xdr:rowOff>116317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5638683"/>
          <a:ext cx="8890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116317</xdr:rowOff>
    </xdr:from>
    <xdr:to>
      <xdr:col>76</xdr:col>
      <xdr:colOff>114300</xdr:colOff>
      <xdr:row>91</xdr:row>
      <xdr:rowOff>152860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5718267"/>
          <a:ext cx="889000" cy="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132891</xdr:rowOff>
    </xdr:from>
    <xdr:to>
      <xdr:col>71</xdr:col>
      <xdr:colOff>177800</xdr:colOff>
      <xdr:row>91</xdr:row>
      <xdr:rowOff>152860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734841"/>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26426</xdr:rowOff>
    </xdr:from>
    <xdr:to>
      <xdr:col>85</xdr:col>
      <xdr:colOff>177800</xdr:colOff>
      <xdr:row>90</xdr:row>
      <xdr:rowOff>128026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4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150903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4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157383</xdr:rowOff>
    </xdr:from>
    <xdr:to>
      <xdr:col>81</xdr:col>
      <xdr:colOff>101600</xdr:colOff>
      <xdr:row>91</xdr:row>
      <xdr:rowOff>87533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5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104060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3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65517</xdr:rowOff>
    </xdr:from>
    <xdr:to>
      <xdr:col>76</xdr:col>
      <xdr:colOff>165100</xdr:colOff>
      <xdr:row>91</xdr:row>
      <xdr:rowOff>167117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12194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4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102060</xdr:rowOff>
    </xdr:from>
    <xdr:to>
      <xdr:col>72</xdr:col>
      <xdr:colOff>38100</xdr:colOff>
      <xdr:row>92</xdr:row>
      <xdr:rowOff>32210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7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48737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47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82091</xdr:rowOff>
    </xdr:from>
    <xdr:to>
      <xdr:col>67</xdr:col>
      <xdr:colOff>101600</xdr:colOff>
      <xdr:row>92</xdr:row>
      <xdr:rowOff>12241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28768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・総務費が前年度比較で増額となっているのは、新庁舎建設によるものである</a:t>
          </a:r>
          <a:endParaRPr kumimoji="1" lang="en-US" altLang="ja-JP" sz="1300" baseline="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・労働費が</a:t>
          </a:r>
          <a:r>
            <a:rPr kumimoji="1" lang="ja-JP" altLang="en-US" sz="1300" baseline="0">
              <a:solidFill>
                <a:schemeClr val="dk1"/>
              </a:solidFill>
              <a:effectLst/>
              <a:latin typeface="+mn-lt"/>
              <a:ea typeface="+mn-ea"/>
              <a:cs typeface="+mn-cs"/>
            </a:rPr>
            <a:t>昨年度と比較し減少しているのは</a:t>
          </a:r>
          <a:r>
            <a:rPr kumimoji="1" lang="ja-JP" altLang="ja-JP" sz="1300" baseline="0">
              <a:solidFill>
                <a:schemeClr val="dk1"/>
              </a:solidFill>
              <a:effectLst/>
              <a:latin typeface="+mn-lt"/>
              <a:ea typeface="+mn-ea"/>
              <a:cs typeface="+mn-cs"/>
            </a:rPr>
            <a:t>、中小企業及び個人事業主の融資制度に係る預託金が</a:t>
          </a:r>
          <a:r>
            <a:rPr kumimoji="1" lang="ja-JP" altLang="en-US" sz="1300" baseline="0">
              <a:solidFill>
                <a:schemeClr val="dk1"/>
              </a:solidFill>
              <a:effectLst/>
              <a:latin typeface="+mn-lt"/>
              <a:ea typeface="+mn-ea"/>
              <a:cs typeface="+mn-cs"/>
            </a:rPr>
            <a:t>減少した</a:t>
          </a:r>
          <a:r>
            <a:rPr kumimoji="1" lang="ja-JP" altLang="ja-JP" sz="1300" baseline="0">
              <a:solidFill>
                <a:schemeClr val="dk1"/>
              </a:solidFill>
              <a:effectLst/>
              <a:latin typeface="+mn-lt"/>
              <a:ea typeface="+mn-ea"/>
              <a:cs typeface="+mn-cs"/>
            </a:rPr>
            <a:t>ためである。</a:t>
          </a:r>
          <a:endParaRPr lang="ja-JP" altLang="ja-JP" sz="1300">
            <a:effectLst/>
          </a:endParaRPr>
        </a:p>
        <a:p>
          <a:r>
            <a:rPr kumimoji="1" lang="ja-JP" altLang="ja-JP" sz="1300" baseline="0">
              <a:solidFill>
                <a:schemeClr val="dk1"/>
              </a:solidFill>
              <a:effectLst/>
              <a:latin typeface="+mn-lt"/>
              <a:ea typeface="+mn-ea"/>
              <a:cs typeface="+mn-cs"/>
            </a:rPr>
            <a:t>・農林水産業費が類似団体と比較し</a:t>
          </a:r>
          <a:r>
            <a:rPr kumimoji="1" lang="ja-JP" altLang="en-US" sz="1300" baseline="0">
              <a:solidFill>
                <a:schemeClr val="dk1"/>
              </a:solidFill>
              <a:effectLst/>
              <a:latin typeface="+mn-lt"/>
              <a:ea typeface="+mn-ea"/>
              <a:cs typeface="+mn-cs"/>
            </a:rPr>
            <a:t>２</a:t>
          </a:r>
          <a:r>
            <a:rPr kumimoji="1" lang="ja-JP" altLang="ja-JP" sz="1300" baseline="0">
              <a:solidFill>
                <a:schemeClr val="dk1"/>
              </a:solidFill>
              <a:effectLst/>
              <a:latin typeface="+mn-lt"/>
              <a:ea typeface="+mn-ea"/>
              <a:cs typeface="+mn-cs"/>
            </a:rPr>
            <a:t>倍となっている。中山間地域である本町は、農林業が主要産業であり、各種農林業への補助制度を充実し荒廃農地の防止や水源涵養、災害の防止を図っているためである。</a:t>
          </a:r>
          <a:r>
            <a:rPr kumimoji="1" lang="ja-JP" altLang="en-US" sz="1300" baseline="0">
              <a:solidFill>
                <a:schemeClr val="dk1"/>
              </a:solidFill>
              <a:effectLst/>
              <a:latin typeface="+mn-lt"/>
              <a:ea typeface="+mn-ea"/>
              <a:cs typeface="+mn-cs"/>
            </a:rPr>
            <a:t>本年度は普通建設事業費の増額により増加している</a:t>
          </a:r>
          <a:r>
            <a:rPr kumimoji="1" lang="ja-JP" altLang="ja-JP" sz="1300" baseline="0">
              <a:solidFill>
                <a:schemeClr val="dk1"/>
              </a:solidFill>
              <a:effectLst/>
              <a:latin typeface="+mn-lt"/>
              <a:ea typeface="+mn-ea"/>
              <a:cs typeface="+mn-cs"/>
            </a:rPr>
            <a:t>。</a:t>
          </a:r>
          <a:endParaRPr lang="ja-JP" altLang="ja-JP" sz="1300">
            <a:effectLst/>
          </a:endParaRPr>
        </a:p>
        <a:p>
          <a:r>
            <a:rPr kumimoji="1" lang="ja-JP" altLang="ja-JP" sz="1300" baseline="0">
              <a:solidFill>
                <a:schemeClr val="dk1"/>
              </a:solidFill>
              <a:effectLst/>
              <a:latin typeface="+mn-lt"/>
              <a:ea typeface="+mn-ea"/>
              <a:cs typeface="+mn-cs"/>
            </a:rPr>
            <a:t>・土木費は、</a:t>
          </a:r>
          <a:r>
            <a:rPr kumimoji="1" lang="ja-JP" altLang="en-US" sz="1300" baseline="0">
              <a:solidFill>
                <a:schemeClr val="dk1"/>
              </a:solidFill>
              <a:effectLst/>
              <a:latin typeface="+mn-lt"/>
              <a:ea typeface="+mn-ea"/>
              <a:cs typeface="+mn-cs"/>
            </a:rPr>
            <a:t>昨年度より</a:t>
          </a:r>
          <a:r>
            <a:rPr kumimoji="1" lang="ja-JP" altLang="ja-JP" sz="1300" baseline="0">
              <a:solidFill>
                <a:schemeClr val="dk1"/>
              </a:solidFill>
              <a:effectLst/>
              <a:latin typeface="+mn-lt"/>
              <a:ea typeface="+mn-ea"/>
              <a:cs typeface="+mn-cs"/>
            </a:rPr>
            <a:t>下水道事業の法適化に</a:t>
          </a:r>
          <a:r>
            <a:rPr kumimoji="1" lang="ja-JP" altLang="en-US" sz="1300" baseline="0">
              <a:solidFill>
                <a:schemeClr val="dk1"/>
              </a:solidFill>
              <a:effectLst/>
              <a:latin typeface="+mn-lt"/>
              <a:ea typeface="+mn-ea"/>
              <a:cs typeface="+mn-cs"/>
            </a:rPr>
            <a:t>よ</a:t>
          </a:r>
          <a:r>
            <a:rPr kumimoji="1" lang="ja-JP" altLang="ja-JP" sz="1300" baseline="0">
              <a:solidFill>
                <a:schemeClr val="dk1"/>
              </a:solidFill>
              <a:effectLst/>
              <a:latin typeface="+mn-lt"/>
              <a:ea typeface="+mn-ea"/>
              <a:cs typeface="+mn-cs"/>
            </a:rPr>
            <a:t>り</a:t>
          </a:r>
          <a:r>
            <a:rPr kumimoji="1" lang="ja-JP" altLang="en-US" sz="1300" baseline="0">
              <a:solidFill>
                <a:schemeClr val="dk1"/>
              </a:solidFill>
              <a:effectLst/>
              <a:latin typeface="+mn-lt"/>
              <a:ea typeface="+mn-ea"/>
              <a:cs typeface="+mn-cs"/>
            </a:rPr>
            <a:t>増加している。本年度については</a:t>
          </a:r>
          <a:r>
            <a:rPr kumimoji="1" lang="ja-JP" altLang="ja-JP" sz="1300" baseline="0">
              <a:solidFill>
                <a:schemeClr val="dk1"/>
              </a:solidFill>
              <a:effectLst/>
              <a:latin typeface="+mn-lt"/>
              <a:ea typeface="+mn-ea"/>
              <a:cs typeface="+mn-cs"/>
            </a:rPr>
            <a:t>、経常的な土木費は</a:t>
          </a:r>
          <a:r>
            <a:rPr kumimoji="1" lang="en-US" altLang="ja-JP" sz="1300" baseline="0">
              <a:solidFill>
                <a:schemeClr val="dk1"/>
              </a:solidFill>
              <a:effectLst/>
              <a:latin typeface="+mn-lt"/>
              <a:ea typeface="+mn-ea"/>
              <a:cs typeface="+mn-cs"/>
            </a:rPr>
            <a:t>91</a:t>
          </a:r>
          <a:r>
            <a:rPr kumimoji="1" lang="ja-JP" altLang="ja-JP" sz="1300" baseline="0">
              <a:solidFill>
                <a:schemeClr val="dk1"/>
              </a:solidFill>
              <a:effectLst/>
              <a:latin typeface="+mn-lt"/>
              <a:ea typeface="+mn-ea"/>
              <a:cs typeface="+mn-cs"/>
            </a:rPr>
            <a:t>百万円減少している。</a:t>
          </a:r>
          <a:endParaRPr lang="ja-JP" altLang="ja-JP" sz="1300">
            <a:effectLst/>
          </a:endParaRPr>
        </a:p>
        <a:p>
          <a:r>
            <a:rPr kumimoji="1" lang="ja-JP" altLang="ja-JP" sz="1300" baseline="0">
              <a:solidFill>
                <a:schemeClr val="dk1"/>
              </a:solidFill>
              <a:effectLst/>
              <a:latin typeface="+mn-lt"/>
              <a:ea typeface="+mn-ea"/>
              <a:cs typeface="+mn-cs"/>
            </a:rPr>
            <a:t>・消防費は昨年度比較で</a:t>
          </a:r>
          <a:r>
            <a:rPr kumimoji="1" lang="en-US" altLang="ja-JP" sz="1300" baseline="0">
              <a:solidFill>
                <a:schemeClr val="dk1"/>
              </a:solidFill>
              <a:effectLst/>
              <a:latin typeface="+mn-lt"/>
              <a:ea typeface="+mn-ea"/>
              <a:cs typeface="+mn-cs"/>
            </a:rPr>
            <a:t>373</a:t>
          </a:r>
          <a:r>
            <a:rPr kumimoji="1" lang="ja-JP" altLang="ja-JP" sz="1300" baseline="0">
              <a:solidFill>
                <a:schemeClr val="dk1"/>
              </a:solidFill>
              <a:effectLst/>
              <a:latin typeface="+mn-lt"/>
              <a:ea typeface="+mn-ea"/>
              <a:cs typeface="+mn-cs"/>
            </a:rPr>
            <a:t>百万円</a:t>
          </a:r>
          <a:r>
            <a:rPr kumimoji="1" lang="ja-JP" altLang="en-US" sz="1300" baseline="0">
              <a:solidFill>
                <a:schemeClr val="dk1"/>
              </a:solidFill>
              <a:effectLst/>
              <a:latin typeface="+mn-lt"/>
              <a:ea typeface="+mn-ea"/>
              <a:cs typeface="+mn-cs"/>
            </a:rPr>
            <a:t>増加</a:t>
          </a:r>
          <a:r>
            <a:rPr kumimoji="1" lang="ja-JP" altLang="ja-JP" sz="1300" baseline="0">
              <a:solidFill>
                <a:schemeClr val="dk1"/>
              </a:solidFill>
              <a:effectLst/>
              <a:latin typeface="+mn-lt"/>
              <a:ea typeface="+mn-ea"/>
              <a:cs typeface="+mn-cs"/>
            </a:rPr>
            <a:t>となった</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一部事務組合への負担金が</a:t>
          </a:r>
          <a:r>
            <a:rPr kumimoji="1" lang="en-US" altLang="ja-JP" sz="1300" baseline="0">
              <a:solidFill>
                <a:schemeClr val="dk1"/>
              </a:solidFill>
              <a:effectLst/>
              <a:latin typeface="+mn-lt"/>
              <a:ea typeface="+mn-ea"/>
              <a:cs typeface="+mn-cs"/>
            </a:rPr>
            <a:t>370</a:t>
          </a:r>
          <a:r>
            <a:rPr kumimoji="1" lang="ja-JP" altLang="ja-JP" sz="1300" baseline="0">
              <a:solidFill>
                <a:schemeClr val="dk1"/>
              </a:solidFill>
              <a:effectLst/>
              <a:latin typeface="+mn-lt"/>
              <a:ea typeface="+mn-ea"/>
              <a:cs typeface="+mn-cs"/>
            </a:rPr>
            <a:t>百万円増え、</a:t>
          </a:r>
          <a:r>
            <a:rPr kumimoji="1" lang="ja-JP" altLang="en-US" sz="1300" baseline="0">
              <a:solidFill>
                <a:schemeClr val="dk1"/>
              </a:solidFill>
              <a:effectLst/>
              <a:latin typeface="+mn-lt"/>
              <a:ea typeface="+mn-ea"/>
              <a:cs typeface="+mn-cs"/>
            </a:rPr>
            <a:t>今後も</a:t>
          </a:r>
          <a:r>
            <a:rPr kumimoji="1" lang="ja-JP" altLang="ja-JP" sz="1300" baseline="0">
              <a:solidFill>
                <a:schemeClr val="dk1"/>
              </a:solidFill>
              <a:effectLst/>
              <a:latin typeface="+mn-lt"/>
              <a:ea typeface="+mn-ea"/>
              <a:cs typeface="+mn-cs"/>
            </a:rPr>
            <a:t>出張所建設に伴う負担金の増額もあり注視が必要である。</a:t>
          </a:r>
          <a:endParaRPr lang="ja-JP" altLang="ja-JP" sz="1300">
            <a:effectLst/>
          </a:endParaRPr>
        </a:p>
        <a:p>
          <a:r>
            <a:rPr kumimoji="1" lang="ja-JP" altLang="ja-JP" sz="1300" baseline="0">
              <a:solidFill>
                <a:schemeClr val="dk1"/>
              </a:solidFill>
              <a:effectLst/>
              <a:latin typeface="+mn-lt"/>
              <a:ea typeface="+mn-ea"/>
              <a:cs typeface="+mn-cs"/>
            </a:rPr>
            <a:t>・公債費は、依然、類似団体を大きく上回っている。税政基盤が弱い本町においては、事業実施に伴う地方債の発行は不可欠であるが、事業実施の精査、新規発行債の抑制を行い、公債費の縮減に努める。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ja-JP" sz="1300">
              <a:solidFill>
                <a:schemeClr val="dk1"/>
              </a:solidFill>
              <a:effectLst/>
              <a:latin typeface="+mn-lt"/>
              <a:ea typeface="+mn-ea"/>
              <a:cs typeface="+mn-cs"/>
            </a:rPr>
            <a:t>　昨年度と比較して、標準財政規模が</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し、財政調整基金を</a:t>
          </a:r>
          <a:r>
            <a:rPr kumimoji="1" lang="en-US" altLang="ja-JP" sz="1300">
              <a:solidFill>
                <a:schemeClr val="dk1"/>
              </a:solidFill>
              <a:effectLst/>
              <a:latin typeface="+mn-lt"/>
              <a:ea typeface="+mn-ea"/>
              <a:cs typeface="+mn-cs"/>
            </a:rPr>
            <a:t>200</a:t>
          </a:r>
          <a:r>
            <a:rPr kumimoji="1" lang="ja-JP" altLang="ja-JP" sz="1300">
              <a:solidFill>
                <a:schemeClr val="dk1"/>
              </a:solidFill>
              <a:effectLst/>
              <a:latin typeface="+mn-lt"/>
              <a:ea typeface="+mn-ea"/>
              <a:cs typeface="+mn-cs"/>
            </a:rPr>
            <a:t>百万円取崩たため、財政調整基金の標準財政規模に対する割合は小さくなっている。実質収支</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は黒字となって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、実質単年度収支</a:t>
          </a:r>
          <a:r>
            <a:rPr kumimoji="1" lang="ja-JP" altLang="en-US" sz="1300">
              <a:solidFill>
                <a:schemeClr val="dk1"/>
              </a:solidFill>
              <a:effectLst/>
              <a:latin typeface="+mn-lt"/>
              <a:ea typeface="+mn-ea"/>
              <a:cs typeface="+mn-cs"/>
            </a:rPr>
            <a:t>額でも黒字</a:t>
          </a:r>
          <a:r>
            <a:rPr kumimoji="1" lang="ja-JP" altLang="ja-JP" sz="1300">
              <a:solidFill>
                <a:schemeClr val="dk1"/>
              </a:solidFill>
              <a:effectLst/>
              <a:latin typeface="+mn-lt"/>
              <a:ea typeface="+mn-ea"/>
              <a:cs typeface="+mn-cs"/>
            </a:rPr>
            <a:t>である。</a:t>
          </a:r>
          <a:endParaRPr lang="ja-JP" altLang="ja-JP" sz="1300">
            <a:effectLst/>
          </a:endParaRPr>
        </a:p>
        <a:p>
          <a:pPr>
            <a:lnSpc>
              <a:spcPts val="1600"/>
            </a:lnSpc>
          </a:pPr>
          <a:r>
            <a:rPr kumimoji="1" lang="ja-JP" altLang="ja-JP" sz="1300">
              <a:solidFill>
                <a:schemeClr val="dk1"/>
              </a:solidFill>
              <a:effectLst/>
              <a:latin typeface="+mn-lt"/>
              <a:ea typeface="+mn-ea"/>
              <a:cs typeface="+mn-cs"/>
            </a:rPr>
            <a:t>　今後、普通交付税の段階的縮減が進むことで標準財政規模の縮小に加え、財政調整基金の取崩も予測されることから、</a:t>
          </a:r>
          <a:r>
            <a:rPr kumimoji="1" lang="ja-JP" altLang="en-US" sz="1300">
              <a:solidFill>
                <a:schemeClr val="dk1"/>
              </a:solidFill>
              <a:effectLst/>
              <a:latin typeface="+mn-lt"/>
              <a:ea typeface="+mn-ea"/>
              <a:cs typeface="+mn-cs"/>
            </a:rPr>
            <a:t>予算を編成する段階で経営改善を推進するように努める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兵庫県多可町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全会計において黒字となっているのは、各会計において一般会計から必要な水準の繰出が可能であったことが影響している。</a:t>
          </a:r>
          <a:endParaRPr lang="ja-JP" altLang="ja-JP" sz="1300">
            <a:effectLst/>
          </a:endParaRPr>
        </a:p>
        <a:p>
          <a:r>
            <a:rPr kumimoji="1" lang="ja-JP" altLang="ja-JP" sz="1300">
              <a:solidFill>
                <a:schemeClr val="dk1"/>
              </a:solidFill>
              <a:effectLst/>
              <a:latin typeface="+mn-lt"/>
              <a:ea typeface="+mn-ea"/>
              <a:cs typeface="+mn-cs"/>
            </a:rPr>
            <a:t>　今後は、交付税の段階的縮減が更に進むことに加え、高齢社会における社会保障関係費が大幅に伸びることが予想され、財政調整基金の取崩しが避けられない状況となっている。</a:t>
          </a:r>
          <a:endParaRPr lang="ja-JP" altLang="ja-JP" sz="1300">
            <a:effectLst/>
          </a:endParaRPr>
        </a:p>
        <a:p>
          <a:r>
            <a:rPr kumimoji="1" lang="ja-JP" altLang="ja-JP" sz="1300">
              <a:solidFill>
                <a:schemeClr val="dk1"/>
              </a:solidFill>
              <a:effectLst/>
              <a:latin typeface="+mn-lt"/>
              <a:ea typeface="+mn-ea"/>
              <a:cs typeface="+mn-cs"/>
            </a:rPr>
            <a:t>　よって、各会計での運営を基本としつつも、一般会計における歳出改革を進めるため、新多可町行財政改革実施計画（平成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年度）を確実に実行していく。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標準財政規模比では水道事業が</a:t>
          </a:r>
          <a:r>
            <a:rPr kumimoji="1" lang="en-US" altLang="ja-JP" sz="1300">
              <a:solidFill>
                <a:schemeClr val="dk1"/>
              </a:solidFill>
              <a:effectLst/>
              <a:latin typeface="+mn-lt"/>
              <a:ea typeface="+mn-ea"/>
              <a:cs typeface="+mn-cs"/>
            </a:rPr>
            <a:t>13.87</a:t>
          </a:r>
          <a:r>
            <a:rPr kumimoji="1" lang="ja-JP" altLang="en-US" sz="1300">
              <a:solidFill>
                <a:schemeClr val="dk1"/>
              </a:solidFill>
              <a:effectLst/>
              <a:latin typeface="+mn-lt"/>
              <a:ea typeface="+mn-ea"/>
              <a:cs typeface="+mn-cs"/>
            </a:rPr>
            <a:t>％となっているが、施設や設備などの老朽化が進んでおり、今後更新に必要な資金を留保しているためである。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3"/>
      <c r="DK3" s="183"/>
      <c r="DL3" s="183"/>
      <c r="DM3" s="183"/>
      <c r="DN3" s="183"/>
      <c r="DO3" s="183"/>
    </row>
    <row r="4" spans="1:119" ht="18.75" customHeight="1" x14ac:dyDescent="0.15">
      <c r="A4" s="184"/>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13448024</v>
      </c>
      <c r="BO4" s="430"/>
      <c r="BP4" s="430"/>
      <c r="BQ4" s="430"/>
      <c r="BR4" s="430"/>
      <c r="BS4" s="430"/>
      <c r="BT4" s="430"/>
      <c r="BU4" s="431"/>
      <c r="BV4" s="429">
        <v>12467079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0.9</v>
      </c>
      <c r="CU4" s="436"/>
      <c r="CV4" s="436"/>
      <c r="CW4" s="436"/>
      <c r="CX4" s="436"/>
      <c r="CY4" s="436"/>
      <c r="CZ4" s="436"/>
      <c r="DA4" s="437"/>
      <c r="DB4" s="435">
        <v>0.2</v>
      </c>
      <c r="DC4" s="436"/>
      <c r="DD4" s="436"/>
      <c r="DE4" s="436"/>
      <c r="DF4" s="436"/>
      <c r="DG4" s="436"/>
      <c r="DH4" s="436"/>
      <c r="DI4" s="437"/>
      <c r="DJ4" s="183"/>
      <c r="DK4" s="183"/>
      <c r="DL4" s="183"/>
      <c r="DM4" s="183"/>
      <c r="DN4" s="183"/>
      <c r="DO4" s="183"/>
    </row>
    <row r="5" spans="1:119" ht="18.75" customHeight="1" x14ac:dyDescent="0.15">
      <c r="A5" s="184"/>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13346505</v>
      </c>
      <c r="BO5" s="467"/>
      <c r="BP5" s="467"/>
      <c r="BQ5" s="467"/>
      <c r="BR5" s="467"/>
      <c r="BS5" s="467"/>
      <c r="BT5" s="467"/>
      <c r="BU5" s="468"/>
      <c r="BV5" s="466">
        <v>12423568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91.3</v>
      </c>
      <c r="CU5" s="464"/>
      <c r="CV5" s="464"/>
      <c r="CW5" s="464"/>
      <c r="CX5" s="464"/>
      <c r="CY5" s="464"/>
      <c r="CZ5" s="464"/>
      <c r="DA5" s="465"/>
      <c r="DB5" s="463">
        <v>95.7</v>
      </c>
      <c r="DC5" s="464"/>
      <c r="DD5" s="464"/>
      <c r="DE5" s="464"/>
      <c r="DF5" s="464"/>
      <c r="DG5" s="464"/>
      <c r="DH5" s="464"/>
      <c r="DI5" s="465"/>
      <c r="DJ5" s="183"/>
      <c r="DK5" s="183"/>
      <c r="DL5" s="183"/>
      <c r="DM5" s="183"/>
      <c r="DN5" s="183"/>
      <c r="DO5" s="183"/>
    </row>
    <row r="6" spans="1:119" ht="18.75" customHeight="1" x14ac:dyDescent="0.15">
      <c r="A6" s="184"/>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101519</v>
      </c>
      <c r="BO6" s="467"/>
      <c r="BP6" s="467"/>
      <c r="BQ6" s="467"/>
      <c r="BR6" s="467"/>
      <c r="BS6" s="467"/>
      <c r="BT6" s="467"/>
      <c r="BU6" s="468"/>
      <c r="BV6" s="466">
        <v>43511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95.4</v>
      </c>
      <c r="CU6" s="504"/>
      <c r="CV6" s="504"/>
      <c r="CW6" s="504"/>
      <c r="CX6" s="504"/>
      <c r="CY6" s="504"/>
      <c r="CZ6" s="504"/>
      <c r="DA6" s="505"/>
      <c r="DB6" s="503">
        <v>100.1</v>
      </c>
      <c r="DC6" s="504"/>
      <c r="DD6" s="504"/>
      <c r="DE6" s="504"/>
      <c r="DF6" s="504"/>
      <c r="DG6" s="504"/>
      <c r="DH6" s="504"/>
      <c r="DI6" s="505"/>
      <c r="DJ6" s="183"/>
      <c r="DK6" s="183"/>
      <c r="DL6" s="183"/>
      <c r="DM6" s="183"/>
      <c r="DN6" s="183"/>
      <c r="DO6" s="183"/>
    </row>
    <row r="7" spans="1:119" ht="18.75" customHeight="1" x14ac:dyDescent="0.15">
      <c r="A7" s="184"/>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34633</v>
      </c>
      <c r="BO7" s="467"/>
      <c r="BP7" s="467"/>
      <c r="BQ7" s="467"/>
      <c r="BR7" s="467"/>
      <c r="BS7" s="467"/>
      <c r="BT7" s="467"/>
      <c r="BU7" s="468"/>
      <c r="BV7" s="466">
        <v>26545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7818860</v>
      </c>
      <c r="CU7" s="467"/>
      <c r="CV7" s="467"/>
      <c r="CW7" s="467"/>
      <c r="CX7" s="467"/>
      <c r="CY7" s="467"/>
      <c r="CZ7" s="467"/>
      <c r="DA7" s="468"/>
      <c r="DB7" s="466">
        <v>7631583</v>
      </c>
      <c r="DC7" s="467"/>
      <c r="DD7" s="467"/>
      <c r="DE7" s="467"/>
      <c r="DF7" s="467"/>
      <c r="DG7" s="467"/>
      <c r="DH7" s="467"/>
      <c r="DI7" s="468"/>
      <c r="DJ7" s="183"/>
      <c r="DK7" s="183"/>
      <c r="DL7" s="183"/>
      <c r="DM7" s="183"/>
      <c r="DN7" s="183"/>
      <c r="DO7" s="183"/>
    </row>
    <row r="8" spans="1:119" ht="18.75" customHeight="1" thickBot="1" x14ac:dyDescent="0.2">
      <c r="A8" s="184"/>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66886</v>
      </c>
      <c r="BO8" s="467"/>
      <c r="BP8" s="467"/>
      <c r="BQ8" s="467"/>
      <c r="BR8" s="467"/>
      <c r="BS8" s="467"/>
      <c r="BT8" s="467"/>
      <c r="BU8" s="468"/>
      <c r="BV8" s="466">
        <v>16966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0.33</v>
      </c>
      <c r="CU8" s="507"/>
      <c r="CV8" s="507"/>
      <c r="CW8" s="507"/>
      <c r="CX8" s="507"/>
      <c r="CY8" s="507"/>
      <c r="CZ8" s="507"/>
      <c r="DA8" s="508"/>
      <c r="DB8" s="506">
        <v>0.33</v>
      </c>
      <c r="DC8" s="507"/>
      <c r="DD8" s="507"/>
      <c r="DE8" s="507"/>
      <c r="DF8" s="507"/>
      <c r="DG8" s="507"/>
      <c r="DH8" s="507"/>
      <c r="DI8" s="508"/>
      <c r="DJ8" s="183"/>
      <c r="DK8" s="183"/>
      <c r="DL8" s="183"/>
      <c r="DM8" s="183"/>
      <c r="DN8" s="183"/>
      <c r="DO8" s="183"/>
    </row>
    <row r="9" spans="1:119" ht="18.75" customHeight="1" thickBot="1" x14ac:dyDescent="0.2">
      <c r="A9" s="184"/>
      <c r="B9" s="460" t="s">
        <v>112</v>
      </c>
      <c r="C9" s="461"/>
      <c r="D9" s="461"/>
      <c r="E9" s="461"/>
      <c r="F9" s="461"/>
      <c r="G9" s="461"/>
      <c r="H9" s="461"/>
      <c r="I9" s="461"/>
      <c r="J9" s="461"/>
      <c r="K9" s="509"/>
      <c r="L9" s="510" t="s">
        <v>113</v>
      </c>
      <c r="M9" s="511"/>
      <c r="N9" s="511"/>
      <c r="O9" s="511"/>
      <c r="P9" s="511"/>
      <c r="Q9" s="512"/>
      <c r="R9" s="513">
        <v>21200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49920</v>
      </c>
      <c r="BO9" s="467"/>
      <c r="BP9" s="467"/>
      <c r="BQ9" s="467"/>
      <c r="BR9" s="467"/>
      <c r="BS9" s="467"/>
      <c r="BT9" s="467"/>
      <c r="BU9" s="468"/>
      <c r="BV9" s="466">
        <v>-81117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21.8</v>
      </c>
      <c r="CU9" s="464"/>
      <c r="CV9" s="464"/>
      <c r="CW9" s="464"/>
      <c r="CX9" s="464"/>
      <c r="CY9" s="464"/>
      <c r="CZ9" s="464"/>
      <c r="DA9" s="465"/>
      <c r="DB9" s="463">
        <v>20.3</v>
      </c>
      <c r="DC9" s="464"/>
      <c r="DD9" s="464"/>
      <c r="DE9" s="464"/>
      <c r="DF9" s="464"/>
      <c r="DG9" s="464"/>
      <c r="DH9" s="464"/>
      <c r="DI9" s="465"/>
      <c r="DJ9" s="183"/>
      <c r="DK9" s="183"/>
      <c r="DL9" s="183"/>
      <c r="DM9" s="183"/>
      <c r="DN9" s="183"/>
      <c r="DO9" s="183"/>
    </row>
    <row r="10" spans="1:119" ht="18.75" customHeight="1" thickBot="1" x14ac:dyDescent="0.2">
      <c r="A10" s="184"/>
      <c r="B10" s="460"/>
      <c r="C10" s="461"/>
      <c r="D10" s="461"/>
      <c r="E10" s="461"/>
      <c r="F10" s="461"/>
      <c r="G10" s="461"/>
      <c r="H10" s="461"/>
      <c r="I10" s="461"/>
      <c r="J10" s="461"/>
      <c r="K10" s="509"/>
      <c r="L10" s="516" t="s">
        <v>119</v>
      </c>
      <c r="M10" s="496"/>
      <c r="N10" s="496"/>
      <c r="O10" s="496"/>
      <c r="P10" s="496"/>
      <c r="Q10" s="497"/>
      <c r="R10" s="517">
        <v>23104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5663</v>
      </c>
      <c r="BO10" s="467"/>
      <c r="BP10" s="467"/>
      <c r="BQ10" s="467"/>
      <c r="BR10" s="467"/>
      <c r="BS10" s="467"/>
      <c r="BT10" s="467"/>
      <c r="BU10" s="468"/>
      <c r="BV10" s="466">
        <v>6470</v>
      </c>
      <c r="BW10" s="467"/>
      <c r="BX10" s="467"/>
      <c r="BY10" s="467"/>
      <c r="BZ10" s="467"/>
      <c r="CA10" s="467"/>
      <c r="CB10" s="467"/>
      <c r="CC10" s="468"/>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210781</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3"/>
      <c r="DK11" s="183"/>
      <c r="DL11" s="183"/>
      <c r="DM11" s="183"/>
      <c r="DN11" s="183"/>
      <c r="DO11" s="183"/>
    </row>
    <row r="12" spans="1:119" ht="18.75" customHeight="1" x14ac:dyDescent="0.15">
      <c r="A12" s="184"/>
      <c r="B12" s="526" t="s">
        <v>132</v>
      </c>
      <c r="C12" s="527"/>
      <c r="D12" s="527"/>
      <c r="E12" s="527"/>
      <c r="F12" s="527"/>
      <c r="G12" s="527"/>
      <c r="H12" s="527"/>
      <c r="I12" s="527"/>
      <c r="J12" s="527"/>
      <c r="K12" s="528"/>
      <c r="L12" s="535" t="s">
        <v>133</v>
      </c>
      <c r="M12" s="536"/>
      <c r="N12" s="536"/>
      <c r="O12" s="536"/>
      <c r="P12" s="536"/>
      <c r="Q12" s="537"/>
      <c r="R12" s="538">
        <v>20885</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102</v>
      </c>
      <c r="AV12" s="499"/>
      <c r="AW12" s="499"/>
      <c r="AX12" s="499"/>
      <c r="AY12" s="500" t="s">
        <v>137</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297000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131</v>
      </c>
      <c r="DC12" s="507"/>
      <c r="DD12" s="507"/>
      <c r="DE12" s="507"/>
      <c r="DF12" s="507"/>
      <c r="DG12" s="507"/>
      <c r="DH12" s="507"/>
      <c r="DI12" s="508"/>
      <c r="DJ12" s="183"/>
      <c r="DK12" s="183"/>
      <c r="DL12" s="183"/>
      <c r="DM12" s="183"/>
      <c r="DN12" s="183"/>
      <c r="DO12" s="183"/>
    </row>
    <row r="13" spans="1:119" ht="18.75" customHeight="1" x14ac:dyDescent="0.15">
      <c r="A13" s="184"/>
      <c r="B13" s="529"/>
      <c r="C13" s="530"/>
      <c r="D13" s="530"/>
      <c r="E13" s="530"/>
      <c r="F13" s="530"/>
      <c r="G13" s="530"/>
      <c r="H13" s="530"/>
      <c r="I13" s="530"/>
      <c r="J13" s="530"/>
      <c r="K13" s="531"/>
      <c r="L13" s="194"/>
      <c r="M13" s="554" t="s">
        <v>139</v>
      </c>
      <c r="N13" s="555"/>
      <c r="O13" s="555"/>
      <c r="P13" s="555"/>
      <c r="Q13" s="556"/>
      <c r="R13" s="547">
        <v>20678</v>
      </c>
      <c r="S13" s="548"/>
      <c r="T13" s="548"/>
      <c r="U13" s="548"/>
      <c r="V13" s="549"/>
      <c r="W13" s="482" t="s">
        <v>140</v>
      </c>
      <c r="X13" s="483"/>
      <c r="Y13" s="483"/>
      <c r="Z13" s="483"/>
      <c r="AA13" s="483"/>
      <c r="AB13" s="473"/>
      <c r="AC13" s="517">
        <v>397</v>
      </c>
      <c r="AD13" s="518"/>
      <c r="AE13" s="518"/>
      <c r="AF13" s="518"/>
      <c r="AG13" s="557"/>
      <c r="AH13" s="517">
        <v>369</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66364</v>
      </c>
      <c r="BO13" s="467"/>
      <c r="BP13" s="467"/>
      <c r="BQ13" s="467"/>
      <c r="BR13" s="467"/>
      <c r="BS13" s="467"/>
      <c r="BT13" s="467"/>
      <c r="BU13" s="468"/>
      <c r="BV13" s="466">
        <v>-371647</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17.2</v>
      </c>
      <c r="CU13" s="464"/>
      <c r="CV13" s="464"/>
      <c r="CW13" s="464"/>
      <c r="CX13" s="464"/>
      <c r="CY13" s="464"/>
      <c r="CZ13" s="464"/>
      <c r="DA13" s="465"/>
      <c r="DB13" s="463">
        <v>16.8</v>
      </c>
      <c r="DC13" s="464"/>
      <c r="DD13" s="464"/>
      <c r="DE13" s="464"/>
      <c r="DF13" s="464"/>
      <c r="DG13" s="464"/>
      <c r="DH13" s="464"/>
      <c r="DI13" s="465"/>
      <c r="DJ13" s="183"/>
      <c r="DK13" s="183"/>
      <c r="DL13" s="183"/>
      <c r="DM13" s="183"/>
      <c r="DN13" s="183"/>
      <c r="DO13" s="183"/>
    </row>
    <row r="14" spans="1:119" ht="18.75" customHeight="1" thickBot="1" x14ac:dyDescent="0.2">
      <c r="A14" s="184"/>
      <c r="B14" s="529"/>
      <c r="C14" s="530"/>
      <c r="D14" s="530"/>
      <c r="E14" s="530"/>
      <c r="F14" s="530"/>
      <c r="G14" s="530"/>
      <c r="H14" s="530"/>
      <c r="I14" s="530"/>
      <c r="J14" s="530"/>
      <c r="K14" s="531"/>
      <c r="L14" s="544" t="s">
        <v>145</v>
      </c>
      <c r="M14" s="545"/>
      <c r="N14" s="545"/>
      <c r="O14" s="545"/>
      <c r="P14" s="545"/>
      <c r="Q14" s="546"/>
      <c r="R14" s="547">
        <v>21367</v>
      </c>
      <c r="S14" s="548"/>
      <c r="T14" s="548"/>
      <c r="U14" s="548"/>
      <c r="V14" s="549"/>
      <c r="W14" s="456"/>
      <c r="X14" s="457"/>
      <c r="Y14" s="457"/>
      <c r="Z14" s="457"/>
      <c r="AA14" s="457"/>
      <c r="AB14" s="446"/>
      <c r="AC14" s="550">
        <v>3.9</v>
      </c>
      <c r="AD14" s="551"/>
      <c r="AE14" s="551"/>
      <c r="AF14" s="551"/>
      <c r="AG14" s="552"/>
      <c r="AH14" s="550">
        <v>3.5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43</v>
      </c>
      <c r="CU14" s="562"/>
      <c r="CV14" s="562"/>
      <c r="CW14" s="562"/>
      <c r="CX14" s="562"/>
      <c r="CY14" s="562"/>
      <c r="CZ14" s="562"/>
      <c r="DA14" s="563"/>
      <c r="DB14" s="561">
        <v>37.6</v>
      </c>
      <c r="DC14" s="562"/>
      <c r="DD14" s="562"/>
      <c r="DE14" s="562"/>
      <c r="DF14" s="562"/>
      <c r="DG14" s="562"/>
      <c r="DH14" s="562"/>
      <c r="DI14" s="563"/>
      <c r="DJ14" s="183"/>
      <c r="DK14" s="183"/>
      <c r="DL14" s="183"/>
      <c r="DM14" s="183"/>
      <c r="DN14" s="183"/>
      <c r="DO14" s="183"/>
    </row>
    <row r="15" spans="1:119" ht="18.75" customHeight="1" x14ac:dyDescent="0.15">
      <c r="A15" s="184"/>
      <c r="B15" s="529"/>
      <c r="C15" s="530"/>
      <c r="D15" s="530"/>
      <c r="E15" s="530"/>
      <c r="F15" s="530"/>
      <c r="G15" s="530"/>
      <c r="H15" s="530"/>
      <c r="I15" s="530"/>
      <c r="J15" s="530"/>
      <c r="K15" s="531"/>
      <c r="L15" s="194"/>
      <c r="M15" s="554" t="s">
        <v>139</v>
      </c>
      <c r="N15" s="555"/>
      <c r="O15" s="555"/>
      <c r="P15" s="555"/>
      <c r="Q15" s="556"/>
      <c r="R15" s="547">
        <v>21176</v>
      </c>
      <c r="S15" s="548"/>
      <c r="T15" s="548"/>
      <c r="U15" s="548"/>
      <c r="V15" s="549"/>
      <c r="W15" s="482" t="s">
        <v>147</v>
      </c>
      <c r="X15" s="483"/>
      <c r="Y15" s="483"/>
      <c r="Z15" s="483"/>
      <c r="AA15" s="483"/>
      <c r="AB15" s="473"/>
      <c r="AC15" s="517">
        <v>4403</v>
      </c>
      <c r="AD15" s="518"/>
      <c r="AE15" s="518"/>
      <c r="AF15" s="518"/>
      <c r="AG15" s="557"/>
      <c r="AH15" s="517">
        <v>4785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2123247</v>
      </c>
      <c r="BO15" s="430"/>
      <c r="BP15" s="430"/>
      <c r="BQ15" s="430"/>
      <c r="BR15" s="430"/>
      <c r="BS15" s="430"/>
      <c r="BT15" s="430"/>
      <c r="BU15" s="431"/>
      <c r="BV15" s="429">
        <v>2096649</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42.9</v>
      </c>
      <c r="AD16" s="551"/>
      <c r="AE16" s="551"/>
      <c r="AF16" s="551"/>
      <c r="AG16" s="552"/>
      <c r="AH16" s="550">
        <v>44.8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6397007</v>
      </c>
      <c r="BO16" s="467"/>
      <c r="BP16" s="467"/>
      <c r="BQ16" s="467"/>
      <c r="BR16" s="467"/>
      <c r="BS16" s="467"/>
      <c r="BT16" s="467"/>
      <c r="BU16" s="468"/>
      <c r="BV16" s="466">
        <v>6351775</v>
      </c>
      <c r="BW16" s="467"/>
      <c r="BX16" s="467"/>
      <c r="BY16" s="467"/>
      <c r="BZ16" s="467"/>
      <c r="CA16" s="467"/>
      <c r="CB16" s="467"/>
      <c r="CC16" s="468"/>
      <c r="CD16" s="198"/>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3"/>
      <c r="DK16" s="183"/>
      <c r="DL16" s="183"/>
      <c r="DM16" s="183"/>
      <c r="DN16" s="183"/>
      <c r="DO16" s="183"/>
    </row>
    <row r="17" spans="1:119" ht="18.75" customHeight="1" thickBot="1" x14ac:dyDescent="0.2">
      <c r="A17" s="184"/>
      <c r="B17" s="532"/>
      <c r="C17" s="533"/>
      <c r="D17" s="533"/>
      <c r="E17" s="533"/>
      <c r="F17" s="533"/>
      <c r="G17" s="533"/>
      <c r="H17" s="533"/>
      <c r="I17" s="533"/>
      <c r="J17" s="533"/>
      <c r="K17" s="534"/>
      <c r="L17" s="199"/>
      <c r="M17" s="570" t="s">
        <v>153</v>
      </c>
      <c r="N17" s="571"/>
      <c r="O17" s="571"/>
      <c r="P17" s="571"/>
      <c r="Q17" s="572"/>
      <c r="R17" s="567" t="s">
        <v>154</v>
      </c>
      <c r="S17" s="568"/>
      <c r="T17" s="568"/>
      <c r="U17" s="568"/>
      <c r="V17" s="569"/>
      <c r="W17" s="482" t="s">
        <v>155</v>
      </c>
      <c r="X17" s="483"/>
      <c r="Y17" s="483"/>
      <c r="Z17" s="483"/>
      <c r="AA17" s="483"/>
      <c r="AB17" s="473"/>
      <c r="AC17" s="517">
        <v>5467</v>
      </c>
      <c r="AD17" s="518"/>
      <c r="AE17" s="518"/>
      <c r="AF17" s="518"/>
      <c r="AG17" s="557"/>
      <c r="AH17" s="517">
        <v>5521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2671439</v>
      </c>
      <c r="BO17" s="467"/>
      <c r="BP17" s="467"/>
      <c r="BQ17" s="467"/>
      <c r="BR17" s="467"/>
      <c r="BS17" s="467"/>
      <c r="BT17" s="467"/>
      <c r="BU17" s="468"/>
      <c r="BV17" s="466">
        <v>2634105</v>
      </c>
      <c r="BW17" s="467"/>
      <c r="BX17" s="467"/>
      <c r="BY17" s="467"/>
      <c r="BZ17" s="467"/>
      <c r="CA17" s="467"/>
      <c r="CB17" s="467"/>
      <c r="CC17" s="468"/>
      <c r="CD17" s="198"/>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3"/>
      <c r="DK17" s="183"/>
      <c r="DL17" s="183"/>
      <c r="DM17" s="183"/>
      <c r="DN17" s="183"/>
      <c r="DO17" s="183"/>
    </row>
    <row r="18" spans="1:119" ht="18.75" customHeight="1" thickBot="1" x14ac:dyDescent="0.2">
      <c r="A18" s="184"/>
      <c r="B18" s="577" t="s">
        <v>157</v>
      </c>
      <c r="C18" s="509"/>
      <c r="D18" s="509"/>
      <c r="E18" s="578"/>
      <c r="F18" s="578"/>
      <c r="G18" s="578"/>
      <c r="H18" s="578"/>
      <c r="I18" s="578"/>
      <c r="J18" s="578"/>
      <c r="K18" s="578"/>
      <c r="L18" s="579">
        <v>185.19</v>
      </c>
      <c r="M18" s="579"/>
      <c r="N18" s="579"/>
      <c r="O18" s="579"/>
      <c r="P18" s="579"/>
      <c r="Q18" s="579"/>
      <c r="R18" s="580"/>
      <c r="S18" s="580"/>
      <c r="T18" s="580"/>
      <c r="U18" s="580"/>
      <c r="V18" s="581"/>
      <c r="W18" s="484"/>
      <c r="X18" s="485"/>
      <c r="Y18" s="485"/>
      <c r="Z18" s="485"/>
      <c r="AA18" s="485"/>
      <c r="AB18" s="476"/>
      <c r="AC18" s="582">
        <v>53.2</v>
      </c>
      <c r="AD18" s="583"/>
      <c r="AE18" s="583"/>
      <c r="AF18" s="583"/>
      <c r="AG18" s="584"/>
      <c r="AH18" s="582">
        <v>51.7</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7160117</v>
      </c>
      <c r="BO18" s="467"/>
      <c r="BP18" s="467"/>
      <c r="BQ18" s="467"/>
      <c r="BR18" s="467"/>
      <c r="BS18" s="467"/>
      <c r="BT18" s="467"/>
      <c r="BU18" s="468"/>
      <c r="BV18" s="466">
        <v>7391402</v>
      </c>
      <c r="BW18" s="467"/>
      <c r="BX18" s="467"/>
      <c r="BY18" s="467"/>
      <c r="BZ18" s="467"/>
      <c r="CA18" s="467"/>
      <c r="CB18" s="467"/>
      <c r="CC18" s="468"/>
      <c r="CD18" s="198"/>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3"/>
      <c r="DK18" s="183"/>
      <c r="DL18" s="183"/>
      <c r="DM18" s="183"/>
      <c r="DN18" s="183"/>
      <c r="DO18" s="183"/>
    </row>
    <row r="19" spans="1:119" ht="18.75" customHeight="1" thickBot="1" x14ac:dyDescent="0.2">
      <c r="A19" s="184"/>
      <c r="B19" s="577" t="s">
        <v>159</v>
      </c>
      <c r="C19" s="509"/>
      <c r="D19" s="509"/>
      <c r="E19" s="578"/>
      <c r="F19" s="578"/>
      <c r="G19" s="578"/>
      <c r="H19" s="578"/>
      <c r="I19" s="578"/>
      <c r="J19" s="578"/>
      <c r="K19" s="578"/>
      <c r="L19" s="586">
        <v>114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8877638</v>
      </c>
      <c r="BO19" s="467"/>
      <c r="BP19" s="467"/>
      <c r="BQ19" s="467"/>
      <c r="BR19" s="467"/>
      <c r="BS19" s="467"/>
      <c r="BT19" s="467"/>
      <c r="BU19" s="468"/>
      <c r="BV19" s="466">
        <v>8876537</v>
      </c>
      <c r="BW19" s="467"/>
      <c r="BX19" s="467"/>
      <c r="BY19" s="467"/>
      <c r="BZ19" s="467"/>
      <c r="CA19" s="467"/>
      <c r="CB19" s="467"/>
      <c r="CC19" s="468"/>
      <c r="CD19" s="198"/>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3"/>
      <c r="DK19" s="183"/>
      <c r="DL19" s="183"/>
      <c r="DM19" s="183"/>
      <c r="DN19" s="183"/>
      <c r="DO19" s="183"/>
    </row>
    <row r="20" spans="1:119" ht="18.75" customHeight="1" thickBot="1" x14ac:dyDescent="0.2">
      <c r="A20" s="184"/>
      <c r="B20" s="577" t="s">
        <v>161</v>
      </c>
      <c r="C20" s="509"/>
      <c r="D20" s="509"/>
      <c r="E20" s="578"/>
      <c r="F20" s="578"/>
      <c r="G20" s="578"/>
      <c r="H20" s="578"/>
      <c r="I20" s="578"/>
      <c r="J20" s="578"/>
      <c r="K20" s="578"/>
      <c r="L20" s="586">
        <v>6665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8"/>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3"/>
      <c r="DK20" s="183"/>
      <c r="DL20" s="183"/>
      <c r="DM20" s="183"/>
      <c r="DN20" s="183"/>
      <c r="DO20" s="183"/>
    </row>
    <row r="21" spans="1:119" ht="18.75" customHeight="1" x14ac:dyDescent="0.15">
      <c r="A21" s="184"/>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8"/>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3"/>
      <c r="DK21" s="183"/>
      <c r="DL21" s="183"/>
      <c r="DM21" s="183"/>
      <c r="DN21" s="183"/>
      <c r="DO21" s="183"/>
    </row>
    <row r="22" spans="1:119" ht="18.75" customHeight="1" thickBot="1" x14ac:dyDescent="0.2">
      <c r="A22" s="184"/>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198"/>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3"/>
      <c r="DK22" s="183"/>
      <c r="DL22" s="183"/>
      <c r="DM22" s="183"/>
      <c r="DN22" s="183"/>
      <c r="DO22" s="183"/>
    </row>
    <row r="23" spans="1:119" ht="18.75" customHeight="1" x14ac:dyDescent="0.15">
      <c r="A23" s="184"/>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15487215</v>
      </c>
      <c r="BO23" s="467"/>
      <c r="BP23" s="467"/>
      <c r="BQ23" s="467"/>
      <c r="BR23" s="467"/>
      <c r="BS23" s="467"/>
      <c r="BT23" s="467"/>
      <c r="BU23" s="468"/>
      <c r="BV23" s="466">
        <v>14936348</v>
      </c>
      <c r="BW23" s="467"/>
      <c r="BX23" s="467"/>
      <c r="BY23" s="467"/>
      <c r="BZ23" s="467"/>
      <c r="CA23" s="467"/>
      <c r="CB23" s="467"/>
      <c r="CC23" s="468"/>
      <c r="CD23" s="198"/>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3"/>
      <c r="DK23" s="183"/>
      <c r="DL23" s="183"/>
      <c r="DM23" s="183"/>
      <c r="DN23" s="183"/>
      <c r="DO23" s="183"/>
    </row>
    <row r="24" spans="1:119" ht="18.75" customHeight="1" thickBot="1" x14ac:dyDescent="0.2">
      <c r="A24" s="184"/>
      <c r="B24" s="603"/>
      <c r="C24" s="604"/>
      <c r="D24" s="605"/>
      <c r="E24" s="516" t="s">
        <v>170</v>
      </c>
      <c r="F24" s="496"/>
      <c r="G24" s="496"/>
      <c r="H24" s="496"/>
      <c r="I24" s="496"/>
      <c r="J24" s="496"/>
      <c r="K24" s="497"/>
      <c r="L24" s="517">
        <v>1</v>
      </c>
      <c r="M24" s="518"/>
      <c r="N24" s="518"/>
      <c r="O24" s="518"/>
      <c r="P24" s="557"/>
      <c r="Q24" s="517">
        <v>8070</v>
      </c>
      <c r="R24" s="518"/>
      <c r="S24" s="518"/>
      <c r="T24" s="518"/>
      <c r="U24" s="518"/>
      <c r="V24" s="557"/>
      <c r="W24" s="616"/>
      <c r="X24" s="604"/>
      <c r="Y24" s="605"/>
      <c r="Z24" s="516" t="s">
        <v>171</v>
      </c>
      <c r="AA24" s="496"/>
      <c r="AB24" s="496"/>
      <c r="AC24" s="496"/>
      <c r="AD24" s="496"/>
      <c r="AE24" s="496"/>
      <c r="AF24" s="496"/>
      <c r="AG24" s="497"/>
      <c r="AH24" s="517">
        <v>179</v>
      </c>
      <c r="AI24" s="518"/>
      <c r="AJ24" s="518"/>
      <c r="AK24" s="518"/>
      <c r="AL24" s="557"/>
      <c r="AM24" s="517">
        <v>617192</v>
      </c>
      <c r="AN24" s="518"/>
      <c r="AO24" s="518"/>
      <c r="AP24" s="518"/>
      <c r="AQ24" s="518"/>
      <c r="AR24" s="557"/>
      <c r="AS24" s="517">
        <v>3448</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13505291</v>
      </c>
      <c r="BO24" s="467"/>
      <c r="BP24" s="467"/>
      <c r="BQ24" s="467"/>
      <c r="BR24" s="467"/>
      <c r="BS24" s="467"/>
      <c r="BT24" s="467"/>
      <c r="BU24" s="468"/>
      <c r="BV24" s="466">
        <v>12632799</v>
      </c>
      <c r="BW24" s="467"/>
      <c r="BX24" s="467"/>
      <c r="BY24" s="467"/>
      <c r="BZ24" s="467"/>
      <c r="CA24" s="467"/>
      <c r="CB24" s="467"/>
      <c r="CC24" s="468"/>
      <c r="CD24" s="198"/>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3"/>
      <c r="DK24" s="183"/>
      <c r="DL24" s="183"/>
      <c r="DM24" s="183"/>
      <c r="DN24" s="183"/>
      <c r="DO24" s="183"/>
    </row>
    <row r="25" spans="1:119" s="183" customFormat="1" ht="18.75" customHeight="1" x14ac:dyDescent="0.15">
      <c r="A25" s="184"/>
      <c r="B25" s="603"/>
      <c r="C25" s="604"/>
      <c r="D25" s="605"/>
      <c r="E25" s="516" t="s">
        <v>173</v>
      </c>
      <c r="F25" s="496"/>
      <c r="G25" s="496"/>
      <c r="H25" s="496"/>
      <c r="I25" s="496"/>
      <c r="J25" s="496"/>
      <c r="K25" s="497"/>
      <c r="L25" s="517">
        <v>1</v>
      </c>
      <c r="M25" s="518"/>
      <c r="N25" s="518"/>
      <c r="O25" s="518"/>
      <c r="P25" s="557"/>
      <c r="Q25" s="517">
        <v>6480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131</v>
      </c>
      <c r="BO25" s="430"/>
      <c r="BP25" s="430"/>
      <c r="BQ25" s="430"/>
      <c r="BR25" s="430"/>
      <c r="BS25" s="430"/>
      <c r="BT25" s="430"/>
      <c r="BU25" s="431"/>
      <c r="BV25" s="429" t="s">
        <v>175</v>
      </c>
      <c r="BW25" s="430"/>
      <c r="BX25" s="430"/>
      <c r="BY25" s="430"/>
      <c r="BZ25" s="430"/>
      <c r="CA25" s="430"/>
      <c r="CB25" s="430"/>
      <c r="CC25" s="431"/>
      <c r="CD25" s="198"/>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3" customFormat="1" ht="18.75" customHeight="1" x14ac:dyDescent="0.15">
      <c r="A26" s="184"/>
      <c r="B26" s="603"/>
      <c r="C26" s="604"/>
      <c r="D26" s="605"/>
      <c r="E26" s="516" t="s">
        <v>177</v>
      </c>
      <c r="F26" s="496"/>
      <c r="G26" s="496"/>
      <c r="H26" s="496"/>
      <c r="I26" s="496"/>
      <c r="J26" s="496"/>
      <c r="K26" s="497"/>
      <c r="L26" s="517">
        <v>1</v>
      </c>
      <c r="M26" s="518"/>
      <c r="N26" s="518"/>
      <c r="O26" s="518"/>
      <c r="P26" s="557"/>
      <c r="Q26" s="517">
        <v>5980</v>
      </c>
      <c r="R26" s="518"/>
      <c r="S26" s="518"/>
      <c r="T26" s="518"/>
      <c r="U26" s="518"/>
      <c r="V26" s="557"/>
      <c r="W26" s="616"/>
      <c r="X26" s="604"/>
      <c r="Y26" s="605"/>
      <c r="Z26" s="516" t="s">
        <v>178</v>
      </c>
      <c r="AA26" s="626"/>
      <c r="AB26" s="626"/>
      <c r="AC26" s="626"/>
      <c r="AD26" s="626"/>
      <c r="AE26" s="626"/>
      <c r="AF26" s="626"/>
      <c r="AG26" s="627"/>
      <c r="AH26" s="517" t="s">
        <v>131</v>
      </c>
      <c r="AI26" s="518"/>
      <c r="AJ26" s="518"/>
      <c r="AK26" s="518"/>
      <c r="AL26" s="557"/>
      <c r="AM26" s="517" t="s">
        <v>131</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131</v>
      </c>
      <c r="BO26" s="467"/>
      <c r="BP26" s="467"/>
      <c r="BQ26" s="467"/>
      <c r="BR26" s="467"/>
      <c r="BS26" s="467"/>
      <c r="BT26" s="467"/>
      <c r="BU26" s="468"/>
      <c r="BV26" s="466" t="s">
        <v>130</v>
      </c>
      <c r="BW26" s="467"/>
      <c r="BX26" s="467"/>
      <c r="BY26" s="467"/>
      <c r="BZ26" s="467"/>
      <c r="CA26" s="467"/>
      <c r="CB26" s="467"/>
      <c r="CC26" s="468"/>
      <c r="CD26" s="198"/>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4"/>
      <c r="B27" s="603"/>
      <c r="C27" s="604"/>
      <c r="D27" s="605"/>
      <c r="E27" s="516" t="s">
        <v>181</v>
      </c>
      <c r="F27" s="496"/>
      <c r="G27" s="496"/>
      <c r="H27" s="496"/>
      <c r="I27" s="496"/>
      <c r="J27" s="496"/>
      <c r="K27" s="497"/>
      <c r="L27" s="517">
        <v>1</v>
      </c>
      <c r="M27" s="518"/>
      <c r="N27" s="518"/>
      <c r="O27" s="518"/>
      <c r="P27" s="557"/>
      <c r="Q27" s="517">
        <v>3300</v>
      </c>
      <c r="R27" s="518"/>
      <c r="S27" s="518"/>
      <c r="T27" s="518"/>
      <c r="U27" s="518"/>
      <c r="V27" s="557"/>
      <c r="W27" s="616"/>
      <c r="X27" s="604"/>
      <c r="Y27" s="605"/>
      <c r="Z27" s="516" t="s">
        <v>182</v>
      </c>
      <c r="AA27" s="496"/>
      <c r="AB27" s="496"/>
      <c r="AC27" s="496"/>
      <c r="AD27" s="496"/>
      <c r="AE27" s="496"/>
      <c r="AF27" s="496"/>
      <c r="AG27" s="497"/>
      <c r="AH27" s="517">
        <v>2</v>
      </c>
      <c r="AI27" s="518"/>
      <c r="AJ27" s="518"/>
      <c r="AK27" s="518"/>
      <c r="AL27" s="557"/>
      <c r="AM27" s="517" t="s">
        <v>183</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112113</v>
      </c>
      <c r="BO27" s="640"/>
      <c r="BP27" s="640"/>
      <c r="BQ27" s="640"/>
      <c r="BR27" s="640"/>
      <c r="BS27" s="640"/>
      <c r="BT27" s="640"/>
      <c r="BU27" s="641"/>
      <c r="BV27" s="639">
        <v>112096</v>
      </c>
      <c r="BW27" s="640"/>
      <c r="BX27" s="640"/>
      <c r="BY27" s="640"/>
      <c r="BZ27" s="640"/>
      <c r="CA27" s="640"/>
      <c r="CB27" s="640"/>
      <c r="CC27" s="641"/>
      <c r="CD27" s="200"/>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3"/>
      <c r="DK27" s="183"/>
      <c r="DL27" s="183"/>
      <c r="DM27" s="183"/>
      <c r="DN27" s="183"/>
      <c r="DO27" s="183"/>
    </row>
    <row r="28" spans="1:119" ht="18.75" customHeight="1" x14ac:dyDescent="0.15">
      <c r="A28" s="184"/>
      <c r="B28" s="603"/>
      <c r="C28" s="604"/>
      <c r="D28" s="605"/>
      <c r="E28" s="516" t="s">
        <v>186</v>
      </c>
      <c r="F28" s="496"/>
      <c r="G28" s="496"/>
      <c r="H28" s="496"/>
      <c r="I28" s="496"/>
      <c r="J28" s="496"/>
      <c r="K28" s="497"/>
      <c r="L28" s="517">
        <v>1</v>
      </c>
      <c r="M28" s="518"/>
      <c r="N28" s="518"/>
      <c r="O28" s="518"/>
      <c r="P28" s="557"/>
      <c r="Q28" s="517">
        <v>2400</v>
      </c>
      <c r="R28" s="518"/>
      <c r="S28" s="518"/>
      <c r="T28" s="518"/>
      <c r="U28" s="518"/>
      <c r="V28" s="557"/>
      <c r="W28" s="616"/>
      <c r="X28" s="604"/>
      <c r="Y28" s="605"/>
      <c r="Z28" s="516" t="s">
        <v>187</v>
      </c>
      <c r="AA28" s="496"/>
      <c r="AB28" s="496"/>
      <c r="AC28" s="496"/>
      <c r="AD28" s="496"/>
      <c r="AE28" s="496"/>
      <c r="AF28" s="496"/>
      <c r="AG28" s="497"/>
      <c r="AH28" s="517" t="s">
        <v>179</v>
      </c>
      <c r="AI28" s="518"/>
      <c r="AJ28" s="518"/>
      <c r="AK28" s="518"/>
      <c r="AL28" s="557"/>
      <c r="AM28" s="517" t="s">
        <v>131</v>
      </c>
      <c r="AN28" s="518"/>
      <c r="AO28" s="518"/>
      <c r="AP28" s="518"/>
      <c r="AQ28" s="518"/>
      <c r="AR28" s="557"/>
      <c r="AS28" s="517" t="s">
        <v>131</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2883090</v>
      </c>
      <c r="BO28" s="430"/>
      <c r="BP28" s="430"/>
      <c r="BQ28" s="430"/>
      <c r="BR28" s="430"/>
      <c r="BS28" s="430"/>
      <c r="BT28" s="430"/>
      <c r="BU28" s="431"/>
      <c r="BV28" s="429">
        <v>3070427</v>
      </c>
      <c r="BW28" s="430"/>
      <c r="BX28" s="430"/>
      <c r="BY28" s="430"/>
      <c r="BZ28" s="430"/>
      <c r="CA28" s="430"/>
      <c r="CB28" s="430"/>
      <c r="CC28" s="431"/>
      <c r="CD28" s="198"/>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3"/>
      <c r="DK28" s="183"/>
      <c r="DL28" s="183"/>
      <c r="DM28" s="183"/>
      <c r="DN28" s="183"/>
      <c r="DO28" s="183"/>
    </row>
    <row r="29" spans="1:119" ht="18.75" customHeight="1" x14ac:dyDescent="0.15">
      <c r="A29" s="184"/>
      <c r="B29" s="603"/>
      <c r="C29" s="604"/>
      <c r="D29" s="605"/>
      <c r="E29" s="516" t="s">
        <v>189</v>
      </c>
      <c r="F29" s="496"/>
      <c r="G29" s="496"/>
      <c r="H29" s="496"/>
      <c r="I29" s="496"/>
      <c r="J29" s="496"/>
      <c r="K29" s="497"/>
      <c r="L29" s="517">
        <v>12</v>
      </c>
      <c r="M29" s="518"/>
      <c r="N29" s="518"/>
      <c r="O29" s="518"/>
      <c r="P29" s="557"/>
      <c r="Q29" s="517">
        <v>2150</v>
      </c>
      <c r="R29" s="518"/>
      <c r="S29" s="518"/>
      <c r="T29" s="518"/>
      <c r="U29" s="518"/>
      <c r="V29" s="557"/>
      <c r="W29" s="617"/>
      <c r="X29" s="618"/>
      <c r="Y29" s="619"/>
      <c r="Z29" s="516" t="s">
        <v>190</v>
      </c>
      <c r="AA29" s="496"/>
      <c r="AB29" s="496"/>
      <c r="AC29" s="496"/>
      <c r="AD29" s="496"/>
      <c r="AE29" s="496"/>
      <c r="AF29" s="496"/>
      <c r="AG29" s="497"/>
      <c r="AH29" s="517">
        <v>181</v>
      </c>
      <c r="AI29" s="518"/>
      <c r="AJ29" s="518"/>
      <c r="AK29" s="518"/>
      <c r="AL29" s="557"/>
      <c r="AM29" s="517">
        <v>625206</v>
      </c>
      <c r="AN29" s="518"/>
      <c r="AO29" s="518"/>
      <c r="AP29" s="518"/>
      <c r="AQ29" s="518"/>
      <c r="AR29" s="557"/>
      <c r="AS29" s="517">
        <v>3454</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203556</v>
      </c>
      <c r="BO29" s="467"/>
      <c r="BP29" s="467"/>
      <c r="BQ29" s="467"/>
      <c r="BR29" s="467"/>
      <c r="BS29" s="467"/>
      <c r="BT29" s="467"/>
      <c r="BU29" s="468"/>
      <c r="BV29" s="466">
        <v>303083</v>
      </c>
      <c r="BW29" s="467"/>
      <c r="BX29" s="467"/>
      <c r="BY29" s="467"/>
      <c r="BZ29" s="467"/>
      <c r="CA29" s="467"/>
      <c r="CB29" s="467"/>
      <c r="CC29" s="468"/>
      <c r="CD29" s="200"/>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3"/>
      <c r="DK29" s="183"/>
      <c r="DL29" s="183"/>
      <c r="DM29" s="183"/>
      <c r="DN29" s="183"/>
      <c r="DO29" s="183"/>
    </row>
    <row r="30" spans="1:119" ht="18.75" customHeight="1" thickBot="1" x14ac:dyDescent="0.2">
      <c r="A30" s="184"/>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3289876</v>
      </c>
      <c r="BO30" s="640"/>
      <c r="BP30" s="640"/>
      <c r="BQ30" s="640"/>
      <c r="BR30" s="640"/>
      <c r="BS30" s="640"/>
      <c r="BT30" s="640"/>
      <c r="BU30" s="641"/>
      <c r="BV30" s="639">
        <v>3354294</v>
      </c>
      <c r="BW30" s="640"/>
      <c r="BX30" s="640"/>
      <c r="BY30" s="640"/>
      <c r="BZ30" s="640"/>
      <c r="CA30" s="640"/>
      <c r="CB30" s="640"/>
      <c r="CC30" s="64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193</v>
      </c>
      <c r="D32" s="211"/>
      <c r="E32" s="211"/>
      <c r="F32" s="208"/>
      <c r="G32" s="208"/>
      <c r="H32" s="208"/>
      <c r="I32" s="208"/>
      <c r="J32" s="208"/>
      <c r="K32" s="208"/>
      <c r="L32" s="208"/>
      <c r="M32" s="208"/>
      <c r="N32" s="208"/>
      <c r="O32" s="208"/>
      <c r="P32" s="208"/>
      <c r="Q32" s="208"/>
      <c r="R32" s="208"/>
      <c r="S32" s="208"/>
      <c r="T32" s="208"/>
      <c r="U32" s="208" t="s">
        <v>194</v>
      </c>
      <c r="V32" s="208"/>
      <c r="W32" s="208"/>
      <c r="X32" s="208"/>
      <c r="Y32" s="208"/>
      <c r="Z32" s="208"/>
      <c r="AA32" s="208"/>
      <c r="AB32" s="208"/>
      <c r="AC32" s="208"/>
      <c r="AD32" s="208"/>
      <c r="AE32" s="208"/>
      <c r="AF32" s="208"/>
      <c r="AG32" s="208"/>
      <c r="AH32" s="208"/>
      <c r="AI32" s="208"/>
      <c r="AJ32" s="208"/>
      <c r="AK32" s="208"/>
      <c r="AL32" s="208"/>
      <c r="AM32" s="212" t="s">
        <v>195</v>
      </c>
      <c r="AN32" s="208"/>
      <c r="AO32" s="208"/>
      <c r="AP32" s="208"/>
      <c r="AQ32" s="208"/>
      <c r="AR32" s="208"/>
      <c r="AS32" s="212"/>
      <c r="AT32" s="212"/>
      <c r="AU32" s="212"/>
      <c r="AV32" s="212"/>
      <c r="AW32" s="212"/>
      <c r="AX32" s="212"/>
      <c r="AY32" s="212"/>
      <c r="AZ32" s="212"/>
      <c r="BA32" s="212"/>
      <c r="BB32" s="208"/>
      <c r="BC32" s="212"/>
      <c r="BD32" s="208"/>
      <c r="BE32" s="212" t="s">
        <v>196</v>
      </c>
      <c r="BF32" s="208"/>
      <c r="BG32" s="208"/>
      <c r="BH32" s="208"/>
      <c r="BI32" s="208"/>
      <c r="BJ32" s="212"/>
      <c r="BK32" s="212"/>
      <c r="BL32" s="212"/>
      <c r="BM32" s="212"/>
      <c r="BN32" s="212"/>
      <c r="BO32" s="212"/>
      <c r="BP32" s="212"/>
      <c r="BQ32" s="212"/>
      <c r="BR32" s="208"/>
      <c r="BS32" s="208"/>
      <c r="BT32" s="208"/>
      <c r="BU32" s="208"/>
      <c r="BV32" s="208"/>
      <c r="BW32" s="208" t="s">
        <v>197</v>
      </c>
      <c r="BX32" s="208"/>
      <c r="BY32" s="208"/>
      <c r="BZ32" s="208"/>
      <c r="CA32" s="208"/>
      <c r="CB32" s="212"/>
      <c r="CC32" s="212"/>
      <c r="CD32" s="212"/>
      <c r="CE32" s="212"/>
      <c r="CF32" s="212"/>
      <c r="CG32" s="212"/>
      <c r="CH32" s="212"/>
      <c r="CI32" s="212"/>
      <c r="CJ32" s="212"/>
      <c r="CK32" s="212"/>
      <c r="CL32" s="212"/>
      <c r="CM32" s="212"/>
      <c r="CN32" s="212"/>
      <c r="CO32" s="212" t="s">
        <v>198</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0" t="s">
        <v>199</v>
      </c>
      <c r="D33" s="490"/>
      <c r="E33" s="455" t="s">
        <v>200</v>
      </c>
      <c r="F33" s="455"/>
      <c r="G33" s="455"/>
      <c r="H33" s="455"/>
      <c r="I33" s="455"/>
      <c r="J33" s="455"/>
      <c r="K33" s="455"/>
      <c r="L33" s="455"/>
      <c r="M33" s="455"/>
      <c r="N33" s="455"/>
      <c r="O33" s="455"/>
      <c r="P33" s="455"/>
      <c r="Q33" s="455"/>
      <c r="R33" s="455"/>
      <c r="S33" s="455"/>
      <c r="T33" s="213"/>
      <c r="U33" s="490" t="s">
        <v>199</v>
      </c>
      <c r="V33" s="490"/>
      <c r="W33" s="455" t="s">
        <v>200</v>
      </c>
      <c r="X33" s="455"/>
      <c r="Y33" s="455"/>
      <c r="Z33" s="455"/>
      <c r="AA33" s="455"/>
      <c r="AB33" s="455"/>
      <c r="AC33" s="455"/>
      <c r="AD33" s="455"/>
      <c r="AE33" s="455"/>
      <c r="AF33" s="455"/>
      <c r="AG33" s="455"/>
      <c r="AH33" s="455"/>
      <c r="AI33" s="455"/>
      <c r="AJ33" s="455"/>
      <c r="AK33" s="455"/>
      <c r="AL33" s="213"/>
      <c r="AM33" s="490" t="s">
        <v>201</v>
      </c>
      <c r="AN33" s="490"/>
      <c r="AO33" s="455" t="s">
        <v>200</v>
      </c>
      <c r="AP33" s="455"/>
      <c r="AQ33" s="455"/>
      <c r="AR33" s="455"/>
      <c r="AS33" s="455"/>
      <c r="AT33" s="455"/>
      <c r="AU33" s="455"/>
      <c r="AV33" s="455"/>
      <c r="AW33" s="455"/>
      <c r="AX33" s="455"/>
      <c r="AY33" s="455"/>
      <c r="AZ33" s="455"/>
      <c r="BA33" s="455"/>
      <c r="BB33" s="455"/>
      <c r="BC33" s="455"/>
      <c r="BD33" s="214"/>
      <c r="BE33" s="455" t="s">
        <v>202</v>
      </c>
      <c r="BF33" s="455"/>
      <c r="BG33" s="455" t="s">
        <v>203</v>
      </c>
      <c r="BH33" s="455"/>
      <c r="BI33" s="455"/>
      <c r="BJ33" s="455"/>
      <c r="BK33" s="455"/>
      <c r="BL33" s="455"/>
      <c r="BM33" s="455"/>
      <c r="BN33" s="455"/>
      <c r="BO33" s="455"/>
      <c r="BP33" s="455"/>
      <c r="BQ33" s="455"/>
      <c r="BR33" s="455"/>
      <c r="BS33" s="455"/>
      <c r="BT33" s="455"/>
      <c r="BU33" s="455"/>
      <c r="BV33" s="214"/>
      <c r="BW33" s="490" t="s">
        <v>202</v>
      </c>
      <c r="BX33" s="490"/>
      <c r="BY33" s="455" t="s">
        <v>204</v>
      </c>
      <c r="BZ33" s="455"/>
      <c r="CA33" s="455"/>
      <c r="CB33" s="455"/>
      <c r="CC33" s="455"/>
      <c r="CD33" s="455"/>
      <c r="CE33" s="455"/>
      <c r="CF33" s="455"/>
      <c r="CG33" s="455"/>
      <c r="CH33" s="455"/>
      <c r="CI33" s="455"/>
      <c r="CJ33" s="455"/>
      <c r="CK33" s="455"/>
      <c r="CL33" s="455"/>
      <c r="CM33" s="455"/>
      <c r="CN33" s="213"/>
      <c r="CO33" s="490" t="s">
        <v>205</v>
      </c>
      <c r="CP33" s="490"/>
      <c r="CQ33" s="455" t="s">
        <v>206</v>
      </c>
      <c r="CR33" s="455"/>
      <c r="CS33" s="455"/>
      <c r="CT33" s="455"/>
      <c r="CU33" s="455"/>
      <c r="CV33" s="455"/>
      <c r="CW33" s="455"/>
      <c r="CX33" s="455"/>
      <c r="CY33" s="455"/>
      <c r="CZ33" s="455"/>
      <c r="DA33" s="455"/>
      <c r="DB33" s="455"/>
      <c r="DC33" s="455"/>
      <c r="DD33" s="455"/>
      <c r="DE33" s="455"/>
      <c r="DF33" s="213"/>
      <c r="DG33" s="651" t="s">
        <v>207</v>
      </c>
      <c r="DH33" s="651"/>
      <c r="DI33" s="215"/>
      <c r="DJ33" s="183"/>
      <c r="DK33" s="183"/>
      <c r="DL33" s="183"/>
      <c r="DM33" s="183"/>
      <c r="DN33" s="183"/>
      <c r="DO33" s="183"/>
    </row>
    <row r="34" spans="1:119" ht="32.25" customHeight="1" x14ac:dyDescent="0.15">
      <c r="A34" s="184"/>
      <c r="B34" s="210"/>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1"/>
      <c r="U34" s="652">
        <f>IF(W34="","",MAX(C34:D43)+1)</f>
        <v>4</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1"/>
      <c r="AM34" s="652">
        <f>IF(AO34="","",MAX(C34:D43,U34:V43)+1)</f>
        <v>8</v>
      </c>
      <c r="AN34" s="652"/>
      <c r="AO34" s="653" t="str">
        <f>IF('各会計、関係団体の財政状況及び健全化判断比率'!B32="","",'各会計、関係団体の財政状況及び健全化判断比率'!B32)</f>
        <v>水道事業特別会計</v>
      </c>
      <c r="AP34" s="653"/>
      <c r="AQ34" s="653"/>
      <c r="AR34" s="653"/>
      <c r="AS34" s="653"/>
      <c r="AT34" s="653"/>
      <c r="AU34" s="653"/>
      <c r="AV34" s="653"/>
      <c r="AW34" s="653"/>
      <c r="AX34" s="653"/>
      <c r="AY34" s="653"/>
      <c r="AZ34" s="653"/>
      <c r="BA34" s="653"/>
      <c r="BB34" s="653"/>
      <c r="BC34" s="653"/>
      <c r="BD34" s="211"/>
      <c r="BE34" s="652">
        <f>IF(BG34="","",MAX(C34:D43,U34:V43,AM34:AN43)+1)</f>
        <v>10</v>
      </c>
      <c r="BF34" s="652"/>
      <c r="BG34" s="653" t="str">
        <f>IF('各会計、関係団体の財政状況及び健全化判断比率'!B34="","",'各会計、関係団体の財政状況及び健全化判断比率'!B34)</f>
        <v>宅地造成事業特別会計</v>
      </c>
      <c r="BH34" s="653"/>
      <c r="BI34" s="653"/>
      <c r="BJ34" s="653"/>
      <c r="BK34" s="653"/>
      <c r="BL34" s="653"/>
      <c r="BM34" s="653"/>
      <c r="BN34" s="653"/>
      <c r="BO34" s="653"/>
      <c r="BP34" s="653"/>
      <c r="BQ34" s="653"/>
      <c r="BR34" s="653"/>
      <c r="BS34" s="653"/>
      <c r="BT34" s="653"/>
      <c r="BU34" s="653"/>
      <c r="BV34" s="211"/>
      <c r="BW34" s="652">
        <f>IF(BY34="","",MAX(C34:D43,U34:V43,AM34:AN43,BE34:BF43)+1)</f>
        <v>11</v>
      </c>
      <c r="BX34" s="652"/>
      <c r="BY34" s="653" t="str">
        <f>IF('各会計、関係団体の財政状況及び健全化判断比率'!B68="","",'各会計、関係団体の財政状況及び健全化判断比率'!B68)</f>
        <v>西脇多可行政事務組合</v>
      </c>
      <c r="BZ34" s="653"/>
      <c r="CA34" s="653"/>
      <c r="CB34" s="653"/>
      <c r="CC34" s="653"/>
      <c r="CD34" s="653"/>
      <c r="CE34" s="653"/>
      <c r="CF34" s="653"/>
      <c r="CG34" s="653"/>
      <c r="CH34" s="653"/>
      <c r="CI34" s="653"/>
      <c r="CJ34" s="653"/>
      <c r="CK34" s="653"/>
      <c r="CL34" s="653"/>
      <c r="CM34" s="653"/>
      <c r="CN34" s="211"/>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08"/>
      <c r="DG34" s="654" t="str">
        <f>IF('各会計、関係団体の財政状況及び健全化判断比率'!BR7="","",'各会計、関係団体の財政状況及び健全化判断比率'!BR7)</f>
        <v/>
      </c>
      <c r="DH34" s="654"/>
      <c r="DI34" s="215"/>
      <c r="DJ34" s="183"/>
      <c r="DK34" s="183"/>
      <c r="DL34" s="183"/>
      <c r="DM34" s="183"/>
      <c r="DN34" s="183"/>
      <c r="DO34" s="183"/>
    </row>
    <row r="35" spans="1:119" ht="32.25" customHeight="1" x14ac:dyDescent="0.15">
      <c r="A35" s="184"/>
      <c r="B35" s="210"/>
      <c r="C35" s="652">
        <f>IF(E35="","",C34+1)</f>
        <v>2</v>
      </c>
      <c r="D35" s="652"/>
      <c r="E35" s="653" t="str">
        <f>IF('各会計、関係団体の財政状況及び健全化判断比率'!B8="","",'各会計、関係団体の財政状況及び健全化判断比率'!B8)</f>
        <v>学校給食事業特別会計</v>
      </c>
      <c r="F35" s="653"/>
      <c r="G35" s="653"/>
      <c r="H35" s="653"/>
      <c r="I35" s="653"/>
      <c r="J35" s="653"/>
      <c r="K35" s="653"/>
      <c r="L35" s="653"/>
      <c r="M35" s="653"/>
      <c r="N35" s="653"/>
      <c r="O35" s="653"/>
      <c r="P35" s="653"/>
      <c r="Q35" s="653"/>
      <c r="R35" s="653"/>
      <c r="S35" s="653"/>
      <c r="T35" s="211"/>
      <c r="U35" s="652">
        <f>IF(W35="","",U34+1)</f>
        <v>5</v>
      </c>
      <c r="V35" s="652"/>
      <c r="W35" s="653" t="str">
        <f>IF('各会計、関係団体の財政状況及び健全化判断比率'!B29="","",'各会計、関係団体の財政状況及び健全化判断比率'!B29)</f>
        <v>国民健康保険特別会計（直診勘定）</v>
      </c>
      <c r="X35" s="653"/>
      <c r="Y35" s="653"/>
      <c r="Z35" s="653"/>
      <c r="AA35" s="653"/>
      <c r="AB35" s="653"/>
      <c r="AC35" s="653"/>
      <c r="AD35" s="653"/>
      <c r="AE35" s="653"/>
      <c r="AF35" s="653"/>
      <c r="AG35" s="653"/>
      <c r="AH35" s="653"/>
      <c r="AI35" s="653"/>
      <c r="AJ35" s="653"/>
      <c r="AK35" s="653"/>
      <c r="AL35" s="211"/>
      <c r="AM35" s="652">
        <f t="shared" ref="AM35:AM43" si="0">IF(AO35="","",AM34+1)</f>
        <v>9</v>
      </c>
      <c r="AN35" s="652"/>
      <c r="AO35" s="653" t="str">
        <f>IF('各会計、関係団体の財政状況及び健全化判断比率'!B33="","",'各会計、関係団体の財政状況及び健全化判断比率'!B33)</f>
        <v>下水道事業特別会計</v>
      </c>
      <c r="AP35" s="653"/>
      <c r="AQ35" s="653"/>
      <c r="AR35" s="653"/>
      <c r="AS35" s="653"/>
      <c r="AT35" s="653"/>
      <c r="AU35" s="653"/>
      <c r="AV35" s="653"/>
      <c r="AW35" s="653"/>
      <c r="AX35" s="653"/>
      <c r="AY35" s="653"/>
      <c r="AZ35" s="653"/>
      <c r="BA35" s="653"/>
      <c r="BB35" s="653"/>
      <c r="BC35" s="653"/>
      <c r="BD35" s="211"/>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1"/>
      <c r="BW35" s="652">
        <f t="shared" ref="BW35:BW43" si="2">IF(BY35="","",BW34+1)</f>
        <v>12</v>
      </c>
      <c r="BX35" s="652"/>
      <c r="BY35" s="653" t="str">
        <f>IF('各会計、関係団体の財政状況及び健全化判断比率'!B69="","",'各会計、関係団体の財政状況及び健全化判断比率'!B69)</f>
        <v>北播磨清掃事務組合</v>
      </c>
      <c r="BZ35" s="653"/>
      <c r="CA35" s="653"/>
      <c r="CB35" s="653"/>
      <c r="CC35" s="653"/>
      <c r="CD35" s="653"/>
      <c r="CE35" s="653"/>
      <c r="CF35" s="653"/>
      <c r="CG35" s="653"/>
      <c r="CH35" s="653"/>
      <c r="CI35" s="653"/>
      <c r="CJ35" s="653"/>
      <c r="CK35" s="653"/>
      <c r="CL35" s="653"/>
      <c r="CM35" s="653"/>
      <c r="CN35" s="211"/>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08"/>
      <c r="DG35" s="654" t="str">
        <f>IF('各会計、関係団体の財政状況及び健全化判断比率'!BR8="","",'各会計、関係団体の財政状況及び健全化判断比率'!BR8)</f>
        <v/>
      </c>
      <c r="DH35" s="654"/>
      <c r="DI35" s="215"/>
      <c r="DJ35" s="183"/>
      <c r="DK35" s="183"/>
      <c r="DL35" s="183"/>
      <c r="DM35" s="183"/>
      <c r="DN35" s="183"/>
      <c r="DO35" s="183"/>
    </row>
    <row r="36" spans="1:119" ht="32.25" customHeight="1" x14ac:dyDescent="0.15">
      <c r="A36" s="184"/>
      <c r="B36" s="210"/>
      <c r="C36" s="652">
        <f>IF(E36="","",C35+1)</f>
        <v>3</v>
      </c>
      <c r="D36" s="652"/>
      <c r="E36" s="653" t="str">
        <f>IF('各会計、関係団体の財政状況及び健全化判断比率'!B9="","",'各会計、関係団体の財政状況及び健全化判断比率'!B9)</f>
        <v>診療所事業特別会計</v>
      </c>
      <c r="F36" s="653"/>
      <c r="G36" s="653"/>
      <c r="H36" s="653"/>
      <c r="I36" s="653"/>
      <c r="J36" s="653"/>
      <c r="K36" s="653"/>
      <c r="L36" s="653"/>
      <c r="M36" s="653"/>
      <c r="N36" s="653"/>
      <c r="O36" s="653"/>
      <c r="P36" s="653"/>
      <c r="Q36" s="653"/>
      <c r="R36" s="653"/>
      <c r="S36" s="653"/>
      <c r="T36" s="211"/>
      <c r="U36" s="652">
        <f t="shared" ref="U36:U43" si="4">IF(W36="","",U35+1)</f>
        <v>6</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1"/>
      <c r="AM36" s="652" t="str">
        <f t="shared" si="0"/>
        <v/>
      </c>
      <c r="AN36" s="652"/>
      <c r="AO36" s="653"/>
      <c r="AP36" s="653"/>
      <c r="AQ36" s="653"/>
      <c r="AR36" s="653"/>
      <c r="AS36" s="653"/>
      <c r="AT36" s="653"/>
      <c r="AU36" s="653"/>
      <c r="AV36" s="653"/>
      <c r="AW36" s="653"/>
      <c r="AX36" s="653"/>
      <c r="AY36" s="653"/>
      <c r="AZ36" s="653"/>
      <c r="BA36" s="653"/>
      <c r="BB36" s="653"/>
      <c r="BC36" s="653"/>
      <c r="BD36" s="211"/>
      <c r="BE36" s="652" t="str">
        <f t="shared" si="1"/>
        <v/>
      </c>
      <c r="BF36" s="652"/>
      <c r="BG36" s="653"/>
      <c r="BH36" s="653"/>
      <c r="BI36" s="653"/>
      <c r="BJ36" s="653"/>
      <c r="BK36" s="653"/>
      <c r="BL36" s="653"/>
      <c r="BM36" s="653"/>
      <c r="BN36" s="653"/>
      <c r="BO36" s="653"/>
      <c r="BP36" s="653"/>
      <c r="BQ36" s="653"/>
      <c r="BR36" s="653"/>
      <c r="BS36" s="653"/>
      <c r="BT36" s="653"/>
      <c r="BU36" s="653"/>
      <c r="BV36" s="211"/>
      <c r="BW36" s="652">
        <f t="shared" si="2"/>
        <v>13</v>
      </c>
      <c r="BX36" s="652"/>
      <c r="BY36" s="653" t="str">
        <f>IF('各会計、関係団体の財政状況及び健全化判断比率'!B70="","",'各会計、関係団体の財政状況及び健全化判断比率'!B70)</f>
        <v>兵庫県市町村職員退職手当組合</v>
      </c>
      <c r="BZ36" s="653"/>
      <c r="CA36" s="653"/>
      <c r="CB36" s="653"/>
      <c r="CC36" s="653"/>
      <c r="CD36" s="653"/>
      <c r="CE36" s="653"/>
      <c r="CF36" s="653"/>
      <c r="CG36" s="653"/>
      <c r="CH36" s="653"/>
      <c r="CI36" s="653"/>
      <c r="CJ36" s="653"/>
      <c r="CK36" s="653"/>
      <c r="CL36" s="653"/>
      <c r="CM36" s="653"/>
      <c r="CN36" s="211"/>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08"/>
      <c r="DG36" s="654" t="str">
        <f>IF('各会計、関係団体の財政状況及び健全化判断比率'!BR9="","",'各会計、関係団体の財政状況及び健全化判断比率'!BR9)</f>
        <v/>
      </c>
      <c r="DH36" s="654"/>
      <c r="DI36" s="215"/>
      <c r="DJ36" s="183"/>
      <c r="DK36" s="183"/>
      <c r="DL36" s="183"/>
      <c r="DM36" s="183"/>
      <c r="DN36" s="183"/>
      <c r="DO36" s="183"/>
    </row>
    <row r="37" spans="1:119" ht="32.25" customHeight="1" x14ac:dyDescent="0.15">
      <c r="A37" s="184"/>
      <c r="B37" s="210"/>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1"/>
      <c r="U37" s="652">
        <f t="shared" si="4"/>
        <v>7</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1"/>
      <c r="AM37" s="652" t="str">
        <f t="shared" si="0"/>
        <v/>
      </c>
      <c r="AN37" s="652"/>
      <c r="AO37" s="653"/>
      <c r="AP37" s="653"/>
      <c r="AQ37" s="653"/>
      <c r="AR37" s="653"/>
      <c r="AS37" s="653"/>
      <c r="AT37" s="653"/>
      <c r="AU37" s="653"/>
      <c r="AV37" s="653"/>
      <c r="AW37" s="653"/>
      <c r="AX37" s="653"/>
      <c r="AY37" s="653"/>
      <c r="AZ37" s="653"/>
      <c r="BA37" s="653"/>
      <c r="BB37" s="653"/>
      <c r="BC37" s="653"/>
      <c r="BD37" s="211"/>
      <c r="BE37" s="652" t="str">
        <f t="shared" si="1"/>
        <v/>
      </c>
      <c r="BF37" s="652"/>
      <c r="BG37" s="653"/>
      <c r="BH37" s="653"/>
      <c r="BI37" s="653"/>
      <c r="BJ37" s="653"/>
      <c r="BK37" s="653"/>
      <c r="BL37" s="653"/>
      <c r="BM37" s="653"/>
      <c r="BN37" s="653"/>
      <c r="BO37" s="653"/>
      <c r="BP37" s="653"/>
      <c r="BQ37" s="653"/>
      <c r="BR37" s="653"/>
      <c r="BS37" s="653"/>
      <c r="BT37" s="653"/>
      <c r="BU37" s="653"/>
      <c r="BV37" s="211"/>
      <c r="BW37" s="652">
        <f t="shared" si="2"/>
        <v>14</v>
      </c>
      <c r="BX37" s="652"/>
      <c r="BY37" s="653" t="str">
        <f>IF('各会計、関係団体の財政状況及び健全化判断比率'!B71="","",'各会計、関係団体の財政状況及び健全化判断比率'!B71)</f>
        <v>兵庫県市町交通災害共済組合</v>
      </c>
      <c r="BZ37" s="653"/>
      <c r="CA37" s="653"/>
      <c r="CB37" s="653"/>
      <c r="CC37" s="653"/>
      <c r="CD37" s="653"/>
      <c r="CE37" s="653"/>
      <c r="CF37" s="653"/>
      <c r="CG37" s="653"/>
      <c r="CH37" s="653"/>
      <c r="CI37" s="653"/>
      <c r="CJ37" s="653"/>
      <c r="CK37" s="653"/>
      <c r="CL37" s="653"/>
      <c r="CM37" s="653"/>
      <c r="CN37" s="211"/>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08"/>
      <c r="DG37" s="654" t="str">
        <f>IF('各会計、関係団体の財政状況及び健全化判断比率'!BR10="","",'各会計、関係団体の財政状況及び健全化判断比率'!BR10)</f>
        <v/>
      </c>
      <c r="DH37" s="654"/>
      <c r="DI37" s="215"/>
      <c r="DJ37" s="183"/>
      <c r="DK37" s="183"/>
      <c r="DL37" s="183"/>
      <c r="DM37" s="183"/>
      <c r="DN37" s="183"/>
      <c r="DO37" s="183"/>
    </row>
    <row r="38" spans="1:119" ht="32.25" customHeight="1" x14ac:dyDescent="0.15">
      <c r="A38" s="184"/>
      <c r="B38" s="210"/>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1"/>
      <c r="U38" s="652" t="str">
        <f t="shared" si="4"/>
        <v/>
      </c>
      <c r="V38" s="652"/>
      <c r="W38" s="653"/>
      <c r="X38" s="653"/>
      <c r="Y38" s="653"/>
      <c r="Z38" s="653"/>
      <c r="AA38" s="653"/>
      <c r="AB38" s="653"/>
      <c r="AC38" s="653"/>
      <c r="AD38" s="653"/>
      <c r="AE38" s="653"/>
      <c r="AF38" s="653"/>
      <c r="AG38" s="653"/>
      <c r="AH38" s="653"/>
      <c r="AI38" s="653"/>
      <c r="AJ38" s="653"/>
      <c r="AK38" s="653"/>
      <c r="AL38" s="211"/>
      <c r="AM38" s="652" t="str">
        <f t="shared" si="0"/>
        <v/>
      </c>
      <c r="AN38" s="652"/>
      <c r="AO38" s="653"/>
      <c r="AP38" s="653"/>
      <c r="AQ38" s="653"/>
      <c r="AR38" s="653"/>
      <c r="AS38" s="653"/>
      <c r="AT38" s="653"/>
      <c r="AU38" s="653"/>
      <c r="AV38" s="653"/>
      <c r="AW38" s="653"/>
      <c r="AX38" s="653"/>
      <c r="AY38" s="653"/>
      <c r="AZ38" s="653"/>
      <c r="BA38" s="653"/>
      <c r="BB38" s="653"/>
      <c r="BC38" s="653"/>
      <c r="BD38" s="211"/>
      <c r="BE38" s="652" t="str">
        <f t="shared" si="1"/>
        <v/>
      </c>
      <c r="BF38" s="652"/>
      <c r="BG38" s="653"/>
      <c r="BH38" s="653"/>
      <c r="BI38" s="653"/>
      <c r="BJ38" s="653"/>
      <c r="BK38" s="653"/>
      <c r="BL38" s="653"/>
      <c r="BM38" s="653"/>
      <c r="BN38" s="653"/>
      <c r="BO38" s="653"/>
      <c r="BP38" s="653"/>
      <c r="BQ38" s="653"/>
      <c r="BR38" s="653"/>
      <c r="BS38" s="653"/>
      <c r="BT38" s="653"/>
      <c r="BU38" s="653"/>
      <c r="BV38" s="211"/>
      <c r="BW38" s="652">
        <f t="shared" si="2"/>
        <v>15</v>
      </c>
      <c r="BX38" s="652"/>
      <c r="BY38" s="653" t="str">
        <f>IF('各会計、関係団体の財政状況及び健全化判断比率'!B72="","",'各会計、関係団体の財政状況及び健全化判断比率'!B72)</f>
        <v>兵庫県議会議員公務災害補償組合</v>
      </c>
      <c r="BZ38" s="653"/>
      <c r="CA38" s="653"/>
      <c r="CB38" s="653"/>
      <c r="CC38" s="653"/>
      <c r="CD38" s="653"/>
      <c r="CE38" s="653"/>
      <c r="CF38" s="653"/>
      <c r="CG38" s="653"/>
      <c r="CH38" s="653"/>
      <c r="CI38" s="653"/>
      <c r="CJ38" s="653"/>
      <c r="CK38" s="653"/>
      <c r="CL38" s="653"/>
      <c r="CM38" s="653"/>
      <c r="CN38" s="211"/>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08"/>
      <c r="DG38" s="654" t="str">
        <f>IF('各会計、関係団体の財政状況及び健全化判断比率'!BR11="","",'各会計、関係団体の財政状況及び健全化判断比率'!BR11)</f>
        <v/>
      </c>
      <c r="DH38" s="654"/>
      <c r="DI38" s="215"/>
      <c r="DJ38" s="183"/>
      <c r="DK38" s="183"/>
      <c r="DL38" s="183"/>
      <c r="DM38" s="183"/>
      <c r="DN38" s="183"/>
      <c r="DO38" s="183"/>
    </row>
    <row r="39" spans="1:119" ht="32.25" customHeight="1" x14ac:dyDescent="0.15">
      <c r="A39" s="184"/>
      <c r="B39" s="210"/>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1"/>
      <c r="U39" s="652" t="str">
        <f t="shared" si="4"/>
        <v/>
      </c>
      <c r="V39" s="652"/>
      <c r="W39" s="653"/>
      <c r="X39" s="653"/>
      <c r="Y39" s="653"/>
      <c r="Z39" s="653"/>
      <c r="AA39" s="653"/>
      <c r="AB39" s="653"/>
      <c r="AC39" s="653"/>
      <c r="AD39" s="653"/>
      <c r="AE39" s="653"/>
      <c r="AF39" s="653"/>
      <c r="AG39" s="653"/>
      <c r="AH39" s="653"/>
      <c r="AI39" s="653"/>
      <c r="AJ39" s="653"/>
      <c r="AK39" s="653"/>
      <c r="AL39" s="211"/>
      <c r="AM39" s="652" t="str">
        <f t="shared" si="0"/>
        <v/>
      </c>
      <c r="AN39" s="652"/>
      <c r="AO39" s="653"/>
      <c r="AP39" s="653"/>
      <c r="AQ39" s="653"/>
      <c r="AR39" s="653"/>
      <c r="AS39" s="653"/>
      <c r="AT39" s="653"/>
      <c r="AU39" s="653"/>
      <c r="AV39" s="653"/>
      <c r="AW39" s="653"/>
      <c r="AX39" s="653"/>
      <c r="AY39" s="653"/>
      <c r="AZ39" s="653"/>
      <c r="BA39" s="653"/>
      <c r="BB39" s="653"/>
      <c r="BC39" s="653"/>
      <c r="BD39" s="211"/>
      <c r="BE39" s="652" t="str">
        <f t="shared" si="1"/>
        <v/>
      </c>
      <c r="BF39" s="652"/>
      <c r="BG39" s="653"/>
      <c r="BH39" s="653"/>
      <c r="BI39" s="653"/>
      <c r="BJ39" s="653"/>
      <c r="BK39" s="653"/>
      <c r="BL39" s="653"/>
      <c r="BM39" s="653"/>
      <c r="BN39" s="653"/>
      <c r="BO39" s="653"/>
      <c r="BP39" s="653"/>
      <c r="BQ39" s="653"/>
      <c r="BR39" s="653"/>
      <c r="BS39" s="653"/>
      <c r="BT39" s="653"/>
      <c r="BU39" s="653"/>
      <c r="BV39" s="211"/>
      <c r="BW39" s="652">
        <f t="shared" si="2"/>
        <v>16</v>
      </c>
      <c r="BX39" s="652"/>
      <c r="BY39" s="653" t="str">
        <f>IF('各会計、関係団体の財政状況及び健全化判断比率'!B73="","",'各会計、関係団体の財政状況及び健全化判断比率'!B73)</f>
        <v>兵庫県後期高齢者医療広域連合（一般会計）</v>
      </c>
      <c r="BZ39" s="653"/>
      <c r="CA39" s="653"/>
      <c r="CB39" s="653"/>
      <c r="CC39" s="653"/>
      <c r="CD39" s="653"/>
      <c r="CE39" s="653"/>
      <c r="CF39" s="653"/>
      <c r="CG39" s="653"/>
      <c r="CH39" s="653"/>
      <c r="CI39" s="653"/>
      <c r="CJ39" s="653"/>
      <c r="CK39" s="653"/>
      <c r="CL39" s="653"/>
      <c r="CM39" s="653"/>
      <c r="CN39" s="211"/>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08"/>
      <c r="DG39" s="654" t="str">
        <f>IF('各会計、関係団体の財政状況及び健全化判断比率'!BR12="","",'各会計、関係団体の財政状況及び健全化判断比率'!BR12)</f>
        <v/>
      </c>
      <c r="DH39" s="654"/>
      <c r="DI39" s="215"/>
      <c r="DJ39" s="183"/>
      <c r="DK39" s="183"/>
      <c r="DL39" s="183"/>
      <c r="DM39" s="183"/>
      <c r="DN39" s="183"/>
      <c r="DO39" s="183"/>
    </row>
    <row r="40" spans="1:119" ht="32.25" customHeight="1" x14ac:dyDescent="0.15">
      <c r="A40" s="184"/>
      <c r="B40" s="210"/>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1"/>
      <c r="U40" s="652" t="str">
        <f t="shared" si="4"/>
        <v/>
      </c>
      <c r="V40" s="652"/>
      <c r="W40" s="653"/>
      <c r="X40" s="653"/>
      <c r="Y40" s="653"/>
      <c r="Z40" s="653"/>
      <c r="AA40" s="653"/>
      <c r="AB40" s="653"/>
      <c r="AC40" s="653"/>
      <c r="AD40" s="653"/>
      <c r="AE40" s="653"/>
      <c r="AF40" s="653"/>
      <c r="AG40" s="653"/>
      <c r="AH40" s="653"/>
      <c r="AI40" s="653"/>
      <c r="AJ40" s="653"/>
      <c r="AK40" s="653"/>
      <c r="AL40" s="211"/>
      <c r="AM40" s="652" t="str">
        <f t="shared" si="0"/>
        <v/>
      </c>
      <c r="AN40" s="652"/>
      <c r="AO40" s="653"/>
      <c r="AP40" s="653"/>
      <c r="AQ40" s="653"/>
      <c r="AR40" s="653"/>
      <c r="AS40" s="653"/>
      <c r="AT40" s="653"/>
      <c r="AU40" s="653"/>
      <c r="AV40" s="653"/>
      <c r="AW40" s="653"/>
      <c r="AX40" s="653"/>
      <c r="AY40" s="653"/>
      <c r="AZ40" s="653"/>
      <c r="BA40" s="653"/>
      <c r="BB40" s="653"/>
      <c r="BC40" s="653"/>
      <c r="BD40" s="211"/>
      <c r="BE40" s="652" t="str">
        <f t="shared" si="1"/>
        <v/>
      </c>
      <c r="BF40" s="652"/>
      <c r="BG40" s="653"/>
      <c r="BH40" s="653"/>
      <c r="BI40" s="653"/>
      <c r="BJ40" s="653"/>
      <c r="BK40" s="653"/>
      <c r="BL40" s="653"/>
      <c r="BM40" s="653"/>
      <c r="BN40" s="653"/>
      <c r="BO40" s="653"/>
      <c r="BP40" s="653"/>
      <c r="BQ40" s="653"/>
      <c r="BR40" s="653"/>
      <c r="BS40" s="653"/>
      <c r="BT40" s="653"/>
      <c r="BU40" s="653"/>
      <c r="BV40" s="211"/>
      <c r="BW40" s="652">
        <f t="shared" si="2"/>
        <v>17</v>
      </c>
      <c r="BX40" s="652"/>
      <c r="BY40" s="653" t="str">
        <f>IF('各会計、関係団体の財政状況及び健全化判断比率'!B74="","",'各会計、関係団体の財政状況及び健全化判断比率'!B74)</f>
        <v>兵庫県後期高齢者医療広域連合（特別会計）</v>
      </c>
      <c r="BZ40" s="653"/>
      <c r="CA40" s="653"/>
      <c r="CB40" s="653"/>
      <c r="CC40" s="653"/>
      <c r="CD40" s="653"/>
      <c r="CE40" s="653"/>
      <c r="CF40" s="653"/>
      <c r="CG40" s="653"/>
      <c r="CH40" s="653"/>
      <c r="CI40" s="653"/>
      <c r="CJ40" s="653"/>
      <c r="CK40" s="653"/>
      <c r="CL40" s="653"/>
      <c r="CM40" s="653"/>
      <c r="CN40" s="211"/>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08"/>
      <c r="DG40" s="654" t="str">
        <f>IF('各会計、関係団体の財政状況及び健全化判断比率'!BR13="","",'各会計、関係団体の財政状況及び健全化判断比率'!BR13)</f>
        <v/>
      </c>
      <c r="DH40" s="654"/>
      <c r="DI40" s="215"/>
      <c r="DJ40" s="183"/>
      <c r="DK40" s="183"/>
      <c r="DL40" s="183"/>
      <c r="DM40" s="183"/>
      <c r="DN40" s="183"/>
      <c r="DO40" s="183"/>
    </row>
    <row r="41" spans="1:119" ht="32.25" customHeight="1" x14ac:dyDescent="0.15">
      <c r="A41" s="184"/>
      <c r="B41" s="210"/>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1"/>
      <c r="U41" s="652" t="str">
        <f t="shared" si="4"/>
        <v/>
      </c>
      <c r="V41" s="652"/>
      <c r="W41" s="653"/>
      <c r="X41" s="653"/>
      <c r="Y41" s="653"/>
      <c r="Z41" s="653"/>
      <c r="AA41" s="653"/>
      <c r="AB41" s="653"/>
      <c r="AC41" s="653"/>
      <c r="AD41" s="653"/>
      <c r="AE41" s="653"/>
      <c r="AF41" s="653"/>
      <c r="AG41" s="653"/>
      <c r="AH41" s="653"/>
      <c r="AI41" s="653"/>
      <c r="AJ41" s="653"/>
      <c r="AK41" s="653"/>
      <c r="AL41" s="211"/>
      <c r="AM41" s="652" t="str">
        <f t="shared" si="0"/>
        <v/>
      </c>
      <c r="AN41" s="652"/>
      <c r="AO41" s="653"/>
      <c r="AP41" s="653"/>
      <c r="AQ41" s="653"/>
      <c r="AR41" s="653"/>
      <c r="AS41" s="653"/>
      <c r="AT41" s="653"/>
      <c r="AU41" s="653"/>
      <c r="AV41" s="653"/>
      <c r="AW41" s="653"/>
      <c r="AX41" s="653"/>
      <c r="AY41" s="653"/>
      <c r="AZ41" s="653"/>
      <c r="BA41" s="653"/>
      <c r="BB41" s="653"/>
      <c r="BC41" s="653"/>
      <c r="BD41" s="211"/>
      <c r="BE41" s="652" t="str">
        <f t="shared" si="1"/>
        <v/>
      </c>
      <c r="BF41" s="652"/>
      <c r="BG41" s="653"/>
      <c r="BH41" s="653"/>
      <c r="BI41" s="653"/>
      <c r="BJ41" s="653"/>
      <c r="BK41" s="653"/>
      <c r="BL41" s="653"/>
      <c r="BM41" s="653"/>
      <c r="BN41" s="653"/>
      <c r="BO41" s="653"/>
      <c r="BP41" s="653"/>
      <c r="BQ41" s="653"/>
      <c r="BR41" s="653"/>
      <c r="BS41" s="653"/>
      <c r="BT41" s="653"/>
      <c r="BU41" s="653"/>
      <c r="BV41" s="211"/>
      <c r="BW41" s="652">
        <f t="shared" si="2"/>
        <v>18</v>
      </c>
      <c r="BX41" s="652"/>
      <c r="BY41" s="653" t="str">
        <f>IF('各会計、関係団体の財政状況及び健全化判断比率'!B75="","",'各会計、関係団体の財政状況及び健全化判断比率'!B75)</f>
        <v>播磨内陸医務事業組合</v>
      </c>
      <c r="BZ41" s="653"/>
      <c r="CA41" s="653"/>
      <c r="CB41" s="653"/>
      <c r="CC41" s="653"/>
      <c r="CD41" s="653"/>
      <c r="CE41" s="653"/>
      <c r="CF41" s="653"/>
      <c r="CG41" s="653"/>
      <c r="CH41" s="653"/>
      <c r="CI41" s="653"/>
      <c r="CJ41" s="653"/>
      <c r="CK41" s="653"/>
      <c r="CL41" s="653"/>
      <c r="CM41" s="653"/>
      <c r="CN41" s="211"/>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08"/>
      <c r="DG41" s="654" t="str">
        <f>IF('各会計、関係団体の財政状況及び健全化判断比率'!BR14="","",'各会計、関係団体の財政状況及び健全化判断比率'!BR14)</f>
        <v/>
      </c>
      <c r="DH41" s="654"/>
      <c r="DI41" s="215"/>
      <c r="DJ41" s="183"/>
      <c r="DK41" s="183"/>
      <c r="DL41" s="183"/>
      <c r="DM41" s="183"/>
      <c r="DN41" s="183"/>
      <c r="DO41" s="183"/>
    </row>
    <row r="42" spans="1:119" ht="32.25" customHeight="1" x14ac:dyDescent="0.15">
      <c r="A42" s="183"/>
      <c r="B42" s="210"/>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1"/>
      <c r="U42" s="652" t="str">
        <f t="shared" si="4"/>
        <v/>
      </c>
      <c r="V42" s="652"/>
      <c r="W42" s="653"/>
      <c r="X42" s="653"/>
      <c r="Y42" s="653"/>
      <c r="Z42" s="653"/>
      <c r="AA42" s="653"/>
      <c r="AB42" s="653"/>
      <c r="AC42" s="653"/>
      <c r="AD42" s="653"/>
      <c r="AE42" s="653"/>
      <c r="AF42" s="653"/>
      <c r="AG42" s="653"/>
      <c r="AH42" s="653"/>
      <c r="AI42" s="653"/>
      <c r="AJ42" s="653"/>
      <c r="AK42" s="653"/>
      <c r="AL42" s="211"/>
      <c r="AM42" s="652" t="str">
        <f t="shared" si="0"/>
        <v/>
      </c>
      <c r="AN42" s="652"/>
      <c r="AO42" s="653"/>
      <c r="AP42" s="653"/>
      <c r="AQ42" s="653"/>
      <c r="AR42" s="653"/>
      <c r="AS42" s="653"/>
      <c r="AT42" s="653"/>
      <c r="AU42" s="653"/>
      <c r="AV42" s="653"/>
      <c r="AW42" s="653"/>
      <c r="AX42" s="653"/>
      <c r="AY42" s="653"/>
      <c r="AZ42" s="653"/>
      <c r="BA42" s="653"/>
      <c r="BB42" s="653"/>
      <c r="BC42" s="653"/>
      <c r="BD42" s="211"/>
      <c r="BE42" s="652" t="str">
        <f t="shared" si="1"/>
        <v/>
      </c>
      <c r="BF42" s="652"/>
      <c r="BG42" s="653"/>
      <c r="BH42" s="653"/>
      <c r="BI42" s="653"/>
      <c r="BJ42" s="653"/>
      <c r="BK42" s="653"/>
      <c r="BL42" s="653"/>
      <c r="BM42" s="653"/>
      <c r="BN42" s="653"/>
      <c r="BO42" s="653"/>
      <c r="BP42" s="653"/>
      <c r="BQ42" s="653"/>
      <c r="BR42" s="653"/>
      <c r="BS42" s="653"/>
      <c r="BT42" s="653"/>
      <c r="BU42" s="653"/>
      <c r="BV42" s="211"/>
      <c r="BW42" s="652">
        <f t="shared" si="2"/>
        <v>19</v>
      </c>
      <c r="BX42" s="652"/>
      <c r="BY42" s="653" t="str">
        <f>IF('各会計、関係団体の財政状況及び健全化判断比率'!B76="","",'各会計、関係団体の財政状況及び健全化判断比率'!B76)</f>
        <v>北播磨こども発達支援センター事務組合</v>
      </c>
      <c r="BZ42" s="653"/>
      <c r="CA42" s="653"/>
      <c r="CB42" s="653"/>
      <c r="CC42" s="653"/>
      <c r="CD42" s="653"/>
      <c r="CE42" s="653"/>
      <c r="CF42" s="653"/>
      <c r="CG42" s="653"/>
      <c r="CH42" s="653"/>
      <c r="CI42" s="653"/>
      <c r="CJ42" s="653"/>
      <c r="CK42" s="653"/>
      <c r="CL42" s="653"/>
      <c r="CM42" s="653"/>
      <c r="CN42" s="211"/>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08"/>
      <c r="DG42" s="654" t="str">
        <f>IF('各会計、関係団体の財政状況及び健全化判断比率'!BR15="","",'各会計、関係団体の財政状況及び健全化判断比率'!BR15)</f>
        <v/>
      </c>
      <c r="DH42" s="654"/>
      <c r="DI42" s="215"/>
      <c r="DJ42" s="183"/>
      <c r="DK42" s="183"/>
      <c r="DL42" s="183"/>
      <c r="DM42" s="183"/>
      <c r="DN42" s="183"/>
      <c r="DO42" s="183"/>
    </row>
    <row r="43" spans="1:119" ht="32.25" customHeight="1" x14ac:dyDescent="0.15">
      <c r="A43" s="183"/>
      <c r="B43" s="210"/>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1"/>
      <c r="U43" s="652" t="str">
        <f t="shared" si="4"/>
        <v/>
      </c>
      <c r="V43" s="652"/>
      <c r="W43" s="653"/>
      <c r="X43" s="653"/>
      <c r="Y43" s="653"/>
      <c r="Z43" s="653"/>
      <c r="AA43" s="653"/>
      <c r="AB43" s="653"/>
      <c r="AC43" s="653"/>
      <c r="AD43" s="653"/>
      <c r="AE43" s="653"/>
      <c r="AF43" s="653"/>
      <c r="AG43" s="653"/>
      <c r="AH43" s="653"/>
      <c r="AI43" s="653"/>
      <c r="AJ43" s="653"/>
      <c r="AK43" s="653"/>
      <c r="AL43" s="211"/>
      <c r="AM43" s="652" t="str">
        <f t="shared" si="0"/>
        <v/>
      </c>
      <c r="AN43" s="652"/>
      <c r="AO43" s="653"/>
      <c r="AP43" s="653"/>
      <c r="AQ43" s="653"/>
      <c r="AR43" s="653"/>
      <c r="AS43" s="653"/>
      <c r="AT43" s="653"/>
      <c r="AU43" s="653"/>
      <c r="AV43" s="653"/>
      <c r="AW43" s="653"/>
      <c r="AX43" s="653"/>
      <c r="AY43" s="653"/>
      <c r="AZ43" s="653"/>
      <c r="BA43" s="653"/>
      <c r="BB43" s="653"/>
      <c r="BC43" s="653"/>
      <c r="BD43" s="211"/>
      <c r="BE43" s="652" t="str">
        <f t="shared" si="1"/>
        <v/>
      </c>
      <c r="BF43" s="652"/>
      <c r="BG43" s="653"/>
      <c r="BH43" s="653"/>
      <c r="BI43" s="653"/>
      <c r="BJ43" s="653"/>
      <c r="BK43" s="653"/>
      <c r="BL43" s="653"/>
      <c r="BM43" s="653"/>
      <c r="BN43" s="653"/>
      <c r="BO43" s="653"/>
      <c r="BP43" s="653"/>
      <c r="BQ43" s="653"/>
      <c r="BR43" s="653"/>
      <c r="BS43" s="653"/>
      <c r="BT43" s="653"/>
      <c r="BU43" s="653"/>
      <c r="BV43" s="211"/>
      <c r="BW43" s="652">
        <f t="shared" si="2"/>
        <v>20</v>
      </c>
      <c r="BX43" s="652"/>
      <c r="BY43" s="653" t="str">
        <f>IF('各会計、関係団体の財政状況及び健全化判断比率'!B77="","",'各会計、関係団体の財政状況及び健全化判断比率'!B77)</f>
        <v>北はりま消防組合</v>
      </c>
      <c r="BZ43" s="653"/>
      <c r="CA43" s="653"/>
      <c r="CB43" s="653"/>
      <c r="CC43" s="653"/>
      <c r="CD43" s="653"/>
      <c r="CE43" s="653"/>
      <c r="CF43" s="653"/>
      <c r="CG43" s="653"/>
      <c r="CH43" s="653"/>
      <c r="CI43" s="653"/>
      <c r="CJ43" s="653"/>
      <c r="CK43" s="653"/>
      <c r="CL43" s="653"/>
      <c r="CM43" s="653"/>
      <c r="CN43" s="211"/>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08"/>
      <c r="DG43" s="654" t="str">
        <f>IF('各会計、関係団体の財政状況及び健全化判断比率'!BR16="","",'各会計、関係団体の財政状況及び健全化判断比率'!BR16)</f>
        <v/>
      </c>
      <c r="DH43" s="654"/>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208</v>
      </c>
      <c r="C46" s="183"/>
      <c r="D46" s="183"/>
      <c r="E46" s="183" t="s">
        <v>209</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210</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211</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212</v>
      </c>
    </row>
    <row r="50" spans="5:5" x14ac:dyDescent="0.15">
      <c r="E50" s="185" t="s">
        <v>213</v>
      </c>
    </row>
    <row r="51" spans="5:5" x14ac:dyDescent="0.15">
      <c r="E51" s="185" t="s">
        <v>214</v>
      </c>
    </row>
    <row r="52" spans="5:5" x14ac:dyDescent="0.15">
      <c r="E52" s="185"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qwMSCTh+QupoIRhsQpKD0wlKD000jeoS3rDDsbmGhEJEWslqGhyj/TQdR9iG2/tMx0wjEKf0yEuGqtl/QxBOw==" saltValue="UQQuoA+15GrZROQ/bTbC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563</v>
      </c>
      <c r="D34" s="1244"/>
      <c r="E34" s="1245"/>
      <c r="F34" s="32">
        <v>11.77</v>
      </c>
      <c r="G34" s="33">
        <v>12.58</v>
      </c>
      <c r="H34" s="33">
        <v>12.02</v>
      </c>
      <c r="I34" s="33">
        <v>12.9</v>
      </c>
      <c r="J34" s="34">
        <v>13.87</v>
      </c>
      <c r="K34" s="22"/>
      <c r="L34" s="22"/>
      <c r="M34" s="22"/>
      <c r="N34" s="22"/>
      <c r="O34" s="22"/>
      <c r="P34" s="22"/>
    </row>
    <row r="35" spans="1:16" ht="39" customHeight="1" x14ac:dyDescent="0.15">
      <c r="A35" s="22"/>
      <c r="B35" s="35"/>
      <c r="C35" s="1238" t="s">
        <v>564</v>
      </c>
      <c r="D35" s="1239"/>
      <c r="E35" s="1240"/>
      <c r="F35" s="36">
        <v>0.73</v>
      </c>
      <c r="G35" s="37">
        <v>0.16</v>
      </c>
      <c r="H35" s="37">
        <v>1.26</v>
      </c>
      <c r="I35" s="37">
        <v>3.24</v>
      </c>
      <c r="J35" s="38">
        <v>4.51</v>
      </c>
      <c r="K35" s="22"/>
      <c r="L35" s="22"/>
      <c r="M35" s="22"/>
      <c r="N35" s="22"/>
      <c r="O35" s="22"/>
      <c r="P35" s="22"/>
    </row>
    <row r="36" spans="1:16" ht="39" customHeight="1" x14ac:dyDescent="0.15">
      <c r="A36" s="22"/>
      <c r="B36" s="35"/>
      <c r="C36" s="1238" t="s">
        <v>565</v>
      </c>
      <c r="D36" s="1239"/>
      <c r="E36" s="1240"/>
      <c r="F36" s="36">
        <v>1.31</v>
      </c>
      <c r="G36" s="37">
        <v>1.68</v>
      </c>
      <c r="H36" s="37">
        <v>1.29</v>
      </c>
      <c r="I36" s="37">
        <v>1.84</v>
      </c>
      <c r="J36" s="38">
        <v>1.25</v>
      </c>
      <c r="K36" s="22"/>
      <c r="L36" s="22"/>
      <c r="M36" s="22"/>
      <c r="N36" s="22"/>
      <c r="O36" s="22"/>
      <c r="P36" s="22"/>
    </row>
    <row r="37" spans="1:16" ht="39" customHeight="1" x14ac:dyDescent="0.15">
      <c r="A37" s="22"/>
      <c r="B37" s="35"/>
      <c r="C37" s="1238" t="s">
        <v>566</v>
      </c>
      <c r="D37" s="1239"/>
      <c r="E37" s="1240"/>
      <c r="F37" s="36">
        <v>2.13</v>
      </c>
      <c r="G37" s="37">
        <v>3.31</v>
      </c>
      <c r="H37" s="37">
        <v>1.01</v>
      </c>
      <c r="I37" s="37">
        <v>0.17</v>
      </c>
      <c r="J37" s="38">
        <v>0.84</v>
      </c>
      <c r="K37" s="22"/>
      <c r="L37" s="22"/>
      <c r="M37" s="22"/>
      <c r="N37" s="22"/>
      <c r="O37" s="22"/>
      <c r="P37" s="22"/>
    </row>
    <row r="38" spans="1:16" ht="39" customHeight="1" x14ac:dyDescent="0.15">
      <c r="A38" s="22"/>
      <c r="B38" s="35"/>
      <c r="C38" s="1238" t="s">
        <v>567</v>
      </c>
      <c r="D38" s="1239"/>
      <c r="E38" s="1240"/>
      <c r="F38" s="36">
        <v>0.76</v>
      </c>
      <c r="G38" s="37">
        <v>0.28000000000000003</v>
      </c>
      <c r="H38" s="37">
        <v>1.08</v>
      </c>
      <c r="I38" s="37">
        <v>0.19</v>
      </c>
      <c r="J38" s="38">
        <v>0.52</v>
      </c>
      <c r="K38" s="22"/>
      <c r="L38" s="22"/>
      <c r="M38" s="22"/>
      <c r="N38" s="22"/>
      <c r="O38" s="22"/>
      <c r="P38" s="22"/>
    </row>
    <row r="39" spans="1:16" ht="39" customHeight="1" x14ac:dyDescent="0.15">
      <c r="A39" s="22"/>
      <c r="B39" s="35"/>
      <c r="C39" s="1238" t="s">
        <v>568</v>
      </c>
      <c r="D39" s="1239"/>
      <c r="E39" s="1240"/>
      <c r="F39" s="36">
        <v>0</v>
      </c>
      <c r="G39" s="37">
        <v>0</v>
      </c>
      <c r="H39" s="37">
        <v>0</v>
      </c>
      <c r="I39" s="37">
        <v>0.03</v>
      </c>
      <c r="J39" s="38">
        <v>0.14000000000000001</v>
      </c>
      <c r="K39" s="22"/>
      <c r="L39" s="22"/>
      <c r="M39" s="22"/>
      <c r="N39" s="22"/>
      <c r="O39" s="22"/>
      <c r="P39" s="22"/>
    </row>
    <row r="40" spans="1:16" ht="39" customHeight="1" x14ac:dyDescent="0.15">
      <c r="A40" s="22"/>
      <c r="B40" s="35"/>
      <c r="C40" s="1238" t="s">
        <v>569</v>
      </c>
      <c r="D40" s="1239"/>
      <c r="E40" s="1240"/>
      <c r="F40" s="36">
        <v>0.09</v>
      </c>
      <c r="G40" s="37">
        <v>0.09</v>
      </c>
      <c r="H40" s="37">
        <v>0.11</v>
      </c>
      <c r="I40" s="37">
        <v>0.15</v>
      </c>
      <c r="J40" s="38">
        <v>0.11</v>
      </c>
      <c r="K40" s="22"/>
      <c r="L40" s="22"/>
      <c r="M40" s="22"/>
      <c r="N40" s="22"/>
      <c r="O40" s="22"/>
      <c r="P40" s="22"/>
    </row>
    <row r="41" spans="1:16" ht="39" customHeight="1" x14ac:dyDescent="0.15">
      <c r="A41" s="22"/>
      <c r="B41" s="35"/>
      <c r="C41" s="1238" t="s">
        <v>570</v>
      </c>
      <c r="D41" s="1239"/>
      <c r="E41" s="1240"/>
      <c r="F41" s="36">
        <v>0.09</v>
      </c>
      <c r="G41" s="37">
        <v>0.31</v>
      </c>
      <c r="H41" s="37">
        <v>0.25</v>
      </c>
      <c r="I41" s="37">
        <v>0.03</v>
      </c>
      <c r="J41" s="38">
        <v>0</v>
      </c>
      <c r="K41" s="22"/>
      <c r="L41" s="22"/>
      <c r="M41" s="22"/>
      <c r="N41" s="22"/>
      <c r="O41" s="22"/>
      <c r="P41" s="22"/>
    </row>
    <row r="42" spans="1:16" ht="39" customHeight="1" x14ac:dyDescent="0.15">
      <c r="A42" s="22"/>
      <c r="B42" s="39"/>
      <c r="C42" s="1238" t="s">
        <v>571</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572</v>
      </c>
      <c r="D43" s="1242"/>
      <c r="E43" s="1243"/>
      <c r="F43" s="41">
        <v>0.13</v>
      </c>
      <c r="G43" s="42">
        <v>0.12</v>
      </c>
      <c r="H43" s="42">
        <v>0.13</v>
      </c>
      <c r="I43" s="42">
        <v>0.13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EUVqsDd+d0rvvBV5FN8mog1+37UP0uezXo8Ts+A1CuxLttORDzrwVNUvEClySTcGauXqDUJwfsDUxoT7AsApg==" saltValue="Ki0ZgAdvf2i1EsRrayDT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9"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1836</v>
      </c>
      <c r="L45" s="60">
        <v>1776</v>
      </c>
      <c r="M45" s="60">
        <v>1798</v>
      </c>
      <c r="N45" s="60">
        <v>1875</v>
      </c>
      <c r="O45" s="61">
        <v>1789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48"/>
      <c r="C48" s="1249"/>
      <c r="D48" s="62"/>
      <c r="E48" s="1254" t="s">
        <v>15</v>
      </c>
      <c r="F48" s="1254"/>
      <c r="G48" s="1254"/>
      <c r="H48" s="1254"/>
      <c r="I48" s="1254"/>
      <c r="J48" s="1255"/>
      <c r="K48" s="63">
        <v>719</v>
      </c>
      <c r="L48" s="64">
        <v>720</v>
      </c>
      <c r="M48" s="64">
        <v>740</v>
      </c>
      <c r="N48" s="64">
        <v>879</v>
      </c>
      <c r="O48" s="65">
        <v>779</v>
      </c>
      <c r="P48" s="48"/>
      <c r="Q48" s="48"/>
      <c r="R48" s="48"/>
      <c r="S48" s="48"/>
      <c r="T48" s="48"/>
      <c r="U48" s="48"/>
    </row>
    <row r="49" spans="1:21" ht="30.75" customHeight="1" x14ac:dyDescent="0.15">
      <c r="A49" s="48"/>
      <c r="B49" s="1248"/>
      <c r="C49" s="1249"/>
      <c r="D49" s="62"/>
      <c r="E49" s="1254" t="s">
        <v>16</v>
      </c>
      <c r="F49" s="1254"/>
      <c r="G49" s="1254"/>
      <c r="H49" s="1254"/>
      <c r="I49" s="1254"/>
      <c r="J49" s="1255"/>
      <c r="K49" s="63">
        <v>100</v>
      </c>
      <c r="L49" s="64">
        <v>118</v>
      </c>
      <c r="M49" s="64">
        <v>128</v>
      </c>
      <c r="N49" s="64">
        <v>129</v>
      </c>
      <c r="O49" s="65">
        <v>120</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513</v>
      </c>
      <c r="L50" s="64" t="s">
        <v>513</v>
      </c>
      <c r="M50" s="64" t="s">
        <v>513</v>
      </c>
      <c r="N50" s="64" t="s">
        <v>513</v>
      </c>
      <c r="O50" s="65" t="s">
        <v>513</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1</v>
      </c>
      <c r="N51" s="64">
        <v>1</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1741</v>
      </c>
      <c r="L52" s="64">
        <v>1574</v>
      </c>
      <c r="M52" s="64">
        <v>1560</v>
      </c>
      <c r="N52" s="64">
        <v>1721</v>
      </c>
      <c r="O52" s="65">
        <v>1682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915</v>
      </c>
      <c r="L53" s="69">
        <v>1041</v>
      </c>
      <c r="M53" s="69">
        <v>1107</v>
      </c>
      <c r="N53" s="69">
        <v>1163</v>
      </c>
      <c r="O53" s="70">
        <v>1007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594</v>
      </c>
      <c r="L57" s="83" t="s">
        <v>595</v>
      </c>
      <c r="M57" s="83" t="s">
        <v>595</v>
      </c>
      <c r="N57" s="83" t="s">
        <v>595</v>
      </c>
      <c r="O57" s="84" t="s">
        <v>595</v>
      </c>
    </row>
    <row r="58" spans="1:21" ht="31.5" customHeight="1" thickBot="1" x14ac:dyDescent="0.2">
      <c r="B58" s="1264"/>
      <c r="C58" s="1265"/>
      <c r="D58" s="1269" t="s">
        <v>27</v>
      </c>
      <c r="E58" s="1270"/>
      <c r="F58" s="1270"/>
      <c r="G58" s="1270"/>
      <c r="H58" s="1270"/>
      <c r="I58" s="1270"/>
      <c r="J58" s="1271"/>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EhYL5XL4hiT/eiFP0U3HbtbPokOdoeurcpwG7HXlOUkjGSV8f7xTMQMA6C7uMMcLWeNmW1Kqdhxumf9eso0w==" saltValue="t7HimkpDmnEUVYBUTvpF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8"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72" t="s">
        <v>30</v>
      </c>
      <c r="C41" s="1273"/>
      <c r="D41" s="101"/>
      <c r="E41" s="1278" t="s">
        <v>31</v>
      </c>
      <c r="F41" s="1278"/>
      <c r="G41" s="1278"/>
      <c r="H41" s="1279"/>
      <c r="I41" s="102">
        <v>16012</v>
      </c>
      <c r="J41" s="103">
        <v>15882</v>
      </c>
      <c r="K41" s="103">
        <v>15322</v>
      </c>
      <c r="L41" s="103">
        <v>14936</v>
      </c>
      <c r="M41" s="104">
        <v>15487</v>
      </c>
    </row>
    <row r="42" spans="2:13" ht="27.75" customHeight="1" x14ac:dyDescent="0.15">
      <c r="B42" s="1274"/>
      <c r="C42" s="1275"/>
      <c r="D42" s="105"/>
      <c r="E42" s="1280" t="s">
        <v>32</v>
      </c>
      <c r="F42" s="1280"/>
      <c r="G42" s="1280"/>
      <c r="H42" s="1281"/>
      <c r="I42" s="106">
        <v>0</v>
      </c>
      <c r="J42" s="107" t="s">
        <v>513</v>
      </c>
      <c r="K42" s="107" t="s">
        <v>513</v>
      </c>
      <c r="L42" s="107" t="s">
        <v>513</v>
      </c>
      <c r="M42" s="108" t="s">
        <v>513</v>
      </c>
    </row>
    <row r="43" spans="2:13" ht="27.75" customHeight="1" x14ac:dyDescent="0.15">
      <c r="B43" s="1274"/>
      <c r="C43" s="1275"/>
      <c r="D43" s="105"/>
      <c r="E43" s="1280" t="s">
        <v>33</v>
      </c>
      <c r="F43" s="1280"/>
      <c r="G43" s="1280"/>
      <c r="H43" s="1281"/>
      <c r="I43" s="106">
        <v>7319</v>
      </c>
      <c r="J43" s="107">
        <v>7352</v>
      </c>
      <c r="K43" s="107">
        <v>7235</v>
      </c>
      <c r="L43" s="107">
        <v>7380</v>
      </c>
      <c r="M43" s="108">
        <v>7370</v>
      </c>
    </row>
    <row r="44" spans="2:13" ht="27.75" customHeight="1" x14ac:dyDescent="0.15">
      <c r="B44" s="1274"/>
      <c r="C44" s="1275"/>
      <c r="D44" s="105"/>
      <c r="E44" s="1280" t="s">
        <v>34</v>
      </c>
      <c r="F44" s="1280"/>
      <c r="G44" s="1280"/>
      <c r="H44" s="1281"/>
      <c r="I44" s="106">
        <v>630</v>
      </c>
      <c r="J44" s="107">
        <v>498</v>
      </c>
      <c r="K44" s="107">
        <v>355</v>
      </c>
      <c r="L44" s="107">
        <v>302</v>
      </c>
      <c r="M44" s="108">
        <v>228</v>
      </c>
    </row>
    <row r="45" spans="2:13" ht="27.75" customHeight="1" x14ac:dyDescent="0.15">
      <c r="B45" s="1274"/>
      <c r="C45" s="1275"/>
      <c r="D45" s="105"/>
      <c r="E45" s="1280" t="s">
        <v>35</v>
      </c>
      <c r="F45" s="1280"/>
      <c r="G45" s="1280"/>
      <c r="H45" s="1281"/>
      <c r="I45" s="106">
        <v>1991</v>
      </c>
      <c r="J45" s="107">
        <v>1905</v>
      </c>
      <c r="K45" s="107">
        <v>1984</v>
      </c>
      <c r="L45" s="107">
        <v>1710</v>
      </c>
      <c r="M45" s="108">
        <v>1715</v>
      </c>
    </row>
    <row r="46" spans="2:13" ht="27.75" customHeight="1" x14ac:dyDescent="0.15">
      <c r="B46" s="1274"/>
      <c r="C46" s="1275"/>
      <c r="D46" s="109"/>
      <c r="E46" s="1280" t="s">
        <v>36</v>
      </c>
      <c r="F46" s="1280"/>
      <c r="G46" s="1280"/>
      <c r="H46" s="1281"/>
      <c r="I46" s="106" t="s">
        <v>513</v>
      </c>
      <c r="J46" s="107" t="s">
        <v>513</v>
      </c>
      <c r="K46" s="107" t="s">
        <v>513</v>
      </c>
      <c r="L46" s="107" t="s">
        <v>513</v>
      </c>
      <c r="M46" s="108" t="s">
        <v>513</v>
      </c>
    </row>
    <row r="47" spans="2:13" ht="27.75" customHeight="1" x14ac:dyDescent="0.15">
      <c r="B47" s="1274"/>
      <c r="C47" s="1275"/>
      <c r="D47" s="110"/>
      <c r="E47" s="1282" t="s">
        <v>37</v>
      </c>
      <c r="F47" s="1283"/>
      <c r="G47" s="1283"/>
      <c r="H47" s="1284"/>
      <c r="I47" s="106" t="s">
        <v>513</v>
      </c>
      <c r="J47" s="107" t="s">
        <v>513</v>
      </c>
      <c r="K47" s="107" t="s">
        <v>513</v>
      </c>
      <c r="L47" s="107" t="s">
        <v>513</v>
      </c>
      <c r="M47" s="108" t="s">
        <v>513</v>
      </c>
    </row>
    <row r="48" spans="2:13" ht="27.75" customHeight="1" x14ac:dyDescent="0.15">
      <c r="B48" s="1274"/>
      <c r="C48" s="1275"/>
      <c r="D48" s="105"/>
      <c r="E48" s="1280" t="s">
        <v>38</v>
      </c>
      <c r="F48" s="1280"/>
      <c r="G48" s="1280"/>
      <c r="H48" s="1281"/>
      <c r="I48" s="106" t="s">
        <v>513</v>
      </c>
      <c r="J48" s="107" t="s">
        <v>513</v>
      </c>
      <c r="K48" s="107" t="s">
        <v>513</v>
      </c>
      <c r="L48" s="107" t="s">
        <v>513</v>
      </c>
      <c r="M48" s="108" t="s">
        <v>513</v>
      </c>
    </row>
    <row r="49" spans="2:13" ht="27.75" customHeight="1" x14ac:dyDescent="0.15">
      <c r="B49" s="1276"/>
      <c r="C49" s="1277"/>
      <c r="D49" s="105"/>
      <c r="E49" s="1280" t="s">
        <v>39</v>
      </c>
      <c r="F49" s="1280"/>
      <c r="G49" s="1280"/>
      <c r="H49" s="1281"/>
      <c r="I49" s="106" t="s">
        <v>513</v>
      </c>
      <c r="J49" s="107" t="s">
        <v>513</v>
      </c>
      <c r="K49" s="107" t="s">
        <v>513</v>
      </c>
      <c r="L49" s="107" t="s">
        <v>513</v>
      </c>
      <c r="M49" s="108" t="s">
        <v>513</v>
      </c>
    </row>
    <row r="50" spans="2:13" ht="27.75" customHeight="1" x14ac:dyDescent="0.15">
      <c r="B50" s="1285" t="s">
        <v>40</v>
      </c>
      <c r="C50" s="1286"/>
      <c r="D50" s="111"/>
      <c r="E50" s="1280" t="s">
        <v>41</v>
      </c>
      <c r="F50" s="1280"/>
      <c r="G50" s="1280"/>
      <c r="H50" s="1281"/>
      <c r="I50" s="106">
        <v>5150</v>
      </c>
      <c r="J50" s="107">
        <v>5362</v>
      </c>
      <c r="K50" s="107">
        <v>5332</v>
      </c>
      <c r="L50" s="107">
        <v>5101</v>
      </c>
      <c r="M50" s="108">
        <v>4804</v>
      </c>
    </row>
    <row r="51" spans="2:13" ht="27.75" customHeight="1" x14ac:dyDescent="0.15">
      <c r="B51" s="1274"/>
      <c r="C51" s="1275"/>
      <c r="D51" s="105"/>
      <c r="E51" s="1280" t="s">
        <v>42</v>
      </c>
      <c r="F51" s="1280"/>
      <c r="G51" s="1280"/>
      <c r="H51" s="1281"/>
      <c r="I51" s="106">
        <v>645</v>
      </c>
      <c r="J51" s="107">
        <v>570</v>
      </c>
      <c r="K51" s="107">
        <v>467</v>
      </c>
      <c r="L51" s="107">
        <v>396</v>
      </c>
      <c r="M51" s="108">
        <v>353</v>
      </c>
    </row>
    <row r="52" spans="2:13" ht="27.75" customHeight="1" x14ac:dyDescent="0.15">
      <c r="B52" s="1276"/>
      <c r="C52" s="1277"/>
      <c r="D52" s="105"/>
      <c r="E52" s="1280" t="s">
        <v>43</v>
      </c>
      <c r="F52" s="1280"/>
      <c r="G52" s="1280"/>
      <c r="H52" s="1281"/>
      <c r="I52" s="106">
        <v>18134</v>
      </c>
      <c r="J52" s="107">
        <v>17894</v>
      </c>
      <c r="K52" s="107">
        <v>17257</v>
      </c>
      <c r="L52" s="107">
        <v>16580</v>
      </c>
      <c r="M52" s="108">
        <v>16973</v>
      </c>
    </row>
    <row r="53" spans="2:13" ht="27.75" customHeight="1" thickBot="1" x14ac:dyDescent="0.2">
      <c r="B53" s="1287" t="s">
        <v>44</v>
      </c>
      <c r="C53" s="1288"/>
      <c r="D53" s="112"/>
      <c r="E53" s="1289" t="s">
        <v>45</v>
      </c>
      <c r="F53" s="1289"/>
      <c r="G53" s="1289"/>
      <c r="H53" s="1290"/>
      <c r="I53" s="113">
        <v>2024</v>
      </c>
      <c r="J53" s="114">
        <v>1811</v>
      </c>
      <c r="K53" s="114">
        <v>1840</v>
      </c>
      <c r="L53" s="114">
        <v>2250</v>
      </c>
      <c r="M53" s="115">
        <v>2670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WXe4C/S6ymEL0fBZYYWHayvGBvTf/sve/ErAVCPSsebwgI2sByoSx9Wfpl7ZVUkdhvUa4BdoaAFvcOCL7iFA==" saltValue="5/C39E1I2+ioJ6KO3lrg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31"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6" t="s">
        <v>48</v>
      </c>
      <c r="D55" s="1296"/>
      <c r="E55" s="1297"/>
      <c r="F55" s="127">
        <v>3322</v>
      </c>
      <c r="G55" s="127">
        <v>3070</v>
      </c>
      <c r="H55" s="128">
        <v>2883</v>
      </c>
    </row>
    <row r="56" spans="2:8" ht="52.5" customHeight="1" x14ac:dyDescent="0.15">
      <c r="B56" s="129"/>
      <c r="C56" s="1298" t="s">
        <v>49</v>
      </c>
      <c r="D56" s="1298"/>
      <c r="E56" s="1299"/>
      <c r="F56" s="130">
        <v>303</v>
      </c>
      <c r="G56" s="130">
        <v>303</v>
      </c>
      <c r="H56" s="131">
        <v>204</v>
      </c>
    </row>
    <row r="57" spans="2:8" ht="53.25" customHeight="1" x14ac:dyDescent="0.15">
      <c r="B57" s="129"/>
      <c r="C57" s="1300" t="s">
        <v>50</v>
      </c>
      <c r="D57" s="1300"/>
      <c r="E57" s="1301"/>
      <c r="F57" s="132">
        <v>3306</v>
      </c>
      <c r="G57" s="132">
        <v>3354</v>
      </c>
      <c r="H57" s="133">
        <v>3290</v>
      </c>
    </row>
    <row r="58" spans="2:8" ht="45.75" customHeight="1" x14ac:dyDescent="0.15">
      <c r="B58" s="134"/>
      <c r="C58" s="1291" t="s">
        <v>589</v>
      </c>
      <c r="D58" s="1292"/>
      <c r="E58" s="1293"/>
      <c r="F58" s="383">
        <v>1747</v>
      </c>
      <c r="G58" s="383">
        <v>1747</v>
      </c>
      <c r="H58" s="135">
        <v>1747</v>
      </c>
    </row>
    <row r="59" spans="2:8" ht="45.75" customHeight="1" x14ac:dyDescent="0.15">
      <c r="B59" s="134"/>
      <c r="C59" s="1291" t="s">
        <v>590</v>
      </c>
      <c r="D59" s="1292"/>
      <c r="E59" s="1293"/>
      <c r="F59" s="383">
        <v>274</v>
      </c>
      <c r="G59" s="383">
        <v>275</v>
      </c>
      <c r="H59" s="135">
        <v>212</v>
      </c>
    </row>
    <row r="60" spans="2:8" ht="45.75" customHeight="1" x14ac:dyDescent="0.15">
      <c r="B60" s="134"/>
      <c r="C60" s="1291" t="s">
        <v>591</v>
      </c>
      <c r="D60" s="1292"/>
      <c r="E60" s="1293"/>
      <c r="F60" s="383">
        <v>225</v>
      </c>
      <c r="G60" s="383">
        <v>212</v>
      </c>
      <c r="H60" s="135">
        <v>202</v>
      </c>
    </row>
    <row r="61" spans="2:8" ht="45.75" customHeight="1" x14ac:dyDescent="0.15">
      <c r="B61" s="134"/>
      <c r="C61" s="1291" t="s">
        <v>592</v>
      </c>
      <c r="D61" s="1292"/>
      <c r="E61" s="1293"/>
      <c r="F61" s="383">
        <v>201</v>
      </c>
      <c r="G61" s="383">
        <v>202</v>
      </c>
      <c r="H61" s="135">
        <v>202</v>
      </c>
    </row>
    <row r="62" spans="2:8" ht="45.75" customHeight="1" thickBot="1" x14ac:dyDescent="0.2">
      <c r="B62" s="136"/>
      <c r="C62" s="1302" t="s">
        <v>593</v>
      </c>
      <c r="D62" s="1303"/>
      <c r="E62" s="1304"/>
      <c r="F62" s="384">
        <v>199</v>
      </c>
      <c r="G62" s="384">
        <v>200</v>
      </c>
      <c r="H62" s="137">
        <v>200</v>
      </c>
    </row>
    <row r="63" spans="2:8" ht="52.5" customHeight="1" thickBot="1" x14ac:dyDescent="0.2">
      <c r="B63" s="138"/>
      <c r="C63" s="1294" t="s">
        <v>51</v>
      </c>
      <c r="D63" s="1294"/>
      <c r="E63" s="1295"/>
      <c r="F63" s="139">
        <v>6931</v>
      </c>
      <c r="G63" s="139">
        <v>6728</v>
      </c>
      <c r="H63" s="140">
        <v>6377</v>
      </c>
    </row>
    <row r="64" spans="2:8" ht="15" customHeight="1" x14ac:dyDescent="0.15"/>
    <row r="65" ht="0" hidden="1" customHeight="1" x14ac:dyDescent="0.15"/>
    <row r="66" ht="0" hidden="1" customHeight="1" x14ac:dyDescent="0.15"/>
  </sheetData>
  <sheetProtection algorithmName="SHA-512" hashValue="OPOqQARCCwYew6VTzhPpucN6g40BTqIc1YAWT8z+RBWjkpda5GddV+DnU8VMcTqnhQPYIjxNQlfLShbbwBgwMg==" saltValue="EULKJvI4GFzx5Ib5FrpIdA=="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A9833-6551-42ED-BBAB-6E109A6E7844}">
  <sheetPr>
    <pageSetUpPr fitToPage="1"/>
  </sheetPr>
  <dimension ref="A1:WZM191"/>
  <sheetViews>
    <sheetView showGridLines="0" tabSelected="1" topLeftCell="AN61"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8"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9"/>
      <c r="DG10" s="289"/>
      <c r="DH10" s="289"/>
      <c r="DI10" s="289"/>
      <c r="DJ10" s="289"/>
      <c r="DK10" s="289"/>
      <c r="DL10" s="289"/>
      <c r="DM10" s="289"/>
      <c r="DN10" s="289"/>
      <c r="DO10" s="289"/>
      <c r="DP10" s="289"/>
      <c r="DQ10" s="289"/>
      <c r="DR10" s="289"/>
      <c r="DS10" s="289"/>
      <c r="DT10" s="289"/>
      <c r="DU10" s="289"/>
      <c r="DV10" s="289"/>
      <c r="DW10" s="289"/>
      <c r="EM10" s="288" t="s">
        <v>596</v>
      </c>
    </row>
    <row r="11" spans="1:143" s="288"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9"/>
      <c r="DG12" s="289"/>
      <c r="DH12" s="289"/>
      <c r="DI12" s="289"/>
      <c r="DJ12" s="289"/>
      <c r="DK12" s="289"/>
      <c r="DL12" s="289"/>
      <c r="DM12" s="289"/>
      <c r="DN12" s="289"/>
      <c r="DO12" s="289"/>
      <c r="DP12" s="289"/>
      <c r="DQ12" s="289"/>
      <c r="DR12" s="289"/>
      <c r="DS12" s="289"/>
      <c r="DT12" s="289"/>
      <c r="DU12" s="289"/>
      <c r="DV12" s="289"/>
      <c r="DW12" s="289"/>
      <c r="EM12" s="288" t="s">
        <v>596</v>
      </c>
    </row>
    <row r="13" spans="1:143" s="288"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599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29.9</v>
      </c>
      <c r="CG51" s="1307"/>
      <c r="CH51" s="1307"/>
      <c r="CI51" s="1307"/>
      <c r="CJ51" s="1307"/>
      <c r="CK51" s="1307"/>
      <c r="CL51" s="1307"/>
      <c r="CM51" s="1307"/>
      <c r="CN51" s="1307">
        <v>37.6</v>
      </c>
      <c r="CO51" s="1307"/>
      <c r="CP51" s="1307"/>
      <c r="CQ51" s="1307"/>
      <c r="CR51" s="1307"/>
      <c r="CS51" s="1307"/>
      <c r="CT51" s="1307"/>
      <c r="CU51" s="1307"/>
      <c r="CV51" s="1307">
        <v>43</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64.099999999999994</v>
      </c>
      <c r="CG53" s="1307"/>
      <c r="CH53" s="1307"/>
      <c r="CI53" s="1307"/>
      <c r="CJ53" s="1307"/>
      <c r="CK53" s="1307"/>
      <c r="CL53" s="1307"/>
      <c r="CM53" s="1307"/>
      <c r="CN53" s="1307">
        <v>65.8</v>
      </c>
      <c r="CO53" s="1307"/>
      <c r="CP53" s="1307"/>
      <c r="CQ53" s="1307"/>
      <c r="CR53" s="1307"/>
      <c r="CS53" s="1307"/>
      <c r="CT53" s="1307"/>
      <c r="CU53" s="1307"/>
      <c r="CV53" s="1307">
        <v>66.3</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604</v>
      </c>
      <c r="AO55" s="1311"/>
      <c r="AP55" s="1311"/>
      <c r="AQ55" s="1311"/>
      <c r="AR55" s="1311"/>
      <c r="AS55" s="1311"/>
      <c r="AT55" s="1311"/>
      <c r="AU55" s="1311"/>
      <c r="AV55" s="1311"/>
      <c r="AW55" s="1311"/>
      <c r="AX55" s="1311"/>
      <c r="AY55" s="1311"/>
      <c r="AZ55" s="1311"/>
      <c r="BA55" s="1311"/>
      <c r="BB55" s="1310" t="s">
        <v>602</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603</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601</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07">
        <v>33</v>
      </c>
      <c r="BQ73" s="1307"/>
      <c r="BR73" s="1307"/>
      <c r="BS73" s="1307"/>
      <c r="BT73" s="1307"/>
      <c r="BU73" s="1307"/>
      <c r="BV73" s="1307"/>
      <c r="BW73" s="1307"/>
      <c r="BX73" s="1307">
        <v>29.1</v>
      </c>
      <c r="BY73" s="1307"/>
      <c r="BZ73" s="1307"/>
      <c r="CA73" s="1307"/>
      <c r="CB73" s="1307"/>
      <c r="CC73" s="1307"/>
      <c r="CD73" s="1307"/>
      <c r="CE73" s="1307"/>
      <c r="CF73" s="1307">
        <v>29.9</v>
      </c>
      <c r="CG73" s="1307"/>
      <c r="CH73" s="1307"/>
      <c r="CI73" s="1307"/>
      <c r="CJ73" s="1307"/>
      <c r="CK73" s="1307"/>
      <c r="CL73" s="1307"/>
      <c r="CM73" s="1307"/>
      <c r="CN73" s="1307">
        <v>37.6</v>
      </c>
      <c r="CO73" s="1307"/>
      <c r="CP73" s="1307"/>
      <c r="CQ73" s="1307"/>
      <c r="CR73" s="1307"/>
      <c r="CS73" s="1307"/>
      <c r="CT73" s="1307"/>
      <c r="CU73" s="1307"/>
      <c r="CV73" s="1307">
        <v>43</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606</v>
      </c>
      <c r="BC75" s="1310"/>
      <c r="BD75" s="1310"/>
      <c r="BE75" s="1310"/>
      <c r="BF75" s="1310"/>
      <c r="BG75" s="1310"/>
      <c r="BH75" s="1310"/>
      <c r="BI75" s="1310"/>
      <c r="BJ75" s="1310"/>
      <c r="BK75" s="1310"/>
      <c r="BL75" s="1310"/>
      <c r="BM75" s="1310"/>
      <c r="BN75" s="1310"/>
      <c r="BO75" s="1310"/>
      <c r="BP75" s="1307">
        <v>14.7</v>
      </c>
      <c r="BQ75" s="1307"/>
      <c r="BR75" s="1307"/>
      <c r="BS75" s="1307"/>
      <c r="BT75" s="1307"/>
      <c r="BU75" s="1307"/>
      <c r="BV75" s="1307"/>
      <c r="BW75" s="1307"/>
      <c r="BX75" s="1307">
        <v>15.3</v>
      </c>
      <c r="BY75" s="1307"/>
      <c r="BZ75" s="1307"/>
      <c r="CA75" s="1307"/>
      <c r="CB75" s="1307"/>
      <c r="CC75" s="1307"/>
      <c r="CD75" s="1307"/>
      <c r="CE75" s="1307"/>
      <c r="CF75" s="1307">
        <v>16.5</v>
      </c>
      <c r="CG75" s="1307"/>
      <c r="CH75" s="1307"/>
      <c r="CI75" s="1307"/>
      <c r="CJ75" s="1307"/>
      <c r="CK75" s="1307"/>
      <c r="CL75" s="1307"/>
      <c r="CM75" s="1307"/>
      <c r="CN75" s="1307">
        <v>16.8</v>
      </c>
      <c r="CO75" s="1307"/>
      <c r="CP75" s="1307"/>
      <c r="CQ75" s="1307"/>
      <c r="CR75" s="1307"/>
      <c r="CS75" s="1307"/>
      <c r="CT75" s="1307"/>
      <c r="CU75" s="1307"/>
      <c r="CV75" s="1307">
        <v>17.2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604</v>
      </c>
      <c r="AO77" s="1311"/>
      <c r="AP77" s="1311"/>
      <c r="AQ77" s="1311"/>
      <c r="AR77" s="1311"/>
      <c r="AS77" s="1311"/>
      <c r="AT77" s="1311"/>
      <c r="AU77" s="1311"/>
      <c r="AV77" s="1311"/>
      <c r="AW77" s="1311"/>
      <c r="AX77" s="1311"/>
      <c r="AY77" s="1311"/>
      <c r="AZ77" s="1311"/>
      <c r="BA77" s="1311"/>
      <c r="BB77" s="1310" t="s">
        <v>602</v>
      </c>
      <c r="BC77" s="1310"/>
      <c r="BD77" s="1310"/>
      <c r="BE77" s="1310"/>
      <c r="BF77" s="1310"/>
      <c r="BG77" s="1310"/>
      <c r="BH77" s="1310"/>
      <c r="BI77" s="1310"/>
      <c r="BJ77" s="1310"/>
      <c r="BK77" s="1310"/>
      <c r="BL77" s="1310"/>
      <c r="BM77" s="1310"/>
      <c r="BN77" s="1310"/>
      <c r="BO77" s="1310"/>
      <c r="BP77" s="1307">
        <v>27.8</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606</v>
      </c>
      <c r="BC79" s="1310"/>
      <c r="BD79" s="1310"/>
      <c r="BE79" s="1310"/>
      <c r="BF79" s="1310"/>
      <c r="BG79" s="1310"/>
      <c r="BH79" s="1310"/>
      <c r="BI79" s="1310"/>
      <c r="BJ79" s="1310"/>
      <c r="BK79" s="1310"/>
      <c r="BL79" s="1310"/>
      <c r="BM79" s="1310"/>
      <c r="BN79" s="1310"/>
      <c r="BO79" s="1310"/>
      <c r="BP79" s="1307">
        <v>8.1</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Xf5HiSadsmgZRHeEppbCYt3zF8T9catw6nkWiTFC/+arywtap3nrZ6zl/ytLHlE71K8oybPjzfCWtw48dhy3A==" saltValue="Qy6k1io6WSebshB5OUWz7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B6BEF-2305-4726-9CD2-1939FF7CD406}">
  <sheetPr>
    <pageSetUpPr fitToPage="1"/>
  </sheetPr>
  <dimension ref="A1:DR135"/>
  <sheetViews>
    <sheetView showGridLines="0" topLeftCell="A103" zoomScaleNormal="100" zoomScaleSheetLayoutView="70" workbookViewId="0">
      <selection activeCell="AD112" sqref="AD112"/>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xM4EbXc2p6tu1K/Q6fdwTAvlV2IMlPPMuZxIYETe7rbHv4JVFj0JxEW0J4bfqriGqDQkW/NvTnnk/NSL/IVeQ==" saltValue="YtvJsRhNrmB690NrdkosW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1CF0-59F1-4C0D-87DB-E187481A0B1A}">
  <sheetPr>
    <pageSetUpPr fitToPage="1"/>
  </sheetPr>
  <dimension ref="A1:DR135"/>
  <sheetViews>
    <sheetView showGridLines="0" topLeftCell="AD10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BaX0E1E4zkS3V1ZaJLTaUHNIwxbw1WOnAKhES3iwdAZOqdiq7WetTs7HmN5YipRNqYE5orql7gVn4PcGaUdbg==" saltValue="PAPeC0npY9f6bdM81Q3tj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552</v>
      </c>
      <c r="G2" s="154"/>
      <c r="H2" s="155"/>
    </row>
    <row r="3" spans="1:8" x14ac:dyDescent="0.15">
      <c r="A3" s="151" t="s">
        <v>545</v>
      </c>
      <c r="B3" s="156"/>
      <c r="C3" s="157"/>
      <c r="D3" s="158">
        <v>46178</v>
      </c>
      <c r="E3" s="159"/>
      <c r="F3" s="160">
        <v>59668</v>
      </c>
      <c r="G3" s="161"/>
      <c r="H3" s="162"/>
    </row>
    <row r="4" spans="1:8" x14ac:dyDescent="0.15">
      <c r="A4" s="163"/>
      <c r="B4" s="164"/>
      <c r="C4" s="165"/>
      <c r="D4" s="166">
        <v>9785</v>
      </c>
      <c r="E4" s="167"/>
      <c r="F4" s="168">
        <v>31515</v>
      </c>
      <c r="G4" s="169"/>
      <c r="H4" s="170"/>
    </row>
    <row r="5" spans="1:8" x14ac:dyDescent="0.15">
      <c r="A5" s="151" t="s">
        <v>547</v>
      </c>
      <c r="B5" s="156"/>
      <c r="C5" s="157"/>
      <c r="D5" s="158">
        <v>74128</v>
      </c>
      <c r="E5" s="159"/>
      <c r="F5" s="160">
        <v>56894</v>
      </c>
      <c r="G5" s="161"/>
      <c r="H5" s="162"/>
    </row>
    <row r="6" spans="1:8" x14ac:dyDescent="0.15">
      <c r="A6" s="163"/>
      <c r="B6" s="164"/>
      <c r="C6" s="165"/>
      <c r="D6" s="166">
        <v>43284</v>
      </c>
      <c r="E6" s="167"/>
      <c r="F6" s="168">
        <v>32548</v>
      </c>
      <c r="G6" s="169"/>
      <c r="H6" s="170"/>
    </row>
    <row r="7" spans="1:8" x14ac:dyDescent="0.15">
      <c r="A7" s="151" t="s">
        <v>548</v>
      </c>
      <c r="B7" s="156"/>
      <c r="C7" s="157"/>
      <c r="D7" s="158">
        <v>58631</v>
      </c>
      <c r="E7" s="159"/>
      <c r="F7" s="160">
        <v>57122</v>
      </c>
      <c r="G7" s="161"/>
      <c r="H7" s="162"/>
    </row>
    <row r="8" spans="1:8" x14ac:dyDescent="0.15">
      <c r="A8" s="163"/>
      <c r="B8" s="164"/>
      <c r="C8" s="165"/>
      <c r="D8" s="166">
        <v>34851</v>
      </c>
      <c r="E8" s="167"/>
      <c r="F8" s="168">
        <v>36191</v>
      </c>
      <c r="G8" s="169"/>
      <c r="H8" s="170"/>
    </row>
    <row r="9" spans="1:8" x14ac:dyDescent="0.15">
      <c r="A9" s="151" t="s">
        <v>549</v>
      </c>
      <c r="B9" s="156"/>
      <c r="C9" s="157"/>
      <c r="D9" s="158">
        <v>65860</v>
      </c>
      <c r="E9" s="159"/>
      <c r="F9" s="160">
        <v>53655</v>
      </c>
      <c r="G9" s="161"/>
      <c r="H9" s="162"/>
    </row>
    <row r="10" spans="1:8" x14ac:dyDescent="0.15">
      <c r="A10" s="163"/>
      <c r="B10" s="164"/>
      <c r="C10" s="165"/>
      <c r="D10" s="166">
        <v>49650</v>
      </c>
      <c r="E10" s="167"/>
      <c r="F10" s="168">
        <v>32719</v>
      </c>
      <c r="G10" s="169"/>
      <c r="H10" s="170"/>
    </row>
    <row r="11" spans="1:8" x14ac:dyDescent="0.15">
      <c r="A11" s="151" t="s">
        <v>550</v>
      </c>
      <c r="B11" s="156"/>
      <c r="C11" s="157"/>
      <c r="D11" s="158">
        <v>101244</v>
      </c>
      <c r="E11" s="159"/>
      <c r="F11" s="160">
        <v>53869</v>
      </c>
      <c r="G11" s="161"/>
      <c r="H11" s="162"/>
    </row>
    <row r="12" spans="1:8" x14ac:dyDescent="0.15">
      <c r="A12" s="163"/>
      <c r="B12" s="164"/>
      <c r="C12" s="171"/>
      <c r="D12" s="166">
        <v>81428</v>
      </c>
      <c r="E12" s="167"/>
      <c r="F12" s="168">
        <v>35046</v>
      </c>
      <c r="G12" s="169"/>
      <c r="H12" s="170"/>
    </row>
    <row r="13" spans="1:8" x14ac:dyDescent="0.15">
      <c r="A13" s="151"/>
      <c r="B13" s="156"/>
      <c r="C13" s="172"/>
      <c r="D13" s="173">
        <v>69208</v>
      </c>
      <c r="E13" s="174"/>
      <c r="F13" s="175">
        <v>56242</v>
      </c>
      <c r="G13" s="176"/>
      <c r="H13" s="162"/>
    </row>
    <row r="14" spans="1:8" x14ac:dyDescent="0.15">
      <c r="A14" s="163"/>
      <c r="B14" s="164"/>
      <c r="C14" s="165"/>
      <c r="D14" s="166">
        <v>43800</v>
      </c>
      <c r="E14" s="167"/>
      <c r="F14" s="168">
        <v>33604</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2.2599999999999998</v>
      </c>
      <c r="C19" s="177">
        <f>ROUND(VALUE(SUBSTITUTE(実質収支比率等に係る経年分析!G$48,"▲","-")),2)</f>
        <v>3.64</v>
      </c>
      <c r="D19" s="177">
        <f>ROUND(VALUE(SUBSTITUTE(実質収支比率等に係る経年分析!H$48,"▲","-")),2)</f>
        <v>1.28</v>
      </c>
      <c r="E19" s="177">
        <f>ROUND(VALUE(SUBSTITUTE(実質収支比率等に係る経年分析!I$48,"▲","-")),2)</f>
        <v>0.22</v>
      </c>
      <c r="F19" s="177">
        <f>ROUND(VALUE(SUBSTITUTE(実質収支比率等に係る経年分析!J$48,"▲","-")),2)</f>
        <v>0.86</v>
      </c>
    </row>
    <row r="20" spans="1:11" x14ac:dyDescent="0.15">
      <c r="A20" s="177" t="s">
        <v>55</v>
      </c>
      <c r="B20" s="177">
        <f>ROUND(VALUE(SUBSTITUTE(実質収支比率等に係る経年分析!F$47,"▲","-")),2)</f>
        <v>41.37</v>
      </c>
      <c r="C20" s="177">
        <f>ROUND(VALUE(SUBSTITUTE(実質収支比率等に係る経年分析!G$47,"▲","-")),2)</f>
        <v>42.95</v>
      </c>
      <c r="D20" s="177">
        <f>ROUND(VALUE(SUBSTITUTE(実質収支比率等に係る経年分析!H$47,"▲","-")),2)</f>
        <v>43.48</v>
      </c>
      <c r="E20" s="177">
        <f>ROUND(VALUE(SUBSTITUTE(実質収支比率等に係る経年分析!I$47,"▲","-")),2)</f>
        <v>40.229999999999997</v>
      </c>
      <c r="F20" s="177">
        <f>ROUND(VALUE(SUBSTITUTE(実質収支比率等に係る経年分析!J$47,"▲","-")),2)</f>
        <v>36.869999999999997</v>
      </c>
    </row>
    <row r="21" spans="1:11" x14ac:dyDescent="0.15">
      <c r="A21" s="177" t="s">
        <v>56</v>
      </c>
      <c r="B21" s="177">
        <f>IF(ISNUMBER(VALUE(SUBSTITUTE(実質収支比率等に係る経年分析!F$49,"▲","-"))),ROUND(VALUE(SUBSTITUTE(実質収支比率等に係る経年分析!F$49,"▲","-")),2),NA())</f>
        <v>-0.84</v>
      </c>
      <c r="C21" s="177">
        <f>IF(ISNUMBER(VALUE(SUBSTITUTE(実質収支比率等に係る経年分析!G$49,"▲","-"))),ROUND(VALUE(SUBSTITUTE(実質収支比率等に係る経年分析!G$49,"▲","-")),2),NA())</f>
        <v>1.48</v>
      </c>
      <c r="D21" s="177">
        <f>IF(ISNUMBER(VALUE(SUBSTITUTE(実質収支比率等に係る経年分析!H$49,"▲","-"))),ROUND(VALUE(SUBSTITUTE(実質収支比率等に係る経年分析!H$49,"▲","-")),2),NA())</f>
        <v>-4.25</v>
      </c>
      <c r="E21" s="177">
        <f>IF(ISNUMBER(VALUE(SUBSTITUTE(実質収支比率等に係る経年分析!I$49,"▲","-"))),ROUND(VALUE(SUBSTITUTE(実質収支比率等に係る経年分析!I$49,"▲","-")),2),NA())</f>
        <v>-4.87</v>
      </c>
      <c r="F21" s="177">
        <f>IF(ISNUMBER(VALUE(SUBSTITUTE(実質収支比率等に係る経年分析!J$49,"▲","-"))),ROUND(VALUE(SUBSTITUTE(実質収支比率等に係る経年分析!J$49,"▲","-")),2),NA())</f>
        <v>0.85</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0.13</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0.12</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0.13</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0.13</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診療所事業特別会計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0.09</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0.31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0.25</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0.03</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15">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0.09</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0.09</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0.11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0.15</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0.11</v>
      </c>
    </row>
    <row r="31" spans="1:11" x14ac:dyDescent="0.15">
      <c r="A31" s="178" t="str">
        <f>IF(連結実質赤字比率に係る赤字・黒字の構成分析!C$39="",NA(),連結実質赤字比率に係る赤字・黒字の構成分析!C$39)</f>
        <v>国民健康保険特別会計（直診勘定）</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0.03</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0.14000000000000001</v>
      </c>
    </row>
    <row r="32" spans="1:11" x14ac:dyDescent="0.15">
      <c r="A32" s="178" t="str">
        <f>IF(連結実質赤字比率に係る赤字・黒字の構成分析!C$38="",NA(),連結実質赤字比率に係る赤字・黒字の構成分析!C$38)</f>
        <v>介護保険特別会計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0.76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0.28000000000000003</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1.08</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0.19</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0.52</v>
      </c>
    </row>
    <row r="33" spans="1:16" x14ac:dyDescent="0.15">
      <c r="A33" s="178" t="str">
        <f>IF(連結実質赤字比率に係る赤字・黒字の構成分析!C$37="",NA(),連結実質赤字比率に係る赤字・黒字の構成分析!C$37)</f>
        <v>一般会計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2.13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3.31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1.01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0.17</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0.84</v>
      </c>
    </row>
    <row r="34" spans="1:16" x14ac:dyDescent="0.15">
      <c r="A34" s="178" t="str">
        <f>IF(連結実質赤字比率に係る赤字・黒字の構成分析!C$36="",NA(),連結実質赤字比率に係る赤字・黒字の構成分析!C$36)</f>
        <v>国民健康保険特別会計（事業勘定）</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1.31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1.68</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1.29</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1.84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1.25</v>
      </c>
    </row>
    <row r="35" spans="1:16" x14ac:dyDescent="0.15">
      <c r="A35" s="178" t="str">
        <f>IF(連結実質赤字比率に係る赤字・黒字の構成分析!C$35="",NA(),連結実質赤字比率に係る赤字・黒字の構成分析!C$35)</f>
        <v>下水道事業特別会計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0.73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0.16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1.26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3.24</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4.51</v>
      </c>
    </row>
    <row r="36" spans="1:16" x14ac:dyDescent="0.15">
      <c r="A36" s="178" t="str">
        <f>IF(連結実質赤字比率に係る赤字・黒字の構成分析!C$34="",NA(),連結実質赤字比率に係る赤字・黒字の構成分析!C$34)</f>
        <v>水道事業特別会計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11.77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12.58</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12.02</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12.9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13.87</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1741</v>
      </c>
      <c r="E42" s="179"/>
      <c r="F42" s="179"/>
      <c r="G42" s="179">
        <f>'実質公債費比率（分子）の構造'!L$52</f>
        <v>1574</v>
      </c>
      <c r="H42" s="179"/>
      <c r="I42" s="179"/>
      <c r="J42" s="179">
        <f>'実質公債費比率（分子）の構造'!M$52</f>
        <v>1560</v>
      </c>
      <c r="K42" s="179"/>
      <c r="L42" s="179"/>
      <c r="M42" s="179">
        <f>'実質公債費比率（分子）の構造'!N$52</f>
        <v>1721</v>
      </c>
      <c r="N42" s="179"/>
      <c r="O42" s="179"/>
      <c r="P42" s="179">
        <f>'実質公債費比率（分子）の構造'!O$52</f>
        <v>1682</v>
      </c>
    </row>
    <row r="43" spans="1:16" x14ac:dyDescent="0.15">
      <c r="A43" s="179" t="s">
        <v>64</v>
      </c>
      <c r="B43" s="179">
        <f>'実質公債費比率（分子）の構造'!K$51</f>
        <v>1</v>
      </c>
      <c r="C43" s="179"/>
      <c r="D43" s="179"/>
      <c r="E43" s="179">
        <f>'実質公債費比率（分子）の構造'!L$51</f>
        <v>1</v>
      </c>
      <c r="F43" s="179"/>
      <c r="G43" s="179"/>
      <c r="H43" s="179">
        <f>'実質公債費比率（分子）の構造'!M$51</f>
        <v>1</v>
      </c>
      <c r="I43" s="179"/>
      <c r="J43" s="179"/>
      <c r="K43" s="179">
        <f>'実質公債費比率（分子）の構造'!N$51</f>
        <v>1</v>
      </c>
      <c r="L43" s="179"/>
      <c r="M43" s="179"/>
      <c r="N43" s="179">
        <f>'実質公債費比率（分子）の構造'!O$51</f>
        <v>1</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100</v>
      </c>
      <c r="C45" s="179"/>
      <c r="D45" s="179"/>
      <c r="E45" s="179">
        <f>'実質公債費比率（分子）の構造'!L$49</f>
        <v>118</v>
      </c>
      <c r="F45" s="179"/>
      <c r="G45" s="179"/>
      <c r="H45" s="179">
        <f>'実質公債費比率（分子）の構造'!M$49</f>
        <v>128</v>
      </c>
      <c r="I45" s="179"/>
      <c r="J45" s="179"/>
      <c r="K45" s="179">
        <f>'実質公債費比率（分子）の構造'!N$49</f>
        <v>129</v>
      </c>
      <c r="L45" s="179"/>
      <c r="M45" s="179"/>
      <c r="N45" s="179">
        <f>'実質公債費比率（分子）の構造'!O$49</f>
        <v>120</v>
      </c>
      <c r="O45" s="179"/>
      <c r="P45" s="179"/>
    </row>
    <row r="46" spans="1:16" x14ac:dyDescent="0.15">
      <c r="A46" s="179" t="s">
        <v>67</v>
      </c>
      <c r="B46" s="179">
        <f>'実質公債費比率（分子）の構造'!K$48</f>
        <v>719</v>
      </c>
      <c r="C46" s="179"/>
      <c r="D46" s="179"/>
      <c r="E46" s="179">
        <f>'実質公債費比率（分子）の構造'!L$48</f>
        <v>720</v>
      </c>
      <c r="F46" s="179"/>
      <c r="G46" s="179"/>
      <c r="H46" s="179">
        <f>'実質公債費比率（分子）の構造'!M$48</f>
        <v>740</v>
      </c>
      <c r="I46" s="179"/>
      <c r="J46" s="179"/>
      <c r="K46" s="179">
        <f>'実質公債費比率（分子）の構造'!N$48</f>
        <v>879</v>
      </c>
      <c r="L46" s="179"/>
      <c r="M46" s="179"/>
      <c r="N46" s="179">
        <f>'実質公債費比率（分子）の構造'!O$48</f>
        <v>779</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1836</v>
      </c>
      <c r="C49" s="179"/>
      <c r="D49" s="179"/>
      <c r="E49" s="179">
        <f>'実質公債費比率（分子）の構造'!L$45</f>
        <v>1776</v>
      </c>
      <c r="F49" s="179"/>
      <c r="G49" s="179"/>
      <c r="H49" s="179">
        <f>'実質公債費比率（分子）の構造'!M$45</f>
        <v>1798</v>
      </c>
      <c r="I49" s="179"/>
      <c r="J49" s="179"/>
      <c r="K49" s="179">
        <f>'実質公債費比率（分子）の構造'!N$45</f>
        <v>1875</v>
      </c>
      <c r="L49" s="179"/>
      <c r="M49" s="179"/>
      <c r="N49" s="179">
        <f>'実質公債費比率（分子）の構造'!O$45</f>
        <v>1789</v>
      </c>
      <c r="O49" s="179"/>
      <c r="P49" s="179"/>
    </row>
    <row r="50" spans="1:16" x14ac:dyDescent="0.15">
      <c r="A50" s="179" t="s">
        <v>71</v>
      </c>
      <c r="B50" s="179" t="e">
        <f>NA()</f>
        <v>#N/A</v>
      </c>
      <c r="C50" s="179">
        <f>IF(ISNUMBER('実質公債費比率（分子）の構造'!K$53),'実質公債費比率（分子）の構造'!K$53,NA())</f>
        <v>915</v>
      </c>
      <c r="D50" s="179" t="e">
        <f>NA()</f>
        <v>#N/A</v>
      </c>
      <c r="E50" s="179" t="e">
        <f>NA()</f>
        <v>#N/A</v>
      </c>
      <c r="F50" s="179">
        <f>IF(ISNUMBER('実質公債費比率（分子）の構造'!L$53),'実質公債費比率（分子）の構造'!L$53,NA())</f>
        <v>1041</v>
      </c>
      <c r="G50" s="179" t="e">
        <f>NA()</f>
        <v>#N/A</v>
      </c>
      <c r="H50" s="179" t="e">
        <f>NA()</f>
        <v>#N/A</v>
      </c>
      <c r="I50" s="179">
        <f>IF(ISNUMBER('実質公債費比率（分子）の構造'!M$53),'実質公債費比率（分子）の構造'!M$53,NA())</f>
        <v>1107</v>
      </c>
      <c r="J50" s="179" t="e">
        <f>NA()</f>
        <v>#N/A</v>
      </c>
      <c r="K50" s="179" t="e">
        <f>NA()</f>
        <v>#N/A</v>
      </c>
      <c r="L50" s="179">
        <f>IF(ISNUMBER('実質公債費比率（分子）の構造'!N$53),'実質公債費比率（分子）の構造'!N$53,NA())</f>
        <v>1163</v>
      </c>
      <c r="M50" s="179" t="e">
        <f>NA()</f>
        <v>#N/A</v>
      </c>
      <c r="N50" s="179" t="e">
        <f>NA()</f>
        <v>#N/A</v>
      </c>
      <c r="O50" s="179">
        <f>IF(ISNUMBER('実質公債費比率（分子）の構造'!O$53),'実質公債費比率（分子）の構造'!O$53,NA())</f>
        <v>1007</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18134</v>
      </c>
      <c r="E56" s="178"/>
      <c r="F56" s="178"/>
      <c r="G56" s="178">
        <f>'将来負担比率（分子）の構造'!J$52</f>
        <v>17894</v>
      </c>
      <c r="H56" s="178"/>
      <c r="I56" s="178"/>
      <c r="J56" s="178">
        <f>'将来負担比率（分子）の構造'!K$52</f>
        <v>17257</v>
      </c>
      <c r="K56" s="178"/>
      <c r="L56" s="178"/>
      <c r="M56" s="178">
        <f>'将来負担比率（分子）の構造'!L$52</f>
        <v>16580</v>
      </c>
      <c r="N56" s="178"/>
      <c r="O56" s="178"/>
      <c r="P56" s="178">
        <f>'将来負担比率（分子）の構造'!M$52</f>
        <v>16973</v>
      </c>
    </row>
    <row r="57" spans="1:16" x14ac:dyDescent="0.15">
      <c r="A57" s="178" t="s">
        <v>42</v>
      </c>
      <c r="B57" s="178"/>
      <c r="C57" s="178"/>
      <c r="D57" s="178">
        <f>'将来負担比率（分子）の構造'!I$51</f>
        <v>645</v>
      </c>
      <c r="E57" s="178"/>
      <c r="F57" s="178"/>
      <c r="G57" s="178">
        <f>'将来負担比率（分子）の構造'!J$51</f>
        <v>570</v>
      </c>
      <c r="H57" s="178"/>
      <c r="I57" s="178"/>
      <c r="J57" s="178">
        <f>'将来負担比率（分子）の構造'!K$51</f>
        <v>467</v>
      </c>
      <c r="K57" s="178"/>
      <c r="L57" s="178"/>
      <c r="M57" s="178">
        <f>'将来負担比率（分子）の構造'!L$51</f>
        <v>396</v>
      </c>
      <c r="N57" s="178"/>
      <c r="O57" s="178"/>
      <c r="P57" s="178">
        <f>'将来負担比率（分子）の構造'!M$51</f>
        <v>353</v>
      </c>
    </row>
    <row r="58" spans="1:16" x14ac:dyDescent="0.15">
      <c r="A58" s="178" t="s">
        <v>41</v>
      </c>
      <c r="B58" s="178"/>
      <c r="C58" s="178"/>
      <c r="D58" s="178">
        <f>'将来負担比率（分子）の構造'!I$50</f>
        <v>5150</v>
      </c>
      <c r="E58" s="178"/>
      <c r="F58" s="178"/>
      <c r="G58" s="178">
        <f>'将来負担比率（分子）の構造'!J$50</f>
        <v>5362</v>
      </c>
      <c r="H58" s="178"/>
      <c r="I58" s="178"/>
      <c r="J58" s="178">
        <f>'将来負担比率（分子）の構造'!K$50</f>
        <v>5332</v>
      </c>
      <c r="K58" s="178"/>
      <c r="L58" s="178"/>
      <c r="M58" s="178">
        <f>'将来負担比率（分子）の構造'!L$50</f>
        <v>5101</v>
      </c>
      <c r="N58" s="178"/>
      <c r="O58" s="178"/>
      <c r="P58" s="178">
        <f>'将来負担比率（分子）の構造'!M$50</f>
        <v>4804</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1991</v>
      </c>
      <c r="C62" s="178"/>
      <c r="D62" s="178"/>
      <c r="E62" s="178">
        <f>'将来負担比率（分子）の構造'!J$45</f>
        <v>1905</v>
      </c>
      <c r="F62" s="178"/>
      <c r="G62" s="178"/>
      <c r="H62" s="178">
        <f>'将来負担比率（分子）の構造'!K$45</f>
        <v>1984</v>
      </c>
      <c r="I62" s="178"/>
      <c r="J62" s="178"/>
      <c r="K62" s="178">
        <f>'将来負担比率（分子）の構造'!L$45</f>
        <v>1710</v>
      </c>
      <c r="L62" s="178"/>
      <c r="M62" s="178"/>
      <c r="N62" s="178">
        <f>'将来負担比率（分子）の構造'!M$45</f>
        <v>1715</v>
      </c>
      <c r="O62" s="178"/>
      <c r="P62" s="178"/>
    </row>
    <row r="63" spans="1:16" x14ac:dyDescent="0.15">
      <c r="A63" s="178" t="s">
        <v>34</v>
      </c>
      <c r="B63" s="178">
        <f>'将来負担比率（分子）の構造'!I$44</f>
        <v>630</v>
      </c>
      <c r="C63" s="178"/>
      <c r="D63" s="178"/>
      <c r="E63" s="178">
        <f>'将来負担比率（分子）の構造'!J$44</f>
        <v>498</v>
      </c>
      <c r="F63" s="178"/>
      <c r="G63" s="178"/>
      <c r="H63" s="178">
        <f>'将来負担比率（分子）の構造'!K$44</f>
        <v>355</v>
      </c>
      <c r="I63" s="178"/>
      <c r="J63" s="178"/>
      <c r="K63" s="178">
        <f>'将来負担比率（分子）の構造'!L$44</f>
        <v>302</v>
      </c>
      <c r="L63" s="178"/>
      <c r="M63" s="178"/>
      <c r="N63" s="178">
        <f>'将来負担比率（分子）の構造'!M$44</f>
        <v>228</v>
      </c>
      <c r="O63" s="178"/>
      <c r="P63" s="178"/>
    </row>
    <row r="64" spans="1:16" x14ac:dyDescent="0.15">
      <c r="A64" s="178" t="s">
        <v>33</v>
      </c>
      <c r="B64" s="178">
        <f>'将来負担比率（分子）の構造'!I$43</f>
        <v>7319</v>
      </c>
      <c r="C64" s="178"/>
      <c r="D64" s="178"/>
      <c r="E64" s="178">
        <f>'将来負担比率（分子）の構造'!J$43</f>
        <v>7352</v>
      </c>
      <c r="F64" s="178"/>
      <c r="G64" s="178"/>
      <c r="H64" s="178">
        <f>'将来負担比率（分子）の構造'!K$43</f>
        <v>7235</v>
      </c>
      <c r="I64" s="178"/>
      <c r="J64" s="178"/>
      <c r="K64" s="178">
        <f>'将来負担比率（分子）の構造'!L$43</f>
        <v>7380</v>
      </c>
      <c r="L64" s="178"/>
      <c r="M64" s="178"/>
      <c r="N64" s="178">
        <f>'将来負担比率（分子）の構造'!M$43</f>
        <v>7370</v>
      </c>
      <c r="O64" s="178"/>
      <c r="P64" s="178"/>
    </row>
    <row r="65" spans="1:16" x14ac:dyDescent="0.15">
      <c r="A65" s="178" t="s">
        <v>32</v>
      </c>
      <c r="B65" s="178">
        <f>'将来負担比率（分子）の構造'!I$42</f>
        <v>0</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16012</v>
      </c>
      <c r="C66" s="178"/>
      <c r="D66" s="178"/>
      <c r="E66" s="178">
        <f>'将来負担比率（分子）の構造'!J$41</f>
        <v>15882</v>
      </c>
      <c r="F66" s="178"/>
      <c r="G66" s="178"/>
      <c r="H66" s="178">
        <f>'将来負担比率（分子）の構造'!K$41</f>
        <v>15322</v>
      </c>
      <c r="I66" s="178"/>
      <c r="J66" s="178"/>
      <c r="K66" s="178">
        <f>'将来負担比率（分子）の構造'!L$41</f>
        <v>14936</v>
      </c>
      <c r="L66" s="178"/>
      <c r="M66" s="178"/>
      <c r="N66" s="178">
        <f>'将来負担比率（分子）の構造'!M$41</f>
        <v>15487</v>
      </c>
      <c r="O66" s="178"/>
      <c r="P66" s="178"/>
    </row>
    <row r="67" spans="1:16" x14ac:dyDescent="0.15">
      <c r="A67" s="178" t="s">
        <v>75</v>
      </c>
      <c r="B67" s="178" t="e">
        <f>NA()</f>
        <v>#N/A</v>
      </c>
      <c r="C67" s="178">
        <f>IF(ISNUMBER('将来負担比率（分子）の構造'!I$53), IF('将来負担比率（分子）の構造'!I$53 &lt; 0, 0, '将来負担比率（分子）の構造'!I$53), NA())</f>
        <v>2024</v>
      </c>
      <c r="D67" s="178" t="e">
        <f>NA()</f>
        <v>#N/A</v>
      </c>
      <c r="E67" s="178" t="e">
        <f>NA()</f>
        <v>#N/A</v>
      </c>
      <c r="F67" s="178">
        <f>IF(ISNUMBER('将来負担比率（分子）の構造'!J$53), IF('将来負担比率（分子）の構造'!J$53 &lt; 0, 0, '将来負担比率（分子）の構造'!J$53), NA())</f>
        <v>1811</v>
      </c>
      <c r="G67" s="178" t="e">
        <f>NA()</f>
        <v>#N/A</v>
      </c>
      <c r="H67" s="178" t="e">
        <f>NA()</f>
        <v>#N/A</v>
      </c>
      <c r="I67" s="178">
        <f>IF(ISNUMBER('将来負担比率（分子）の構造'!K$53), IF('将来負担比率（分子）の構造'!K$53 &lt; 0, 0, '将来負担比率（分子）の構造'!K$53), NA())</f>
        <v>1840</v>
      </c>
      <c r="J67" s="178" t="e">
        <f>NA()</f>
        <v>#N/A</v>
      </c>
      <c r="K67" s="178" t="e">
        <f>NA()</f>
        <v>#N/A</v>
      </c>
      <c r="L67" s="178">
        <f>IF(ISNUMBER('将来負担比率（分子）の構造'!L$53), IF('将来負担比率（分子）の構造'!L$53 &lt; 0, 0, '将来負担比率（分子）の構造'!L$53), NA())</f>
        <v>2250</v>
      </c>
      <c r="M67" s="178" t="e">
        <f>NA()</f>
        <v>#N/A</v>
      </c>
      <c r="N67" s="178" t="e">
        <f>NA()</f>
        <v>#N/A</v>
      </c>
      <c r="O67" s="178">
        <f>IF(ISNUMBER('将来負担比率（分子）の構造'!M$53), IF('将来負担比率（分子）の構造'!M$53 &lt; 0, 0, '将来負担比率（分子）の構造'!M$53), NA())</f>
        <v>2670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3322</v>
      </c>
      <c r="C72" s="182">
        <f>基金残高に係る経年分析!G55</f>
        <v>3070</v>
      </c>
      <c r="D72" s="182">
        <f>基金残高に係る経年分析!H55</f>
        <v>2883</v>
      </c>
    </row>
    <row r="73" spans="1:16" x14ac:dyDescent="0.15">
      <c r="A73" s="181" t="s">
        <v>78</v>
      </c>
      <c r="B73" s="182">
        <f>基金残高に係る経年分析!F56</f>
        <v>303</v>
      </c>
      <c r="C73" s="182">
        <f>基金残高に係る経年分析!G56</f>
        <v>303</v>
      </c>
      <c r="D73" s="182">
        <f>基金残高に係る経年分析!H56</f>
        <v>204</v>
      </c>
    </row>
    <row r="74" spans="1:16" x14ac:dyDescent="0.15">
      <c r="A74" s="181" t="s">
        <v>79</v>
      </c>
      <c r="B74" s="182">
        <f>基金残高に係る経年分析!F57</f>
        <v>3306</v>
      </c>
      <c r="C74" s="182">
        <f>基金残高に係る経年分析!G57</f>
        <v>3354</v>
      </c>
      <c r="D74" s="182">
        <f>基金残高に係る経年分析!H57</f>
        <v>3290</v>
      </c>
    </row>
  </sheetData>
  <sheetProtection algorithmName="SHA-512" hashValue="GlRaNXNL1pZLSHyTGqNuL/b1au/+f0ty+slsa9M9m/aX81qv97En4iOjtDtkAeqWeIJxG0+UF4ffUXXy31HkXw==" saltValue="nJnIqQ4W2JyooZuF7EC5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5" t="s">
        <v>216</v>
      </c>
      <c r="DI1" s="656"/>
      <c r="DJ1" s="656"/>
      <c r="DK1" s="656"/>
      <c r="DL1" s="656"/>
      <c r="DM1" s="656"/>
      <c r="DN1" s="657"/>
      <c r="DO1" s="223"/>
      <c r="DP1" s="655" t="s">
        <v>217</v>
      </c>
      <c r="DQ1" s="656"/>
      <c r="DR1" s="656"/>
      <c r="DS1" s="656"/>
      <c r="DT1" s="656"/>
      <c r="DU1" s="656"/>
      <c r="DV1" s="656"/>
      <c r="DW1" s="656"/>
      <c r="DX1" s="656"/>
      <c r="DY1" s="656"/>
      <c r="DZ1" s="656"/>
      <c r="EA1" s="656"/>
      <c r="EB1" s="656"/>
      <c r="EC1" s="657"/>
      <c r="ED1" s="221"/>
      <c r="EE1" s="221"/>
      <c r="EF1" s="221"/>
      <c r="EG1" s="221"/>
      <c r="EH1" s="221"/>
      <c r="EI1" s="221"/>
      <c r="EJ1" s="221"/>
      <c r="EK1" s="221"/>
      <c r="EL1" s="221"/>
      <c r="EM1" s="221"/>
    </row>
    <row r="2" spans="2:143" ht="22.5" customHeight="1" x14ac:dyDescent="0.15">
      <c r="B2" s="224" t="s">
        <v>218</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7" customFormat="1" ht="11.25" customHeight="1" x14ac:dyDescent="0.15">
      <c r="B5" s="665" t="s">
        <v>229</v>
      </c>
      <c r="C5" s="666"/>
      <c r="D5" s="666"/>
      <c r="E5" s="666"/>
      <c r="F5" s="666"/>
      <c r="G5" s="666"/>
      <c r="H5" s="666"/>
      <c r="I5" s="666"/>
      <c r="J5" s="666"/>
      <c r="K5" s="666"/>
      <c r="L5" s="666"/>
      <c r="M5" s="666"/>
      <c r="N5" s="666"/>
      <c r="O5" s="666"/>
      <c r="P5" s="666"/>
      <c r="Q5" s="667"/>
      <c r="R5" s="668">
        <v>2050618</v>
      </c>
      <c r="S5" s="669"/>
      <c r="T5" s="669"/>
      <c r="U5" s="669"/>
      <c r="V5" s="669"/>
      <c r="W5" s="669"/>
      <c r="X5" s="669"/>
      <c r="Y5" s="670"/>
      <c r="Z5" s="671">
        <v>15.2</v>
      </c>
      <c r="AA5" s="671"/>
      <c r="AB5" s="671"/>
      <c r="AC5" s="671"/>
      <c r="AD5" s="672">
        <v>2050618</v>
      </c>
      <c r="AE5" s="672"/>
      <c r="AF5" s="672"/>
      <c r="AG5" s="672"/>
      <c r="AH5" s="672"/>
      <c r="AI5" s="672"/>
      <c r="AJ5" s="672"/>
      <c r="AK5" s="672"/>
      <c r="AL5" s="673">
        <v>27.3</v>
      </c>
      <c r="AM5" s="674"/>
      <c r="AN5" s="674"/>
      <c r="AO5" s="675"/>
      <c r="AP5" s="665" t="s">
        <v>230</v>
      </c>
      <c r="AQ5" s="666"/>
      <c r="AR5" s="666"/>
      <c r="AS5" s="666"/>
      <c r="AT5" s="666"/>
      <c r="AU5" s="666"/>
      <c r="AV5" s="666"/>
      <c r="AW5" s="666"/>
      <c r="AX5" s="666"/>
      <c r="AY5" s="666"/>
      <c r="AZ5" s="666"/>
      <c r="BA5" s="666"/>
      <c r="BB5" s="666"/>
      <c r="BC5" s="666"/>
      <c r="BD5" s="666"/>
      <c r="BE5" s="666"/>
      <c r="BF5" s="667"/>
      <c r="BG5" s="679">
        <v>2050618</v>
      </c>
      <c r="BH5" s="680"/>
      <c r="BI5" s="680"/>
      <c r="BJ5" s="680"/>
      <c r="BK5" s="680"/>
      <c r="BL5" s="680"/>
      <c r="BM5" s="680"/>
      <c r="BN5" s="681"/>
      <c r="BO5" s="682">
        <v>100</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125050</v>
      </c>
      <c r="S6" s="680"/>
      <c r="T6" s="680"/>
      <c r="U6" s="680"/>
      <c r="V6" s="680"/>
      <c r="W6" s="680"/>
      <c r="X6" s="680"/>
      <c r="Y6" s="681"/>
      <c r="Z6" s="682">
        <v>0.9</v>
      </c>
      <c r="AA6" s="682"/>
      <c r="AB6" s="682"/>
      <c r="AC6" s="682"/>
      <c r="AD6" s="683">
        <v>125050</v>
      </c>
      <c r="AE6" s="683"/>
      <c r="AF6" s="683"/>
      <c r="AG6" s="683"/>
      <c r="AH6" s="683"/>
      <c r="AI6" s="683"/>
      <c r="AJ6" s="683"/>
      <c r="AK6" s="683"/>
      <c r="AL6" s="684">
        <v>1.7</v>
      </c>
      <c r="AM6" s="685"/>
      <c r="AN6" s="685"/>
      <c r="AO6" s="686"/>
      <c r="AP6" s="676" t="s">
        <v>236</v>
      </c>
      <c r="AQ6" s="677"/>
      <c r="AR6" s="677"/>
      <c r="AS6" s="677"/>
      <c r="AT6" s="677"/>
      <c r="AU6" s="677"/>
      <c r="AV6" s="677"/>
      <c r="AW6" s="677"/>
      <c r="AX6" s="677"/>
      <c r="AY6" s="677"/>
      <c r="AZ6" s="677"/>
      <c r="BA6" s="677"/>
      <c r="BB6" s="677"/>
      <c r="BC6" s="677"/>
      <c r="BD6" s="677"/>
      <c r="BE6" s="677"/>
      <c r="BF6" s="678"/>
      <c r="BG6" s="679">
        <v>2050618</v>
      </c>
      <c r="BH6" s="680"/>
      <c r="BI6" s="680"/>
      <c r="BJ6" s="680"/>
      <c r="BK6" s="680"/>
      <c r="BL6" s="680"/>
      <c r="BM6" s="680"/>
      <c r="BN6" s="681"/>
      <c r="BO6" s="682">
        <v>100</v>
      </c>
      <c r="BP6" s="682"/>
      <c r="BQ6" s="682"/>
      <c r="BR6" s="682"/>
      <c r="BS6" s="683" t="s">
        <v>231</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98757</v>
      </c>
      <c r="CS6" s="680"/>
      <c r="CT6" s="680"/>
      <c r="CU6" s="680"/>
      <c r="CV6" s="680"/>
      <c r="CW6" s="680"/>
      <c r="CX6" s="680"/>
      <c r="CY6" s="681"/>
      <c r="CZ6" s="673">
        <v>0.7</v>
      </c>
      <c r="DA6" s="674"/>
      <c r="DB6" s="674"/>
      <c r="DC6" s="693"/>
      <c r="DD6" s="688" t="s">
        <v>131</v>
      </c>
      <c r="DE6" s="680"/>
      <c r="DF6" s="680"/>
      <c r="DG6" s="680"/>
      <c r="DH6" s="680"/>
      <c r="DI6" s="680"/>
      <c r="DJ6" s="680"/>
      <c r="DK6" s="680"/>
      <c r="DL6" s="680"/>
      <c r="DM6" s="680"/>
      <c r="DN6" s="680"/>
      <c r="DO6" s="680"/>
      <c r="DP6" s="681"/>
      <c r="DQ6" s="688">
        <v>98728</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4553</v>
      </c>
      <c r="S7" s="680"/>
      <c r="T7" s="680"/>
      <c r="U7" s="680"/>
      <c r="V7" s="680"/>
      <c r="W7" s="680"/>
      <c r="X7" s="680"/>
      <c r="Y7" s="681"/>
      <c r="Z7" s="682">
        <v>0</v>
      </c>
      <c r="AA7" s="682"/>
      <c r="AB7" s="682"/>
      <c r="AC7" s="682"/>
      <c r="AD7" s="683">
        <v>4553</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901573</v>
      </c>
      <c r="BH7" s="680"/>
      <c r="BI7" s="680"/>
      <c r="BJ7" s="680"/>
      <c r="BK7" s="680"/>
      <c r="BL7" s="680"/>
      <c r="BM7" s="680"/>
      <c r="BN7" s="681"/>
      <c r="BO7" s="682">
        <v>44</v>
      </c>
      <c r="BP7" s="682"/>
      <c r="BQ7" s="682"/>
      <c r="BR7" s="682"/>
      <c r="BS7" s="683" t="s">
        <v>231</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2899175</v>
      </c>
      <c r="CS7" s="680"/>
      <c r="CT7" s="680"/>
      <c r="CU7" s="680"/>
      <c r="CV7" s="680"/>
      <c r="CW7" s="680"/>
      <c r="CX7" s="680"/>
      <c r="CY7" s="681"/>
      <c r="CZ7" s="682">
        <v>21.7</v>
      </c>
      <c r="DA7" s="682"/>
      <c r="DB7" s="682"/>
      <c r="DC7" s="682"/>
      <c r="DD7" s="688">
        <v>1416661</v>
      </c>
      <c r="DE7" s="680"/>
      <c r="DF7" s="680"/>
      <c r="DG7" s="680"/>
      <c r="DH7" s="680"/>
      <c r="DI7" s="680"/>
      <c r="DJ7" s="680"/>
      <c r="DK7" s="680"/>
      <c r="DL7" s="680"/>
      <c r="DM7" s="680"/>
      <c r="DN7" s="680"/>
      <c r="DO7" s="680"/>
      <c r="DP7" s="681"/>
      <c r="DQ7" s="688">
        <v>1287896</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13637</v>
      </c>
      <c r="S8" s="680"/>
      <c r="T8" s="680"/>
      <c r="U8" s="680"/>
      <c r="V8" s="680"/>
      <c r="W8" s="680"/>
      <c r="X8" s="680"/>
      <c r="Y8" s="681"/>
      <c r="Z8" s="682">
        <v>0.1</v>
      </c>
      <c r="AA8" s="682"/>
      <c r="AB8" s="682"/>
      <c r="AC8" s="682"/>
      <c r="AD8" s="683">
        <v>13637</v>
      </c>
      <c r="AE8" s="683"/>
      <c r="AF8" s="683"/>
      <c r="AG8" s="683"/>
      <c r="AH8" s="683"/>
      <c r="AI8" s="683"/>
      <c r="AJ8" s="683"/>
      <c r="AK8" s="683"/>
      <c r="AL8" s="684">
        <v>0.2</v>
      </c>
      <c r="AM8" s="685"/>
      <c r="AN8" s="685"/>
      <c r="AO8" s="686"/>
      <c r="AP8" s="676" t="s">
        <v>242</v>
      </c>
      <c r="AQ8" s="677"/>
      <c r="AR8" s="677"/>
      <c r="AS8" s="677"/>
      <c r="AT8" s="677"/>
      <c r="AU8" s="677"/>
      <c r="AV8" s="677"/>
      <c r="AW8" s="677"/>
      <c r="AX8" s="677"/>
      <c r="AY8" s="677"/>
      <c r="AZ8" s="677"/>
      <c r="BA8" s="677"/>
      <c r="BB8" s="677"/>
      <c r="BC8" s="677"/>
      <c r="BD8" s="677"/>
      <c r="BE8" s="677"/>
      <c r="BF8" s="678"/>
      <c r="BG8" s="679">
        <v>35928</v>
      </c>
      <c r="BH8" s="680"/>
      <c r="BI8" s="680"/>
      <c r="BJ8" s="680"/>
      <c r="BK8" s="680"/>
      <c r="BL8" s="680"/>
      <c r="BM8" s="680"/>
      <c r="BN8" s="681"/>
      <c r="BO8" s="682">
        <v>1.8</v>
      </c>
      <c r="BP8" s="682"/>
      <c r="BQ8" s="682"/>
      <c r="BR8" s="682"/>
      <c r="BS8" s="688" t="s">
        <v>231</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2977283</v>
      </c>
      <c r="CS8" s="680"/>
      <c r="CT8" s="680"/>
      <c r="CU8" s="680"/>
      <c r="CV8" s="680"/>
      <c r="CW8" s="680"/>
      <c r="CX8" s="680"/>
      <c r="CY8" s="681"/>
      <c r="CZ8" s="682">
        <v>22.3</v>
      </c>
      <c r="DA8" s="682"/>
      <c r="DB8" s="682"/>
      <c r="DC8" s="682"/>
      <c r="DD8" s="688">
        <v>3780</v>
      </c>
      <c r="DE8" s="680"/>
      <c r="DF8" s="680"/>
      <c r="DG8" s="680"/>
      <c r="DH8" s="680"/>
      <c r="DI8" s="680"/>
      <c r="DJ8" s="680"/>
      <c r="DK8" s="680"/>
      <c r="DL8" s="680"/>
      <c r="DM8" s="680"/>
      <c r="DN8" s="680"/>
      <c r="DO8" s="680"/>
      <c r="DP8" s="681"/>
      <c r="DQ8" s="688">
        <v>1863994</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10795</v>
      </c>
      <c r="S9" s="680"/>
      <c r="T9" s="680"/>
      <c r="U9" s="680"/>
      <c r="V9" s="680"/>
      <c r="W9" s="680"/>
      <c r="X9" s="680"/>
      <c r="Y9" s="681"/>
      <c r="Z9" s="682">
        <v>0.1</v>
      </c>
      <c r="AA9" s="682"/>
      <c r="AB9" s="682"/>
      <c r="AC9" s="682"/>
      <c r="AD9" s="683">
        <v>10795</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771460</v>
      </c>
      <c r="BH9" s="680"/>
      <c r="BI9" s="680"/>
      <c r="BJ9" s="680"/>
      <c r="BK9" s="680"/>
      <c r="BL9" s="680"/>
      <c r="BM9" s="680"/>
      <c r="BN9" s="681"/>
      <c r="BO9" s="682">
        <v>37.6</v>
      </c>
      <c r="BP9" s="682"/>
      <c r="BQ9" s="682"/>
      <c r="BR9" s="682"/>
      <c r="BS9" s="688" t="s">
        <v>131</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889736</v>
      </c>
      <c r="CS9" s="680"/>
      <c r="CT9" s="680"/>
      <c r="CU9" s="680"/>
      <c r="CV9" s="680"/>
      <c r="CW9" s="680"/>
      <c r="CX9" s="680"/>
      <c r="CY9" s="681"/>
      <c r="CZ9" s="682">
        <v>6.7</v>
      </c>
      <c r="DA9" s="682"/>
      <c r="DB9" s="682"/>
      <c r="DC9" s="682"/>
      <c r="DD9" s="688">
        <v>7276</v>
      </c>
      <c r="DE9" s="680"/>
      <c r="DF9" s="680"/>
      <c r="DG9" s="680"/>
      <c r="DH9" s="680"/>
      <c r="DI9" s="680"/>
      <c r="DJ9" s="680"/>
      <c r="DK9" s="680"/>
      <c r="DL9" s="680"/>
      <c r="DM9" s="680"/>
      <c r="DN9" s="680"/>
      <c r="DO9" s="680"/>
      <c r="DP9" s="681"/>
      <c r="DQ9" s="688">
        <v>754468</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131</v>
      </c>
      <c r="S10" s="680"/>
      <c r="T10" s="680"/>
      <c r="U10" s="680"/>
      <c r="V10" s="680"/>
      <c r="W10" s="680"/>
      <c r="X10" s="680"/>
      <c r="Y10" s="681"/>
      <c r="Z10" s="682" t="s">
        <v>131</v>
      </c>
      <c r="AA10" s="682"/>
      <c r="AB10" s="682"/>
      <c r="AC10" s="682"/>
      <c r="AD10" s="683" t="s">
        <v>231</v>
      </c>
      <c r="AE10" s="683"/>
      <c r="AF10" s="683"/>
      <c r="AG10" s="683"/>
      <c r="AH10" s="683"/>
      <c r="AI10" s="683"/>
      <c r="AJ10" s="683"/>
      <c r="AK10" s="683"/>
      <c r="AL10" s="684" t="s">
        <v>131</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40208</v>
      </c>
      <c r="BH10" s="680"/>
      <c r="BI10" s="680"/>
      <c r="BJ10" s="680"/>
      <c r="BK10" s="680"/>
      <c r="BL10" s="680"/>
      <c r="BM10" s="680"/>
      <c r="BN10" s="681"/>
      <c r="BO10" s="682">
        <v>2</v>
      </c>
      <c r="BP10" s="682"/>
      <c r="BQ10" s="682"/>
      <c r="BR10" s="682"/>
      <c r="BS10" s="688" t="s">
        <v>131</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53234</v>
      </c>
      <c r="CS10" s="680"/>
      <c r="CT10" s="680"/>
      <c r="CU10" s="680"/>
      <c r="CV10" s="680"/>
      <c r="CW10" s="680"/>
      <c r="CX10" s="680"/>
      <c r="CY10" s="681"/>
      <c r="CZ10" s="682">
        <v>0.4</v>
      </c>
      <c r="DA10" s="682"/>
      <c r="DB10" s="682"/>
      <c r="DC10" s="682"/>
      <c r="DD10" s="688" t="s">
        <v>131</v>
      </c>
      <c r="DE10" s="680"/>
      <c r="DF10" s="680"/>
      <c r="DG10" s="680"/>
      <c r="DH10" s="680"/>
      <c r="DI10" s="680"/>
      <c r="DJ10" s="680"/>
      <c r="DK10" s="680"/>
      <c r="DL10" s="680"/>
      <c r="DM10" s="680"/>
      <c r="DN10" s="680"/>
      <c r="DO10" s="680"/>
      <c r="DP10" s="681"/>
      <c r="DQ10" s="688">
        <v>234</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131</v>
      </c>
      <c r="AA11" s="682"/>
      <c r="AB11" s="682"/>
      <c r="AC11" s="682"/>
      <c r="AD11" s="683" t="s">
        <v>131</v>
      </c>
      <c r="AE11" s="683"/>
      <c r="AF11" s="683"/>
      <c r="AG11" s="683"/>
      <c r="AH11" s="683"/>
      <c r="AI11" s="683"/>
      <c r="AJ11" s="683"/>
      <c r="AK11" s="683"/>
      <c r="AL11" s="684" t="s">
        <v>131</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53977</v>
      </c>
      <c r="BH11" s="680"/>
      <c r="BI11" s="680"/>
      <c r="BJ11" s="680"/>
      <c r="BK11" s="680"/>
      <c r="BL11" s="680"/>
      <c r="BM11" s="680"/>
      <c r="BN11" s="681"/>
      <c r="BO11" s="682">
        <v>2.6</v>
      </c>
      <c r="BP11" s="682"/>
      <c r="BQ11" s="682"/>
      <c r="BR11" s="682"/>
      <c r="BS11" s="688" t="s">
        <v>131</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823156</v>
      </c>
      <c r="CS11" s="680"/>
      <c r="CT11" s="680"/>
      <c r="CU11" s="680"/>
      <c r="CV11" s="680"/>
      <c r="CW11" s="680"/>
      <c r="CX11" s="680"/>
      <c r="CY11" s="681"/>
      <c r="CZ11" s="682">
        <v>6.2</v>
      </c>
      <c r="DA11" s="682"/>
      <c r="DB11" s="682"/>
      <c r="DC11" s="682"/>
      <c r="DD11" s="688">
        <v>155704</v>
      </c>
      <c r="DE11" s="680"/>
      <c r="DF11" s="680"/>
      <c r="DG11" s="680"/>
      <c r="DH11" s="680"/>
      <c r="DI11" s="680"/>
      <c r="DJ11" s="680"/>
      <c r="DK11" s="680"/>
      <c r="DL11" s="680"/>
      <c r="DM11" s="680"/>
      <c r="DN11" s="680"/>
      <c r="DO11" s="680"/>
      <c r="DP11" s="681"/>
      <c r="DQ11" s="688">
        <v>395506</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367201</v>
      </c>
      <c r="S12" s="680"/>
      <c r="T12" s="680"/>
      <c r="U12" s="680"/>
      <c r="V12" s="680"/>
      <c r="W12" s="680"/>
      <c r="X12" s="680"/>
      <c r="Y12" s="681"/>
      <c r="Z12" s="682">
        <v>2.7</v>
      </c>
      <c r="AA12" s="682"/>
      <c r="AB12" s="682"/>
      <c r="AC12" s="682"/>
      <c r="AD12" s="683">
        <v>367201</v>
      </c>
      <c r="AE12" s="683"/>
      <c r="AF12" s="683"/>
      <c r="AG12" s="683"/>
      <c r="AH12" s="683"/>
      <c r="AI12" s="683"/>
      <c r="AJ12" s="683"/>
      <c r="AK12" s="683"/>
      <c r="AL12" s="684">
        <v>4.9000000000000004</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981338</v>
      </c>
      <c r="BH12" s="680"/>
      <c r="BI12" s="680"/>
      <c r="BJ12" s="680"/>
      <c r="BK12" s="680"/>
      <c r="BL12" s="680"/>
      <c r="BM12" s="680"/>
      <c r="BN12" s="681"/>
      <c r="BO12" s="682">
        <v>47.9</v>
      </c>
      <c r="BP12" s="682"/>
      <c r="BQ12" s="682"/>
      <c r="BR12" s="682"/>
      <c r="BS12" s="688" t="s">
        <v>131</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217816</v>
      </c>
      <c r="CS12" s="680"/>
      <c r="CT12" s="680"/>
      <c r="CU12" s="680"/>
      <c r="CV12" s="680"/>
      <c r="CW12" s="680"/>
      <c r="CX12" s="680"/>
      <c r="CY12" s="681"/>
      <c r="CZ12" s="682">
        <v>1.6</v>
      </c>
      <c r="DA12" s="682"/>
      <c r="DB12" s="682"/>
      <c r="DC12" s="682"/>
      <c r="DD12" s="688">
        <v>17524</v>
      </c>
      <c r="DE12" s="680"/>
      <c r="DF12" s="680"/>
      <c r="DG12" s="680"/>
      <c r="DH12" s="680"/>
      <c r="DI12" s="680"/>
      <c r="DJ12" s="680"/>
      <c r="DK12" s="680"/>
      <c r="DL12" s="680"/>
      <c r="DM12" s="680"/>
      <c r="DN12" s="680"/>
      <c r="DO12" s="680"/>
      <c r="DP12" s="681"/>
      <c r="DQ12" s="688">
        <v>146656</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21507</v>
      </c>
      <c r="S13" s="680"/>
      <c r="T13" s="680"/>
      <c r="U13" s="680"/>
      <c r="V13" s="680"/>
      <c r="W13" s="680"/>
      <c r="X13" s="680"/>
      <c r="Y13" s="681"/>
      <c r="Z13" s="682">
        <v>0.2</v>
      </c>
      <c r="AA13" s="682"/>
      <c r="AB13" s="682"/>
      <c r="AC13" s="682"/>
      <c r="AD13" s="683">
        <v>21507</v>
      </c>
      <c r="AE13" s="683"/>
      <c r="AF13" s="683"/>
      <c r="AG13" s="683"/>
      <c r="AH13" s="683"/>
      <c r="AI13" s="683"/>
      <c r="AJ13" s="683"/>
      <c r="AK13" s="683"/>
      <c r="AL13" s="684">
        <v>0.3</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979975</v>
      </c>
      <c r="BH13" s="680"/>
      <c r="BI13" s="680"/>
      <c r="BJ13" s="680"/>
      <c r="BK13" s="680"/>
      <c r="BL13" s="680"/>
      <c r="BM13" s="680"/>
      <c r="BN13" s="681"/>
      <c r="BO13" s="682">
        <v>47.8</v>
      </c>
      <c r="BP13" s="682"/>
      <c r="BQ13" s="682"/>
      <c r="BR13" s="682"/>
      <c r="BS13" s="688" t="s">
        <v>131</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1246752</v>
      </c>
      <c r="CS13" s="680"/>
      <c r="CT13" s="680"/>
      <c r="CU13" s="680"/>
      <c r="CV13" s="680"/>
      <c r="CW13" s="680"/>
      <c r="CX13" s="680"/>
      <c r="CY13" s="681"/>
      <c r="CZ13" s="682">
        <v>9.3000000000000007</v>
      </c>
      <c r="DA13" s="682"/>
      <c r="DB13" s="682"/>
      <c r="DC13" s="682"/>
      <c r="DD13" s="688">
        <v>286927</v>
      </c>
      <c r="DE13" s="680"/>
      <c r="DF13" s="680"/>
      <c r="DG13" s="680"/>
      <c r="DH13" s="680"/>
      <c r="DI13" s="680"/>
      <c r="DJ13" s="680"/>
      <c r="DK13" s="680"/>
      <c r="DL13" s="680"/>
      <c r="DM13" s="680"/>
      <c r="DN13" s="680"/>
      <c r="DO13" s="680"/>
      <c r="DP13" s="681"/>
      <c r="DQ13" s="688">
        <v>972961</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131</v>
      </c>
      <c r="AA14" s="682"/>
      <c r="AB14" s="682"/>
      <c r="AC14" s="682"/>
      <c r="AD14" s="683" t="s">
        <v>131</v>
      </c>
      <c r="AE14" s="683"/>
      <c r="AF14" s="683"/>
      <c r="AG14" s="683"/>
      <c r="AH14" s="683"/>
      <c r="AI14" s="683"/>
      <c r="AJ14" s="683"/>
      <c r="AK14" s="683"/>
      <c r="AL14" s="684" t="s">
        <v>131</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78242</v>
      </c>
      <c r="BH14" s="680"/>
      <c r="BI14" s="680"/>
      <c r="BJ14" s="680"/>
      <c r="BK14" s="680"/>
      <c r="BL14" s="680"/>
      <c r="BM14" s="680"/>
      <c r="BN14" s="681"/>
      <c r="BO14" s="682">
        <v>3.8</v>
      </c>
      <c r="BP14" s="682"/>
      <c r="BQ14" s="682"/>
      <c r="BR14" s="682"/>
      <c r="BS14" s="688" t="s">
        <v>231</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931978</v>
      </c>
      <c r="CS14" s="680"/>
      <c r="CT14" s="680"/>
      <c r="CU14" s="680"/>
      <c r="CV14" s="680"/>
      <c r="CW14" s="680"/>
      <c r="CX14" s="680"/>
      <c r="CY14" s="681"/>
      <c r="CZ14" s="682">
        <v>7</v>
      </c>
      <c r="DA14" s="682"/>
      <c r="DB14" s="682"/>
      <c r="DC14" s="682"/>
      <c r="DD14" s="688">
        <v>7931</v>
      </c>
      <c r="DE14" s="680"/>
      <c r="DF14" s="680"/>
      <c r="DG14" s="680"/>
      <c r="DH14" s="680"/>
      <c r="DI14" s="680"/>
      <c r="DJ14" s="680"/>
      <c r="DK14" s="680"/>
      <c r="DL14" s="680"/>
      <c r="DM14" s="680"/>
      <c r="DN14" s="680"/>
      <c r="DO14" s="680"/>
      <c r="DP14" s="681"/>
      <c r="DQ14" s="688">
        <v>504463</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55297</v>
      </c>
      <c r="S15" s="680"/>
      <c r="T15" s="680"/>
      <c r="U15" s="680"/>
      <c r="V15" s="680"/>
      <c r="W15" s="680"/>
      <c r="X15" s="680"/>
      <c r="Y15" s="681"/>
      <c r="Z15" s="682">
        <v>0.4</v>
      </c>
      <c r="AA15" s="682"/>
      <c r="AB15" s="682"/>
      <c r="AC15" s="682"/>
      <c r="AD15" s="683">
        <v>55297</v>
      </c>
      <c r="AE15" s="683"/>
      <c r="AF15" s="683"/>
      <c r="AG15" s="683"/>
      <c r="AH15" s="683"/>
      <c r="AI15" s="683"/>
      <c r="AJ15" s="683"/>
      <c r="AK15" s="683"/>
      <c r="AL15" s="684">
        <v>0.7</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89465</v>
      </c>
      <c r="BH15" s="680"/>
      <c r="BI15" s="680"/>
      <c r="BJ15" s="680"/>
      <c r="BK15" s="680"/>
      <c r="BL15" s="680"/>
      <c r="BM15" s="680"/>
      <c r="BN15" s="681"/>
      <c r="BO15" s="682">
        <v>4.4000000000000004</v>
      </c>
      <c r="BP15" s="682"/>
      <c r="BQ15" s="682"/>
      <c r="BR15" s="682"/>
      <c r="BS15" s="688" t="s">
        <v>131</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1117928</v>
      </c>
      <c r="CS15" s="680"/>
      <c r="CT15" s="680"/>
      <c r="CU15" s="680"/>
      <c r="CV15" s="680"/>
      <c r="CW15" s="680"/>
      <c r="CX15" s="680"/>
      <c r="CY15" s="681"/>
      <c r="CZ15" s="682">
        <v>8.4</v>
      </c>
      <c r="DA15" s="682"/>
      <c r="DB15" s="682"/>
      <c r="DC15" s="682"/>
      <c r="DD15" s="688">
        <v>218675</v>
      </c>
      <c r="DE15" s="680"/>
      <c r="DF15" s="680"/>
      <c r="DG15" s="680"/>
      <c r="DH15" s="680"/>
      <c r="DI15" s="680"/>
      <c r="DJ15" s="680"/>
      <c r="DK15" s="680"/>
      <c r="DL15" s="680"/>
      <c r="DM15" s="680"/>
      <c r="DN15" s="680"/>
      <c r="DO15" s="680"/>
      <c r="DP15" s="681"/>
      <c r="DQ15" s="688">
        <v>790774</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131</v>
      </c>
      <c r="AE16" s="683"/>
      <c r="AF16" s="683"/>
      <c r="AG16" s="683"/>
      <c r="AH16" s="683"/>
      <c r="AI16" s="683"/>
      <c r="AJ16" s="683"/>
      <c r="AK16" s="683"/>
      <c r="AL16" s="684" t="s">
        <v>231</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131</v>
      </c>
      <c r="BH16" s="680"/>
      <c r="BI16" s="680"/>
      <c r="BJ16" s="680"/>
      <c r="BK16" s="680"/>
      <c r="BL16" s="680"/>
      <c r="BM16" s="680"/>
      <c r="BN16" s="681"/>
      <c r="BO16" s="682" t="s">
        <v>231</v>
      </c>
      <c r="BP16" s="682"/>
      <c r="BQ16" s="682"/>
      <c r="BR16" s="682"/>
      <c r="BS16" s="688" t="s">
        <v>231</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89354</v>
      </c>
      <c r="CS16" s="680"/>
      <c r="CT16" s="680"/>
      <c r="CU16" s="680"/>
      <c r="CV16" s="680"/>
      <c r="CW16" s="680"/>
      <c r="CX16" s="680"/>
      <c r="CY16" s="681"/>
      <c r="CZ16" s="682">
        <v>0.7</v>
      </c>
      <c r="DA16" s="682"/>
      <c r="DB16" s="682"/>
      <c r="DC16" s="682"/>
      <c r="DD16" s="688" t="s">
        <v>231</v>
      </c>
      <c r="DE16" s="680"/>
      <c r="DF16" s="680"/>
      <c r="DG16" s="680"/>
      <c r="DH16" s="680"/>
      <c r="DI16" s="680"/>
      <c r="DJ16" s="680"/>
      <c r="DK16" s="680"/>
      <c r="DL16" s="680"/>
      <c r="DM16" s="680"/>
      <c r="DN16" s="680"/>
      <c r="DO16" s="680"/>
      <c r="DP16" s="681"/>
      <c r="DQ16" s="688">
        <v>22358</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8107</v>
      </c>
      <c r="S17" s="680"/>
      <c r="T17" s="680"/>
      <c r="U17" s="680"/>
      <c r="V17" s="680"/>
      <c r="W17" s="680"/>
      <c r="X17" s="680"/>
      <c r="Y17" s="681"/>
      <c r="Z17" s="682">
        <v>0.1</v>
      </c>
      <c r="AA17" s="682"/>
      <c r="AB17" s="682"/>
      <c r="AC17" s="682"/>
      <c r="AD17" s="683">
        <v>8107</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131</v>
      </c>
      <c r="BP17" s="682"/>
      <c r="BQ17" s="682"/>
      <c r="BR17" s="682"/>
      <c r="BS17" s="688" t="s">
        <v>131</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2001336</v>
      </c>
      <c r="CS17" s="680"/>
      <c r="CT17" s="680"/>
      <c r="CU17" s="680"/>
      <c r="CV17" s="680"/>
      <c r="CW17" s="680"/>
      <c r="CX17" s="680"/>
      <c r="CY17" s="681"/>
      <c r="CZ17" s="682">
        <v>15</v>
      </c>
      <c r="DA17" s="682"/>
      <c r="DB17" s="682"/>
      <c r="DC17" s="682"/>
      <c r="DD17" s="688" t="s">
        <v>131</v>
      </c>
      <c r="DE17" s="680"/>
      <c r="DF17" s="680"/>
      <c r="DG17" s="680"/>
      <c r="DH17" s="680"/>
      <c r="DI17" s="680"/>
      <c r="DJ17" s="680"/>
      <c r="DK17" s="680"/>
      <c r="DL17" s="680"/>
      <c r="DM17" s="680"/>
      <c r="DN17" s="680"/>
      <c r="DO17" s="680"/>
      <c r="DP17" s="681"/>
      <c r="DQ17" s="688">
        <v>1938081</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5430403</v>
      </c>
      <c r="S18" s="680"/>
      <c r="T18" s="680"/>
      <c r="U18" s="680"/>
      <c r="V18" s="680"/>
      <c r="W18" s="680"/>
      <c r="X18" s="680"/>
      <c r="Y18" s="681"/>
      <c r="Z18" s="682">
        <v>40.4</v>
      </c>
      <c r="AA18" s="682"/>
      <c r="AB18" s="682"/>
      <c r="AC18" s="682"/>
      <c r="AD18" s="683">
        <v>4813903</v>
      </c>
      <c r="AE18" s="683"/>
      <c r="AF18" s="683"/>
      <c r="AG18" s="683"/>
      <c r="AH18" s="683"/>
      <c r="AI18" s="683"/>
      <c r="AJ18" s="683"/>
      <c r="AK18" s="683"/>
      <c r="AL18" s="684">
        <v>64.099999999999994</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131</v>
      </c>
      <c r="BH18" s="680"/>
      <c r="BI18" s="680"/>
      <c r="BJ18" s="680"/>
      <c r="BK18" s="680"/>
      <c r="BL18" s="680"/>
      <c r="BM18" s="680"/>
      <c r="BN18" s="681"/>
      <c r="BO18" s="682" t="s">
        <v>231</v>
      </c>
      <c r="BP18" s="682"/>
      <c r="BQ18" s="682"/>
      <c r="BR18" s="682"/>
      <c r="BS18" s="688" t="s">
        <v>131</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131</v>
      </c>
      <c r="CS18" s="680"/>
      <c r="CT18" s="680"/>
      <c r="CU18" s="680"/>
      <c r="CV18" s="680"/>
      <c r="CW18" s="680"/>
      <c r="CX18" s="680"/>
      <c r="CY18" s="681"/>
      <c r="CZ18" s="682" t="s">
        <v>131</v>
      </c>
      <c r="DA18" s="682"/>
      <c r="DB18" s="682"/>
      <c r="DC18" s="682"/>
      <c r="DD18" s="688" t="s">
        <v>131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4813903</v>
      </c>
      <c r="S19" s="680"/>
      <c r="T19" s="680"/>
      <c r="U19" s="680"/>
      <c r="V19" s="680"/>
      <c r="W19" s="680"/>
      <c r="X19" s="680"/>
      <c r="Y19" s="681"/>
      <c r="Z19" s="682">
        <v>35.799999999999997</v>
      </c>
      <c r="AA19" s="682"/>
      <c r="AB19" s="682"/>
      <c r="AC19" s="682"/>
      <c r="AD19" s="683">
        <v>4813903</v>
      </c>
      <c r="AE19" s="683"/>
      <c r="AF19" s="683"/>
      <c r="AG19" s="683"/>
      <c r="AH19" s="683"/>
      <c r="AI19" s="683"/>
      <c r="AJ19" s="683"/>
      <c r="AK19" s="683"/>
      <c r="AL19" s="684">
        <v>64.099999999999994</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131</v>
      </c>
      <c r="BH19" s="680"/>
      <c r="BI19" s="680"/>
      <c r="BJ19" s="680"/>
      <c r="BK19" s="680"/>
      <c r="BL19" s="680"/>
      <c r="BM19" s="680"/>
      <c r="BN19" s="681"/>
      <c r="BO19" s="682" t="s">
        <v>231</v>
      </c>
      <c r="BP19" s="682"/>
      <c r="BQ19" s="682"/>
      <c r="BR19" s="682"/>
      <c r="BS19" s="688" t="s">
        <v>231</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131</v>
      </c>
      <c r="CS19" s="680"/>
      <c r="CT19" s="680"/>
      <c r="CU19" s="680"/>
      <c r="CV19" s="680"/>
      <c r="CW19" s="680"/>
      <c r="CX19" s="680"/>
      <c r="CY19" s="681"/>
      <c r="CZ19" s="682" t="s">
        <v>231</v>
      </c>
      <c r="DA19" s="682"/>
      <c r="DB19" s="682"/>
      <c r="DC19" s="682"/>
      <c r="DD19" s="688" t="s">
        <v>131</v>
      </c>
      <c r="DE19" s="680"/>
      <c r="DF19" s="680"/>
      <c r="DG19" s="680"/>
      <c r="DH19" s="680"/>
      <c r="DI19" s="680"/>
      <c r="DJ19" s="680"/>
      <c r="DK19" s="680"/>
      <c r="DL19" s="680"/>
      <c r="DM19" s="680"/>
      <c r="DN19" s="680"/>
      <c r="DO19" s="680"/>
      <c r="DP19" s="681"/>
      <c r="DQ19" s="688" t="s">
        <v>231</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616500</v>
      </c>
      <c r="S20" s="680"/>
      <c r="T20" s="680"/>
      <c r="U20" s="680"/>
      <c r="V20" s="680"/>
      <c r="W20" s="680"/>
      <c r="X20" s="680"/>
      <c r="Y20" s="681"/>
      <c r="Z20" s="682">
        <v>4.5999999999999996</v>
      </c>
      <c r="AA20" s="682"/>
      <c r="AB20" s="682"/>
      <c r="AC20" s="682"/>
      <c r="AD20" s="683" t="s">
        <v>231</v>
      </c>
      <c r="AE20" s="683"/>
      <c r="AF20" s="683"/>
      <c r="AG20" s="683"/>
      <c r="AH20" s="683"/>
      <c r="AI20" s="683"/>
      <c r="AJ20" s="683"/>
      <c r="AK20" s="683"/>
      <c r="AL20" s="684" t="s">
        <v>131</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231</v>
      </c>
      <c r="BH20" s="680"/>
      <c r="BI20" s="680"/>
      <c r="BJ20" s="680"/>
      <c r="BK20" s="680"/>
      <c r="BL20" s="680"/>
      <c r="BM20" s="680"/>
      <c r="BN20" s="681"/>
      <c r="BO20" s="682" t="s">
        <v>231</v>
      </c>
      <c r="BP20" s="682"/>
      <c r="BQ20" s="682"/>
      <c r="BR20" s="682"/>
      <c r="BS20" s="688" t="s">
        <v>231</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13346505</v>
      </c>
      <c r="CS20" s="680"/>
      <c r="CT20" s="680"/>
      <c r="CU20" s="680"/>
      <c r="CV20" s="680"/>
      <c r="CW20" s="680"/>
      <c r="CX20" s="680"/>
      <c r="CY20" s="681"/>
      <c r="CZ20" s="682">
        <v>100</v>
      </c>
      <c r="DA20" s="682"/>
      <c r="DB20" s="682"/>
      <c r="DC20" s="682"/>
      <c r="DD20" s="688">
        <v>2114478</v>
      </c>
      <c r="DE20" s="680"/>
      <c r="DF20" s="680"/>
      <c r="DG20" s="680"/>
      <c r="DH20" s="680"/>
      <c r="DI20" s="680"/>
      <c r="DJ20" s="680"/>
      <c r="DK20" s="680"/>
      <c r="DL20" s="680"/>
      <c r="DM20" s="680"/>
      <c r="DN20" s="680"/>
      <c r="DO20" s="680"/>
      <c r="DP20" s="681"/>
      <c r="DQ20" s="688">
        <v>8776119</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131</v>
      </c>
      <c r="AA21" s="682"/>
      <c r="AB21" s="682"/>
      <c r="AC21" s="682"/>
      <c r="AD21" s="683" t="s">
        <v>231</v>
      </c>
      <c r="AE21" s="683"/>
      <c r="AF21" s="683"/>
      <c r="AG21" s="683"/>
      <c r="AH21" s="683"/>
      <c r="AI21" s="683"/>
      <c r="AJ21" s="683"/>
      <c r="AK21" s="683"/>
      <c r="AL21" s="684" t="s">
        <v>231</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131</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8087168</v>
      </c>
      <c r="S22" s="680"/>
      <c r="T22" s="680"/>
      <c r="U22" s="680"/>
      <c r="V22" s="680"/>
      <c r="W22" s="680"/>
      <c r="X22" s="680"/>
      <c r="Y22" s="681"/>
      <c r="Z22" s="682">
        <v>60.1</v>
      </c>
      <c r="AA22" s="682"/>
      <c r="AB22" s="682"/>
      <c r="AC22" s="682"/>
      <c r="AD22" s="683">
        <v>7470668</v>
      </c>
      <c r="AE22" s="683"/>
      <c r="AF22" s="683"/>
      <c r="AG22" s="683"/>
      <c r="AH22" s="683"/>
      <c r="AI22" s="683"/>
      <c r="AJ22" s="683"/>
      <c r="AK22" s="683"/>
      <c r="AL22" s="684">
        <v>99.5</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131</v>
      </c>
      <c r="BH22" s="680"/>
      <c r="BI22" s="680"/>
      <c r="BJ22" s="680"/>
      <c r="BK22" s="680"/>
      <c r="BL22" s="680"/>
      <c r="BM22" s="680"/>
      <c r="BN22" s="681"/>
      <c r="BO22" s="682" t="s">
        <v>231</v>
      </c>
      <c r="BP22" s="682"/>
      <c r="BQ22" s="682"/>
      <c r="BR22" s="682"/>
      <c r="BS22" s="688" t="s">
        <v>131</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3481</v>
      </c>
      <c r="S23" s="680"/>
      <c r="T23" s="680"/>
      <c r="U23" s="680"/>
      <c r="V23" s="680"/>
      <c r="W23" s="680"/>
      <c r="X23" s="680"/>
      <c r="Y23" s="681"/>
      <c r="Z23" s="682">
        <v>0</v>
      </c>
      <c r="AA23" s="682"/>
      <c r="AB23" s="682"/>
      <c r="AC23" s="682"/>
      <c r="AD23" s="683">
        <v>3481</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131</v>
      </c>
      <c r="BH23" s="680"/>
      <c r="BI23" s="680"/>
      <c r="BJ23" s="680"/>
      <c r="BK23" s="680"/>
      <c r="BL23" s="680"/>
      <c r="BM23" s="680"/>
      <c r="BN23" s="681"/>
      <c r="BO23" s="682" t="s">
        <v>131</v>
      </c>
      <c r="BP23" s="682"/>
      <c r="BQ23" s="682"/>
      <c r="BR23" s="682"/>
      <c r="BS23" s="688" t="s">
        <v>231</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126032</v>
      </c>
      <c r="S24" s="680"/>
      <c r="T24" s="680"/>
      <c r="U24" s="680"/>
      <c r="V24" s="680"/>
      <c r="W24" s="680"/>
      <c r="X24" s="680"/>
      <c r="Y24" s="681"/>
      <c r="Z24" s="682">
        <v>0.9</v>
      </c>
      <c r="AA24" s="682"/>
      <c r="AB24" s="682"/>
      <c r="AC24" s="682"/>
      <c r="AD24" s="683" t="s">
        <v>131</v>
      </c>
      <c r="AE24" s="683"/>
      <c r="AF24" s="683"/>
      <c r="AG24" s="683"/>
      <c r="AH24" s="683"/>
      <c r="AI24" s="683"/>
      <c r="AJ24" s="683"/>
      <c r="AK24" s="683"/>
      <c r="AL24" s="684" t="s">
        <v>131</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131</v>
      </c>
      <c r="BP24" s="682"/>
      <c r="BQ24" s="682"/>
      <c r="BR24" s="682"/>
      <c r="BS24" s="688" t="s">
        <v>131</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4946996</v>
      </c>
      <c r="CS24" s="669"/>
      <c r="CT24" s="669"/>
      <c r="CU24" s="669"/>
      <c r="CV24" s="669"/>
      <c r="CW24" s="669"/>
      <c r="CX24" s="669"/>
      <c r="CY24" s="670"/>
      <c r="CZ24" s="673">
        <v>37.1</v>
      </c>
      <c r="DA24" s="674"/>
      <c r="DB24" s="674"/>
      <c r="DC24" s="693"/>
      <c r="DD24" s="712">
        <v>3910698</v>
      </c>
      <c r="DE24" s="669"/>
      <c r="DF24" s="669"/>
      <c r="DG24" s="669"/>
      <c r="DH24" s="669"/>
      <c r="DI24" s="669"/>
      <c r="DJ24" s="669"/>
      <c r="DK24" s="670"/>
      <c r="DL24" s="712">
        <v>3698583</v>
      </c>
      <c r="DM24" s="669"/>
      <c r="DN24" s="669"/>
      <c r="DO24" s="669"/>
      <c r="DP24" s="669"/>
      <c r="DQ24" s="669"/>
      <c r="DR24" s="669"/>
      <c r="DS24" s="669"/>
      <c r="DT24" s="669"/>
      <c r="DU24" s="669"/>
      <c r="DV24" s="670"/>
      <c r="DW24" s="673">
        <v>47.2</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213977</v>
      </c>
      <c r="S25" s="680"/>
      <c r="T25" s="680"/>
      <c r="U25" s="680"/>
      <c r="V25" s="680"/>
      <c r="W25" s="680"/>
      <c r="X25" s="680"/>
      <c r="Y25" s="681"/>
      <c r="Z25" s="682">
        <v>1.6</v>
      </c>
      <c r="AA25" s="682"/>
      <c r="AB25" s="682"/>
      <c r="AC25" s="682"/>
      <c r="AD25" s="683">
        <v>10392</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131</v>
      </c>
      <c r="BH25" s="680"/>
      <c r="BI25" s="680"/>
      <c r="BJ25" s="680"/>
      <c r="BK25" s="680"/>
      <c r="BL25" s="680"/>
      <c r="BM25" s="680"/>
      <c r="BN25" s="681"/>
      <c r="BO25" s="682" t="s">
        <v>231</v>
      </c>
      <c r="BP25" s="682"/>
      <c r="BQ25" s="682"/>
      <c r="BR25" s="682"/>
      <c r="BS25" s="688" t="s">
        <v>231</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1707608</v>
      </c>
      <c r="CS25" s="715"/>
      <c r="CT25" s="715"/>
      <c r="CU25" s="715"/>
      <c r="CV25" s="715"/>
      <c r="CW25" s="715"/>
      <c r="CX25" s="715"/>
      <c r="CY25" s="716"/>
      <c r="CZ25" s="684">
        <v>12.8</v>
      </c>
      <c r="DA25" s="713"/>
      <c r="DB25" s="713"/>
      <c r="DC25" s="717"/>
      <c r="DD25" s="688">
        <v>1570210</v>
      </c>
      <c r="DE25" s="715"/>
      <c r="DF25" s="715"/>
      <c r="DG25" s="715"/>
      <c r="DH25" s="715"/>
      <c r="DI25" s="715"/>
      <c r="DJ25" s="715"/>
      <c r="DK25" s="716"/>
      <c r="DL25" s="688">
        <v>1568877</v>
      </c>
      <c r="DM25" s="715"/>
      <c r="DN25" s="715"/>
      <c r="DO25" s="715"/>
      <c r="DP25" s="715"/>
      <c r="DQ25" s="715"/>
      <c r="DR25" s="715"/>
      <c r="DS25" s="715"/>
      <c r="DT25" s="715"/>
      <c r="DU25" s="715"/>
      <c r="DV25" s="716"/>
      <c r="DW25" s="684">
        <v>20</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12273</v>
      </c>
      <c r="S26" s="680"/>
      <c r="T26" s="680"/>
      <c r="U26" s="680"/>
      <c r="V26" s="680"/>
      <c r="W26" s="680"/>
      <c r="X26" s="680"/>
      <c r="Y26" s="681"/>
      <c r="Z26" s="682">
        <v>0.1</v>
      </c>
      <c r="AA26" s="682"/>
      <c r="AB26" s="682"/>
      <c r="AC26" s="682"/>
      <c r="AD26" s="683" t="s">
        <v>231</v>
      </c>
      <c r="AE26" s="683"/>
      <c r="AF26" s="683"/>
      <c r="AG26" s="683"/>
      <c r="AH26" s="683"/>
      <c r="AI26" s="683"/>
      <c r="AJ26" s="683"/>
      <c r="AK26" s="683"/>
      <c r="AL26" s="684" t="s">
        <v>231</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131</v>
      </c>
      <c r="BP26" s="682"/>
      <c r="BQ26" s="682"/>
      <c r="BR26" s="682"/>
      <c r="BS26" s="688" t="s">
        <v>131</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1118731</v>
      </c>
      <c r="CS26" s="680"/>
      <c r="CT26" s="680"/>
      <c r="CU26" s="680"/>
      <c r="CV26" s="680"/>
      <c r="CW26" s="680"/>
      <c r="CX26" s="680"/>
      <c r="CY26" s="681"/>
      <c r="CZ26" s="684">
        <v>8.4</v>
      </c>
      <c r="DA26" s="713"/>
      <c r="DB26" s="713"/>
      <c r="DC26" s="717"/>
      <c r="DD26" s="688">
        <v>996699</v>
      </c>
      <c r="DE26" s="680"/>
      <c r="DF26" s="680"/>
      <c r="DG26" s="680"/>
      <c r="DH26" s="680"/>
      <c r="DI26" s="680"/>
      <c r="DJ26" s="680"/>
      <c r="DK26" s="681"/>
      <c r="DL26" s="688" t="s">
        <v>131</v>
      </c>
      <c r="DM26" s="680"/>
      <c r="DN26" s="680"/>
      <c r="DO26" s="680"/>
      <c r="DP26" s="680"/>
      <c r="DQ26" s="680"/>
      <c r="DR26" s="680"/>
      <c r="DS26" s="680"/>
      <c r="DT26" s="680"/>
      <c r="DU26" s="680"/>
      <c r="DV26" s="681"/>
      <c r="DW26" s="684" t="s">
        <v>131</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782474</v>
      </c>
      <c r="S27" s="680"/>
      <c r="T27" s="680"/>
      <c r="U27" s="680"/>
      <c r="V27" s="680"/>
      <c r="W27" s="680"/>
      <c r="X27" s="680"/>
      <c r="Y27" s="681"/>
      <c r="Z27" s="682">
        <v>5.8</v>
      </c>
      <c r="AA27" s="682"/>
      <c r="AB27" s="682"/>
      <c r="AC27" s="682"/>
      <c r="AD27" s="683" t="s">
        <v>131</v>
      </c>
      <c r="AE27" s="683"/>
      <c r="AF27" s="683"/>
      <c r="AG27" s="683"/>
      <c r="AH27" s="683"/>
      <c r="AI27" s="683"/>
      <c r="AJ27" s="683"/>
      <c r="AK27" s="683"/>
      <c r="AL27" s="684" t="s">
        <v>231</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2050618</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1238771</v>
      </c>
      <c r="CS27" s="715"/>
      <c r="CT27" s="715"/>
      <c r="CU27" s="715"/>
      <c r="CV27" s="715"/>
      <c r="CW27" s="715"/>
      <c r="CX27" s="715"/>
      <c r="CY27" s="716"/>
      <c r="CZ27" s="684">
        <v>9.3000000000000007</v>
      </c>
      <c r="DA27" s="713"/>
      <c r="DB27" s="713"/>
      <c r="DC27" s="717"/>
      <c r="DD27" s="688">
        <v>403126</v>
      </c>
      <c r="DE27" s="715"/>
      <c r="DF27" s="715"/>
      <c r="DG27" s="715"/>
      <c r="DH27" s="715"/>
      <c r="DI27" s="715"/>
      <c r="DJ27" s="715"/>
      <c r="DK27" s="716"/>
      <c r="DL27" s="688">
        <v>403126</v>
      </c>
      <c r="DM27" s="715"/>
      <c r="DN27" s="715"/>
      <c r="DO27" s="715"/>
      <c r="DP27" s="715"/>
      <c r="DQ27" s="715"/>
      <c r="DR27" s="715"/>
      <c r="DS27" s="715"/>
      <c r="DT27" s="715"/>
      <c r="DU27" s="715"/>
      <c r="DV27" s="716"/>
      <c r="DW27" s="684">
        <v>5.0999999999999996</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131</v>
      </c>
      <c r="S28" s="680"/>
      <c r="T28" s="680"/>
      <c r="U28" s="680"/>
      <c r="V28" s="680"/>
      <c r="W28" s="680"/>
      <c r="X28" s="680"/>
      <c r="Y28" s="681"/>
      <c r="Z28" s="682" t="s">
        <v>131</v>
      </c>
      <c r="AA28" s="682"/>
      <c r="AB28" s="682"/>
      <c r="AC28" s="682"/>
      <c r="AD28" s="683" t="s">
        <v>231</v>
      </c>
      <c r="AE28" s="683"/>
      <c r="AF28" s="683"/>
      <c r="AG28" s="683"/>
      <c r="AH28" s="683"/>
      <c r="AI28" s="683"/>
      <c r="AJ28" s="683"/>
      <c r="AK28" s="683"/>
      <c r="AL28" s="684" t="s">
        <v>131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2000617</v>
      </c>
      <c r="CS28" s="680"/>
      <c r="CT28" s="680"/>
      <c r="CU28" s="680"/>
      <c r="CV28" s="680"/>
      <c r="CW28" s="680"/>
      <c r="CX28" s="680"/>
      <c r="CY28" s="681"/>
      <c r="CZ28" s="684">
        <v>15</v>
      </c>
      <c r="DA28" s="713"/>
      <c r="DB28" s="713"/>
      <c r="DC28" s="717"/>
      <c r="DD28" s="688">
        <v>1937362</v>
      </c>
      <c r="DE28" s="680"/>
      <c r="DF28" s="680"/>
      <c r="DG28" s="680"/>
      <c r="DH28" s="680"/>
      <c r="DI28" s="680"/>
      <c r="DJ28" s="680"/>
      <c r="DK28" s="681"/>
      <c r="DL28" s="688">
        <v>1726580</v>
      </c>
      <c r="DM28" s="680"/>
      <c r="DN28" s="680"/>
      <c r="DO28" s="680"/>
      <c r="DP28" s="680"/>
      <c r="DQ28" s="680"/>
      <c r="DR28" s="680"/>
      <c r="DS28" s="680"/>
      <c r="DT28" s="680"/>
      <c r="DU28" s="680"/>
      <c r="DV28" s="681"/>
      <c r="DW28" s="684">
        <v>22</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846606</v>
      </c>
      <c r="S29" s="680"/>
      <c r="T29" s="680"/>
      <c r="U29" s="680"/>
      <c r="V29" s="680"/>
      <c r="W29" s="680"/>
      <c r="X29" s="680"/>
      <c r="Y29" s="681"/>
      <c r="Z29" s="682">
        <v>6.3</v>
      </c>
      <c r="AA29" s="682"/>
      <c r="AB29" s="682"/>
      <c r="AC29" s="682"/>
      <c r="AD29" s="683" t="s">
        <v>131</v>
      </c>
      <c r="AE29" s="683"/>
      <c r="AF29" s="683"/>
      <c r="AG29" s="683"/>
      <c r="AH29" s="683"/>
      <c r="AI29" s="683"/>
      <c r="AJ29" s="683"/>
      <c r="AK29" s="683"/>
      <c r="AL29" s="684" t="s">
        <v>131</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1999970</v>
      </c>
      <c r="CS29" s="715"/>
      <c r="CT29" s="715"/>
      <c r="CU29" s="715"/>
      <c r="CV29" s="715"/>
      <c r="CW29" s="715"/>
      <c r="CX29" s="715"/>
      <c r="CY29" s="716"/>
      <c r="CZ29" s="684">
        <v>15</v>
      </c>
      <c r="DA29" s="713"/>
      <c r="DB29" s="713"/>
      <c r="DC29" s="717"/>
      <c r="DD29" s="688">
        <v>1936715</v>
      </c>
      <c r="DE29" s="715"/>
      <c r="DF29" s="715"/>
      <c r="DG29" s="715"/>
      <c r="DH29" s="715"/>
      <c r="DI29" s="715"/>
      <c r="DJ29" s="715"/>
      <c r="DK29" s="716"/>
      <c r="DL29" s="688">
        <v>1725933</v>
      </c>
      <c r="DM29" s="715"/>
      <c r="DN29" s="715"/>
      <c r="DO29" s="715"/>
      <c r="DP29" s="715"/>
      <c r="DQ29" s="715"/>
      <c r="DR29" s="715"/>
      <c r="DS29" s="715"/>
      <c r="DT29" s="715"/>
      <c r="DU29" s="715"/>
      <c r="DV29" s="716"/>
      <c r="DW29" s="684">
        <v>22</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46276</v>
      </c>
      <c r="S30" s="680"/>
      <c r="T30" s="680"/>
      <c r="U30" s="680"/>
      <c r="V30" s="680"/>
      <c r="W30" s="680"/>
      <c r="X30" s="680"/>
      <c r="Y30" s="681"/>
      <c r="Z30" s="682">
        <v>0.3</v>
      </c>
      <c r="AA30" s="682"/>
      <c r="AB30" s="682"/>
      <c r="AC30" s="682"/>
      <c r="AD30" s="683">
        <v>21232</v>
      </c>
      <c r="AE30" s="683"/>
      <c r="AF30" s="683"/>
      <c r="AG30" s="683"/>
      <c r="AH30" s="683"/>
      <c r="AI30" s="683"/>
      <c r="AJ30" s="683"/>
      <c r="AK30" s="683"/>
      <c r="AL30" s="684">
        <v>0.3</v>
      </c>
      <c r="AM30" s="685"/>
      <c r="AN30" s="685"/>
      <c r="AO30" s="686"/>
      <c r="AP30" s="727" t="s">
        <v>312</v>
      </c>
      <c r="AQ30" s="728"/>
      <c r="AR30" s="728"/>
      <c r="AS30" s="728"/>
      <c r="AT30" s="733" t="s">
        <v>313</v>
      </c>
      <c r="AU30" s="228"/>
      <c r="AV30" s="228"/>
      <c r="AW30" s="228"/>
      <c r="AX30" s="665" t="s">
        <v>190</v>
      </c>
      <c r="AY30" s="666"/>
      <c r="AZ30" s="666"/>
      <c r="BA30" s="666"/>
      <c r="BB30" s="666"/>
      <c r="BC30" s="666"/>
      <c r="BD30" s="666"/>
      <c r="BE30" s="666"/>
      <c r="BF30" s="667"/>
      <c r="BG30" s="739">
        <v>99.4</v>
      </c>
      <c r="BH30" s="740"/>
      <c r="BI30" s="740"/>
      <c r="BJ30" s="740"/>
      <c r="BK30" s="740"/>
      <c r="BL30" s="740"/>
      <c r="BM30" s="674">
        <v>96.8</v>
      </c>
      <c r="BN30" s="740"/>
      <c r="BO30" s="740"/>
      <c r="BP30" s="740"/>
      <c r="BQ30" s="741"/>
      <c r="BR30" s="739">
        <v>99.4</v>
      </c>
      <c r="BS30" s="740"/>
      <c r="BT30" s="740"/>
      <c r="BU30" s="740"/>
      <c r="BV30" s="740"/>
      <c r="BW30" s="740"/>
      <c r="BX30" s="674">
        <v>96.5</v>
      </c>
      <c r="BY30" s="740"/>
      <c r="BZ30" s="740"/>
      <c r="CA30" s="740"/>
      <c r="CB30" s="741"/>
      <c r="CD30" s="744"/>
      <c r="CE30" s="745"/>
      <c r="CF30" s="694" t="s">
        <v>314</v>
      </c>
      <c r="CG30" s="695"/>
      <c r="CH30" s="695"/>
      <c r="CI30" s="695"/>
      <c r="CJ30" s="695"/>
      <c r="CK30" s="695"/>
      <c r="CL30" s="695"/>
      <c r="CM30" s="695"/>
      <c r="CN30" s="695"/>
      <c r="CO30" s="695"/>
      <c r="CP30" s="695"/>
      <c r="CQ30" s="696"/>
      <c r="CR30" s="679">
        <v>1888711</v>
      </c>
      <c r="CS30" s="680"/>
      <c r="CT30" s="680"/>
      <c r="CU30" s="680"/>
      <c r="CV30" s="680"/>
      <c r="CW30" s="680"/>
      <c r="CX30" s="680"/>
      <c r="CY30" s="681"/>
      <c r="CZ30" s="684">
        <v>14.2</v>
      </c>
      <c r="DA30" s="713"/>
      <c r="DB30" s="713"/>
      <c r="DC30" s="717"/>
      <c r="DD30" s="688">
        <v>1825914</v>
      </c>
      <c r="DE30" s="680"/>
      <c r="DF30" s="680"/>
      <c r="DG30" s="680"/>
      <c r="DH30" s="680"/>
      <c r="DI30" s="680"/>
      <c r="DJ30" s="680"/>
      <c r="DK30" s="681"/>
      <c r="DL30" s="688">
        <v>1615132</v>
      </c>
      <c r="DM30" s="680"/>
      <c r="DN30" s="680"/>
      <c r="DO30" s="680"/>
      <c r="DP30" s="680"/>
      <c r="DQ30" s="680"/>
      <c r="DR30" s="680"/>
      <c r="DS30" s="680"/>
      <c r="DT30" s="680"/>
      <c r="DU30" s="680"/>
      <c r="DV30" s="681"/>
      <c r="DW30" s="684">
        <v>20.6</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106682</v>
      </c>
      <c r="S31" s="680"/>
      <c r="T31" s="680"/>
      <c r="U31" s="680"/>
      <c r="V31" s="680"/>
      <c r="W31" s="680"/>
      <c r="X31" s="680"/>
      <c r="Y31" s="681"/>
      <c r="Z31" s="682">
        <v>0.8</v>
      </c>
      <c r="AA31" s="682"/>
      <c r="AB31" s="682"/>
      <c r="AC31" s="682"/>
      <c r="AD31" s="683" t="s">
        <v>131</v>
      </c>
      <c r="AE31" s="683"/>
      <c r="AF31" s="683"/>
      <c r="AG31" s="683"/>
      <c r="AH31" s="683"/>
      <c r="AI31" s="683"/>
      <c r="AJ31" s="683"/>
      <c r="AK31" s="683"/>
      <c r="AL31" s="684" t="s">
        <v>131</v>
      </c>
      <c r="AM31" s="685"/>
      <c r="AN31" s="685"/>
      <c r="AO31" s="686"/>
      <c r="AP31" s="729"/>
      <c r="AQ31" s="730"/>
      <c r="AR31" s="730"/>
      <c r="AS31" s="730"/>
      <c r="AT31" s="734"/>
      <c r="AU31" s="227" t="s">
        <v>316</v>
      </c>
      <c r="AV31" s="227"/>
      <c r="AW31" s="227"/>
      <c r="AX31" s="676" t="s">
        <v>317</v>
      </c>
      <c r="AY31" s="677"/>
      <c r="AZ31" s="677"/>
      <c r="BA31" s="677"/>
      <c r="BB31" s="677"/>
      <c r="BC31" s="677"/>
      <c r="BD31" s="677"/>
      <c r="BE31" s="677"/>
      <c r="BF31" s="678"/>
      <c r="BG31" s="736">
        <v>99.4</v>
      </c>
      <c r="BH31" s="715"/>
      <c r="BI31" s="715"/>
      <c r="BJ31" s="715"/>
      <c r="BK31" s="715"/>
      <c r="BL31" s="715"/>
      <c r="BM31" s="685">
        <v>97.4</v>
      </c>
      <c r="BN31" s="737"/>
      <c r="BO31" s="737"/>
      <c r="BP31" s="737"/>
      <c r="BQ31" s="738"/>
      <c r="BR31" s="736">
        <v>99.4</v>
      </c>
      <c r="BS31" s="715"/>
      <c r="BT31" s="715"/>
      <c r="BU31" s="715"/>
      <c r="BV31" s="715"/>
      <c r="BW31" s="715"/>
      <c r="BX31" s="685">
        <v>96.9</v>
      </c>
      <c r="BY31" s="737"/>
      <c r="BZ31" s="737"/>
      <c r="CA31" s="737"/>
      <c r="CB31" s="738"/>
      <c r="CD31" s="744"/>
      <c r="CE31" s="745"/>
      <c r="CF31" s="694" t="s">
        <v>318</v>
      </c>
      <c r="CG31" s="695"/>
      <c r="CH31" s="695"/>
      <c r="CI31" s="695"/>
      <c r="CJ31" s="695"/>
      <c r="CK31" s="695"/>
      <c r="CL31" s="695"/>
      <c r="CM31" s="695"/>
      <c r="CN31" s="695"/>
      <c r="CO31" s="695"/>
      <c r="CP31" s="695"/>
      <c r="CQ31" s="696"/>
      <c r="CR31" s="679">
        <v>111259</v>
      </c>
      <c r="CS31" s="715"/>
      <c r="CT31" s="715"/>
      <c r="CU31" s="715"/>
      <c r="CV31" s="715"/>
      <c r="CW31" s="715"/>
      <c r="CX31" s="715"/>
      <c r="CY31" s="716"/>
      <c r="CZ31" s="684">
        <v>0.8</v>
      </c>
      <c r="DA31" s="713"/>
      <c r="DB31" s="713"/>
      <c r="DC31" s="717"/>
      <c r="DD31" s="688">
        <v>110801</v>
      </c>
      <c r="DE31" s="715"/>
      <c r="DF31" s="715"/>
      <c r="DG31" s="715"/>
      <c r="DH31" s="715"/>
      <c r="DI31" s="715"/>
      <c r="DJ31" s="715"/>
      <c r="DK31" s="716"/>
      <c r="DL31" s="688">
        <v>110801</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466504</v>
      </c>
      <c r="S32" s="680"/>
      <c r="T32" s="680"/>
      <c r="U32" s="680"/>
      <c r="V32" s="680"/>
      <c r="W32" s="680"/>
      <c r="X32" s="680"/>
      <c r="Y32" s="681"/>
      <c r="Z32" s="682">
        <v>3.5</v>
      </c>
      <c r="AA32" s="682"/>
      <c r="AB32" s="682"/>
      <c r="AC32" s="682"/>
      <c r="AD32" s="683" t="s">
        <v>231</v>
      </c>
      <c r="AE32" s="683"/>
      <c r="AF32" s="683"/>
      <c r="AG32" s="683"/>
      <c r="AH32" s="683"/>
      <c r="AI32" s="683"/>
      <c r="AJ32" s="683"/>
      <c r="AK32" s="683"/>
      <c r="AL32" s="684" t="s">
        <v>131</v>
      </c>
      <c r="AM32" s="685"/>
      <c r="AN32" s="685"/>
      <c r="AO32" s="686"/>
      <c r="AP32" s="731"/>
      <c r="AQ32" s="732"/>
      <c r="AR32" s="732"/>
      <c r="AS32" s="732"/>
      <c r="AT32" s="735"/>
      <c r="AU32" s="229"/>
      <c r="AV32" s="229"/>
      <c r="AW32" s="229"/>
      <c r="AX32" s="724" t="s">
        <v>320</v>
      </c>
      <c r="AY32" s="725"/>
      <c r="AZ32" s="725"/>
      <c r="BA32" s="725"/>
      <c r="BB32" s="725"/>
      <c r="BC32" s="725"/>
      <c r="BD32" s="725"/>
      <c r="BE32" s="725"/>
      <c r="BF32" s="726"/>
      <c r="BG32" s="748">
        <v>99.3</v>
      </c>
      <c r="BH32" s="749"/>
      <c r="BI32" s="749"/>
      <c r="BJ32" s="749"/>
      <c r="BK32" s="749"/>
      <c r="BL32" s="749"/>
      <c r="BM32" s="750">
        <v>96.1</v>
      </c>
      <c r="BN32" s="749"/>
      <c r="BO32" s="749"/>
      <c r="BP32" s="749"/>
      <c r="BQ32" s="751"/>
      <c r="BR32" s="748">
        <v>99.3</v>
      </c>
      <c r="BS32" s="749"/>
      <c r="BT32" s="749"/>
      <c r="BU32" s="749"/>
      <c r="BV32" s="749"/>
      <c r="BW32" s="749"/>
      <c r="BX32" s="750">
        <v>95.9</v>
      </c>
      <c r="BY32" s="749"/>
      <c r="BZ32" s="749"/>
      <c r="CA32" s="749"/>
      <c r="CB32" s="751"/>
      <c r="CD32" s="746"/>
      <c r="CE32" s="747"/>
      <c r="CF32" s="694" t="s">
        <v>321</v>
      </c>
      <c r="CG32" s="695"/>
      <c r="CH32" s="695"/>
      <c r="CI32" s="695"/>
      <c r="CJ32" s="695"/>
      <c r="CK32" s="695"/>
      <c r="CL32" s="695"/>
      <c r="CM32" s="695"/>
      <c r="CN32" s="695"/>
      <c r="CO32" s="695"/>
      <c r="CP32" s="695"/>
      <c r="CQ32" s="696"/>
      <c r="CR32" s="679">
        <v>647</v>
      </c>
      <c r="CS32" s="680"/>
      <c r="CT32" s="680"/>
      <c r="CU32" s="680"/>
      <c r="CV32" s="680"/>
      <c r="CW32" s="680"/>
      <c r="CX32" s="680"/>
      <c r="CY32" s="681"/>
      <c r="CZ32" s="684">
        <v>0</v>
      </c>
      <c r="DA32" s="713"/>
      <c r="DB32" s="713"/>
      <c r="DC32" s="717"/>
      <c r="DD32" s="688">
        <v>647</v>
      </c>
      <c r="DE32" s="680"/>
      <c r="DF32" s="680"/>
      <c r="DG32" s="680"/>
      <c r="DH32" s="680"/>
      <c r="DI32" s="680"/>
      <c r="DJ32" s="680"/>
      <c r="DK32" s="681"/>
      <c r="DL32" s="688">
        <v>647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36511</v>
      </c>
      <c r="S33" s="680"/>
      <c r="T33" s="680"/>
      <c r="U33" s="680"/>
      <c r="V33" s="680"/>
      <c r="W33" s="680"/>
      <c r="X33" s="680"/>
      <c r="Y33" s="681"/>
      <c r="Z33" s="682">
        <v>0.3</v>
      </c>
      <c r="AA33" s="682"/>
      <c r="AB33" s="682"/>
      <c r="AC33" s="682"/>
      <c r="AD33" s="683" t="s">
        <v>131</v>
      </c>
      <c r="AE33" s="683"/>
      <c r="AF33" s="683"/>
      <c r="AG33" s="683"/>
      <c r="AH33" s="683"/>
      <c r="AI33" s="683"/>
      <c r="AJ33" s="683"/>
      <c r="AK33" s="683"/>
      <c r="AL33" s="684" t="s">
        <v>131</v>
      </c>
      <c r="AM33" s="685"/>
      <c r="AN33" s="685"/>
      <c r="AO33" s="68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4" t="s">
        <v>323</v>
      </c>
      <c r="CE33" s="695"/>
      <c r="CF33" s="695"/>
      <c r="CG33" s="695"/>
      <c r="CH33" s="695"/>
      <c r="CI33" s="695"/>
      <c r="CJ33" s="695"/>
      <c r="CK33" s="695"/>
      <c r="CL33" s="695"/>
      <c r="CM33" s="695"/>
      <c r="CN33" s="695"/>
      <c r="CO33" s="695"/>
      <c r="CP33" s="695"/>
      <c r="CQ33" s="696"/>
      <c r="CR33" s="679">
        <v>6195677</v>
      </c>
      <c r="CS33" s="715"/>
      <c r="CT33" s="715"/>
      <c r="CU33" s="715"/>
      <c r="CV33" s="715"/>
      <c r="CW33" s="715"/>
      <c r="CX33" s="715"/>
      <c r="CY33" s="716"/>
      <c r="CZ33" s="684">
        <v>46.4</v>
      </c>
      <c r="DA33" s="713"/>
      <c r="DB33" s="713"/>
      <c r="DC33" s="717"/>
      <c r="DD33" s="688">
        <v>4541141</v>
      </c>
      <c r="DE33" s="715"/>
      <c r="DF33" s="715"/>
      <c r="DG33" s="715"/>
      <c r="DH33" s="715"/>
      <c r="DI33" s="715"/>
      <c r="DJ33" s="715"/>
      <c r="DK33" s="716"/>
      <c r="DL33" s="688">
        <v>3461534</v>
      </c>
      <c r="DM33" s="715"/>
      <c r="DN33" s="715"/>
      <c r="DO33" s="715"/>
      <c r="DP33" s="715"/>
      <c r="DQ33" s="715"/>
      <c r="DR33" s="715"/>
      <c r="DS33" s="715"/>
      <c r="DT33" s="715"/>
      <c r="DU33" s="715"/>
      <c r="DV33" s="716"/>
      <c r="DW33" s="684">
        <v>44.2</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280462</v>
      </c>
      <c r="S34" s="680"/>
      <c r="T34" s="680"/>
      <c r="U34" s="680"/>
      <c r="V34" s="680"/>
      <c r="W34" s="680"/>
      <c r="X34" s="680"/>
      <c r="Y34" s="681"/>
      <c r="Z34" s="682">
        <v>2.1</v>
      </c>
      <c r="AA34" s="682"/>
      <c r="AB34" s="682"/>
      <c r="AC34" s="682"/>
      <c r="AD34" s="683">
        <v>482</v>
      </c>
      <c r="AE34" s="683"/>
      <c r="AF34" s="683"/>
      <c r="AG34" s="683"/>
      <c r="AH34" s="683"/>
      <c r="AI34" s="683"/>
      <c r="AJ34" s="683"/>
      <c r="AK34" s="683"/>
      <c r="AL34" s="684">
        <v>0</v>
      </c>
      <c r="AM34" s="685"/>
      <c r="AN34" s="685"/>
      <c r="AO34" s="686"/>
      <c r="AP34" s="232"/>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1921846</v>
      </c>
      <c r="CS34" s="680"/>
      <c r="CT34" s="680"/>
      <c r="CU34" s="680"/>
      <c r="CV34" s="680"/>
      <c r="CW34" s="680"/>
      <c r="CX34" s="680"/>
      <c r="CY34" s="681"/>
      <c r="CZ34" s="684">
        <v>14.4</v>
      </c>
      <c r="DA34" s="713"/>
      <c r="DB34" s="713"/>
      <c r="DC34" s="717"/>
      <c r="DD34" s="688">
        <v>1374698</v>
      </c>
      <c r="DE34" s="680"/>
      <c r="DF34" s="680"/>
      <c r="DG34" s="680"/>
      <c r="DH34" s="680"/>
      <c r="DI34" s="680"/>
      <c r="DJ34" s="680"/>
      <c r="DK34" s="681"/>
      <c r="DL34" s="688">
        <v>1195835</v>
      </c>
      <c r="DM34" s="680"/>
      <c r="DN34" s="680"/>
      <c r="DO34" s="680"/>
      <c r="DP34" s="680"/>
      <c r="DQ34" s="680"/>
      <c r="DR34" s="680"/>
      <c r="DS34" s="680"/>
      <c r="DT34" s="680"/>
      <c r="DU34" s="680"/>
      <c r="DV34" s="681"/>
      <c r="DW34" s="684">
        <v>15.3</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2439578</v>
      </c>
      <c r="S35" s="680"/>
      <c r="T35" s="680"/>
      <c r="U35" s="680"/>
      <c r="V35" s="680"/>
      <c r="W35" s="680"/>
      <c r="X35" s="680"/>
      <c r="Y35" s="681"/>
      <c r="Z35" s="682">
        <v>18.100000000000001</v>
      </c>
      <c r="AA35" s="682"/>
      <c r="AB35" s="682"/>
      <c r="AC35" s="682"/>
      <c r="AD35" s="683" t="s">
        <v>231</v>
      </c>
      <c r="AE35" s="683"/>
      <c r="AF35" s="683"/>
      <c r="AG35" s="683"/>
      <c r="AH35" s="683"/>
      <c r="AI35" s="683"/>
      <c r="AJ35" s="683"/>
      <c r="AK35" s="683"/>
      <c r="AL35" s="684" t="s">
        <v>231</v>
      </c>
      <c r="AM35" s="685"/>
      <c r="AN35" s="685"/>
      <c r="AO35" s="686"/>
      <c r="AP35" s="232"/>
      <c r="AQ35" s="752" t="s">
        <v>329</v>
      </c>
      <c r="AR35" s="753"/>
      <c r="AS35" s="753"/>
      <c r="AT35" s="753"/>
      <c r="AU35" s="753"/>
      <c r="AV35" s="753"/>
      <c r="AW35" s="753"/>
      <c r="AX35" s="753"/>
      <c r="AY35" s="754"/>
      <c r="AZ35" s="668">
        <v>1503571</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98151</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61907</v>
      </c>
      <c r="CS35" s="715"/>
      <c r="CT35" s="715"/>
      <c r="CU35" s="715"/>
      <c r="CV35" s="715"/>
      <c r="CW35" s="715"/>
      <c r="CX35" s="715"/>
      <c r="CY35" s="716"/>
      <c r="CZ35" s="684">
        <v>0.5</v>
      </c>
      <c r="DA35" s="713"/>
      <c r="DB35" s="713"/>
      <c r="DC35" s="717"/>
      <c r="DD35" s="688">
        <v>36212</v>
      </c>
      <c r="DE35" s="715"/>
      <c r="DF35" s="715"/>
      <c r="DG35" s="715"/>
      <c r="DH35" s="715"/>
      <c r="DI35" s="715"/>
      <c r="DJ35" s="715"/>
      <c r="DK35" s="716"/>
      <c r="DL35" s="688">
        <v>21616</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131</v>
      </c>
      <c r="S36" s="680"/>
      <c r="T36" s="680"/>
      <c r="U36" s="680"/>
      <c r="V36" s="680"/>
      <c r="W36" s="680"/>
      <c r="X36" s="680"/>
      <c r="Y36" s="681"/>
      <c r="Z36" s="682" t="s">
        <v>131</v>
      </c>
      <c r="AA36" s="682"/>
      <c r="AB36" s="682"/>
      <c r="AC36" s="682"/>
      <c r="AD36" s="683" t="s">
        <v>231</v>
      </c>
      <c r="AE36" s="683"/>
      <c r="AF36" s="683"/>
      <c r="AG36" s="683"/>
      <c r="AH36" s="683"/>
      <c r="AI36" s="683"/>
      <c r="AJ36" s="683"/>
      <c r="AK36" s="683"/>
      <c r="AL36" s="684" t="s">
        <v>231</v>
      </c>
      <c r="AM36" s="685"/>
      <c r="AN36" s="685"/>
      <c r="AO36" s="686"/>
      <c r="AQ36" s="756" t="s">
        <v>333</v>
      </c>
      <c r="AR36" s="757"/>
      <c r="AS36" s="757"/>
      <c r="AT36" s="757"/>
      <c r="AU36" s="757"/>
      <c r="AV36" s="757"/>
      <c r="AW36" s="757"/>
      <c r="AX36" s="757"/>
      <c r="AY36" s="758"/>
      <c r="AZ36" s="679">
        <v>800000</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91663</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3372152</v>
      </c>
      <c r="CS36" s="680"/>
      <c r="CT36" s="680"/>
      <c r="CU36" s="680"/>
      <c r="CV36" s="680"/>
      <c r="CW36" s="680"/>
      <c r="CX36" s="680"/>
      <c r="CY36" s="681"/>
      <c r="CZ36" s="684">
        <v>25.3</v>
      </c>
      <c r="DA36" s="713"/>
      <c r="DB36" s="713"/>
      <c r="DC36" s="717"/>
      <c r="DD36" s="688">
        <v>2635567</v>
      </c>
      <c r="DE36" s="680"/>
      <c r="DF36" s="680"/>
      <c r="DG36" s="680"/>
      <c r="DH36" s="680"/>
      <c r="DI36" s="680"/>
      <c r="DJ36" s="680"/>
      <c r="DK36" s="681"/>
      <c r="DL36" s="688">
        <v>1757912</v>
      </c>
      <c r="DM36" s="680"/>
      <c r="DN36" s="680"/>
      <c r="DO36" s="680"/>
      <c r="DP36" s="680"/>
      <c r="DQ36" s="680"/>
      <c r="DR36" s="680"/>
      <c r="DS36" s="680"/>
      <c r="DT36" s="680"/>
      <c r="DU36" s="680"/>
      <c r="DV36" s="681"/>
      <c r="DW36" s="684">
        <v>22.4</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333518</v>
      </c>
      <c r="S37" s="680"/>
      <c r="T37" s="680"/>
      <c r="U37" s="680"/>
      <c r="V37" s="680"/>
      <c r="W37" s="680"/>
      <c r="X37" s="680"/>
      <c r="Y37" s="681"/>
      <c r="Z37" s="682">
        <v>2.5</v>
      </c>
      <c r="AA37" s="682"/>
      <c r="AB37" s="682"/>
      <c r="AC37" s="682"/>
      <c r="AD37" s="683" t="s">
        <v>131</v>
      </c>
      <c r="AE37" s="683"/>
      <c r="AF37" s="683"/>
      <c r="AG37" s="683"/>
      <c r="AH37" s="683"/>
      <c r="AI37" s="683"/>
      <c r="AJ37" s="683"/>
      <c r="AK37" s="683"/>
      <c r="AL37" s="684" t="s">
        <v>131</v>
      </c>
      <c r="AM37" s="685"/>
      <c r="AN37" s="685"/>
      <c r="AO37" s="686"/>
      <c r="AQ37" s="756" t="s">
        <v>337</v>
      </c>
      <c r="AR37" s="757"/>
      <c r="AS37" s="757"/>
      <c r="AT37" s="757"/>
      <c r="AU37" s="757"/>
      <c r="AV37" s="757"/>
      <c r="AW37" s="757"/>
      <c r="AX37" s="757"/>
      <c r="AY37" s="758"/>
      <c r="AZ37" s="679">
        <v>65255</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2727</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1223506</v>
      </c>
      <c r="CS37" s="715"/>
      <c r="CT37" s="715"/>
      <c r="CU37" s="715"/>
      <c r="CV37" s="715"/>
      <c r="CW37" s="715"/>
      <c r="CX37" s="715"/>
      <c r="CY37" s="716"/>
      <c r="CZ37" s="684">
        <v>9.1999999999999993</v>
      </c>
      <c r="DA37" s="713"/>
      <c r="DB37" s="713"/>
      <c r="DC37" s="717"/>
      <c r="DD37" s="688">
        <v>843918</v>
      </c>
      <c r="DE37" s="715"/>
      <c r="DF37" s="715"/>
      <c r="DG37" s="715"/>
      <c r="DH37" s="715"/>
      <c r="DI37" s="715"/>
      <c r="DJ37" s="715"/>
      <c r="DK37" s="716"/>
      <c r="DL37" s="688">
        <v>437584</v>
      </c>
      <c r="DM37" s="715"/>
      <c r="DN37" s="715"/>
      <c r="DO37" s="715"/>
      <c r="DP37" s="715"/>
      <c r="DQ37" s="715"/>
      <c r="DR37" s="715"/>
      <c r="DS37" s="715"/>
      <c r="DT37" s="715"/>
      <c r="DU37" s="715"/>
      <c r="DV37" s="716"/>
      <c r="DW37" s="684">
        <v>5.6</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13448024</v>
      </c>
      <c r="S38" s="760"/>
      <c r="T38" s="760"/>
      <c r="U38" s="760"/>
      <c r="V38" s="760"/>
      <c r="W38" s="760"/>
      <c r="X38" s="760"/>
      <c r="Y38" s="761"/>
      <c r="Z38" s="762">
        <v>100</v>
      </c>
      <c r="AA38" s="762"/>
      <c r="AB38" s="762"/>
      <c r="AC38" s="762"/>
      <c r="AD38" s="763">
        <v>7506255</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231</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4372</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638316</v>
      </c>
      <c r="CS38" s="680"/>
      <c r="CT38" s="680"/>
      <c r="CU38" s="680"/>
      <c r="CV38" s="680"/>
      <c r="CW38" s="680"/>
      <c r="CX38" s="680"/>
      <c r="CY38" s="681"/>
      <c r="CZ38" s="684">
        <v>4.8</v>
      </c>
      <c r="DA38" s="713"/>
      <c r="DB38" s="713"/>
      <c r="DC38" s="717"/>
      <c r="DD38" s="688">
        <v>494486</v>
      </c>
      <c r="DE38" s="680"/>
      <c r="DF38" s="680"/>
      <c r="DG38" s="680"/>
      <c r="DH38" s="680"/>
      <c r="DI38" s="680"/>
      <c r="DJ38" s="680"/>
      <c r="DK38" s="681"/>
      <c r="DL38" s="688">
        <v>486171</v>
      </c>
      <c r="DM38" s="680"/>
      <c r="DN38" s="680"/>
      <c r="DO38" s="680"/>
      <c r="DP38" s="680"/>
      <c r="DQ38" s="680"/>
      <c r="DR38" s="680"/>
      <c r="DS38" s="680"/>
      <c r="DT38" s="680"/>
      <c r="DU38" s="680"/>
      <c r="DV38" s="681"/>
      <c r="DW38" s="684">
        <v>6.2</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131</v>
      </c>
      <c r="BA39" s="680"/>
      <c r="BB39" s="680"/>
      <c r="BC39" s="680"/>
      <c r="BD39" s="715"/>
      <c r="BE39" s="715"/>
      <c r="BF39" s="738"/>
      <c r="BG39" s="770" t="s">
        <v>345</v>
      </c>
      <c r="BH39" s="771"/>
      <c r="BI39" s="771"/>
      <c r="BJ39" s="771"/>
      <c r="BK39" s="771"/>
      <c r="BL39" s="233"/>
      <c r="BM39" s="695" t="s">
        <v>346</v>
      </c>
      <c r="BN39" s="695"/>
      <c r="BO39" s="695"/>
      <c r="BP39" s="695"/>
      <c r="BQ39" s="695"/>
      <c r="BR39" s="695"/>
      <c r="BS39" s="695"/>
      <c r="BT39" s="695"/>
      <c r="BU39" s="696"/>
      <c r="BV39" s="679">
        <v>98</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103456</v>
      </c>
      <c r="CS39" s="715"/>
      <c r="CT39" s="715"/>
      <c r="CU39" s="715"/>
      <c r="CV39" s="715"/>
      <c r="CW39" s="715"/>
      <c r="CX39" s="715"/>
      <c r="CY39" s="716"/>
      <c r="CZ39" s="684">
        <v>0.8</v>
      </c>
      <c r="DA39" s="713"/>
      <c r="DB39" s="713"/>
      <c r="DC39" s="717"/>
      <c r="DD39" s="688">
        <v>178</v>
      </c>
      <c r="DE39" s="715"/>
      <c r="DF39" s="715"/>
      <c r="DG39" s="715"/>
      <c r="DH39" s="715"/>
      <c r="DI39" s="715"/>
      <c r="DJ39" s="715"/>
      <c r="DK39" s="716"/>
      <c r="DL39" s="688" t="s">
        <v>131</v>
      </c>
      <c r="DM39" s="715"/>
      <c r="DN39" s="715"/>
      <c r="DO39" s="715"/>
      <c r="DP39" s="715"/>
      <c r="DQ39" s="715"/>
      <c r="DR39" s="715"/>
      <c r="DS39" s="715"/>
      <c r="DT39" s="715"/>
      <c r="DU39" s="715"/>
      <c r="DV39" s="716"/>
      <c r="DW39" s="684" t="s">
        <v>131</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152098</v>
      </c>
      <c r="BA40" s="680"/>
      <c r="BB40" s="680"/>
      <c r="BC40" s="680"/>
      <c r="BD40" s="715"/>
      <c r="BE40" s="715"/>
      <c r="BF40" s="738"/>
      <c r="BG40" s="770"/>
      <c r="BH40" s="771"/>
      <c r="BI40" s="771"/>
      <c r="BJ40" s="771"/>
      <c r="BK40" s="771"/>
      <c r="BL40" s="233"/>
      <c r="BM40" s="695" t="s">
        <v>349</v>
      </c>
      <c r="BN40" s="695"/>
      <c r="BO40" s="695"/>
      <c r="BP40" s="695"/>
      <c r="BQ40" s="695"/>
      <c r="BR40" s="695"/>
      <c r="BS40" s="695"/>
      <c r="BT40" s="695"/>
      <c r="BU40" s="696"/>
      <c r="BV40" s="679" t="s">
        <v>231</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98000</v>
      </c>
      <c r="CS40" s="680"/>
      <c r="CT40" s="680"/>
      <c r="CU40" s="680"/>
      <c r="CV40" s="680"/>
      <c r="CW40" s="680"/>
      <c r="CX40" s="680"/>
      <c r="CY40" s="681"/>
      <c r="CZ40" s="684">
        <v>0.7</v>
      </c>
      <c r="DA40" s="713"/>
      <c r="DB40" s="713"/>
      <c r="DC40" s="717"/>
      <c r="DD40" s="688" t="s">
        <v>131</v>
      </c>
      <c r="DE40" s="680"/>
      <c r="DF40" s="680"/>
      <c r="DG40" s="680"/>
      <c r="DH40" s="680"/>
      <c r="DI40" s="680"/>
      <c r="DJ40" s="680"/>
      <c r="DK40" s="681"/>
      <c r="DL40" s="688" t="s">
        <v>231</v>
      </c>
      <c r="DM40" s="680"/>
      <c r="DN40" s="680"/>
      <c r="DO40" s="680"/>
      <c r="DP40" s="680"/>
      <c r="DQ40" s="680"/>
      <c r="DR40" s="680"/>
      <c r="DS40" s="680"/>
      <c r="DT40" s="680"/>
      <c r="DU40" s="680"/>
      <c r="DV40" s="681"/>
      <c r="DW40" s="684" t="s">
        <v>131</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486218</v>
      </c>
      <c r="BA41" s="760"/>
      <c r="BB41" s="760"/>
      <c r="BC41" s="760"/>
      <c r="BD41" s="749"/>
      <c r="BE41" s="749"/>
      <c r="BF41" s="751"/>
      <c r="BG41" s="772"/>
      <c r="BH41" s="773"/>
      <c r="BI41" s="773"/>
      <c r="BJ41" s="773"/>
      <c r="BK41" s="773"/>
      <c r="BL41" s="234"/>
      <c r="BM41" s="704" t="s">
        <v>352</v>
      </c>
      <c r="BN41" s="704"/>
      <c r="BO41" s="704"/>
      <c r="BP41" s="704"/>
      <c r="BQ41" s="704"/>
      <c r="BR41" s="704"/>
      <c r="BS41" s="704"/>
      <c r="BT41" s="704"/>
      <c r="BU41" s="705"/>
      <c r="BV41" s="759">
        <v>373</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131</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7" t="s">
        <v>354</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6" t="s">
        <v>355</v>
      </c>
      <c r="CE42" s="677"/>
      <c r="CF42" s="677"/>
      <c r="CG42" s="677"/>
      <c r="CH42" s="677"/>
      <c r="CI42" s="677"/>
      <c r="CJ42" s="677"/>
      <c r="CK42" s="677"/>
      <c r="CL42" s="677"/>
      <c r="CM42" s="677"/>
      <c r="CN42" s="677"/>
      <c r="CO42" s="677"/>
      <c r="CP42" s="677"/>
      <c r="CQ42" s="678"/>
      <c r="CR42" s="679">
        <v>2203832</v>
      </c>
      <c r="CS42" s="680"/>
      <c r="CT42" s="680"/>
      <c r="CU42" s="680"/>
      <c r="CV42" s="680"/>
      <c r="CW42" s="680"/>
      <c r="CX42" s="680"/>
      <c r="CY42" s="681"/>
      <c r="CZ42" s="684">
        <v>16.5</v>
      </c>
      <c r="DA42" s="685"/>
      <c r="DB42" s="685"/>
      <c r="DC42" s="780"/>
      <c r="DD42" s="688">
        <v>324280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7" t="s">
        <v>356</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6" t="s">
        <v>357</v>
      </c>
      <c r="CE43" s="677"/>
      <c r="CF43" s="677"/>
      <c r="CG43" s="677"/>
      <c r="CH43" s="677"/>
      <c r="CI43" s="677"/>
      <c r="CJ43" s="677"/>
      <c r="CK43" s="677"/>
      <c r="CL43" s="677"/>
      <c r="CM43" s="677"/>
      <c r="CN43" s="677"/>
      <c r="CO43" s="677"/>
      <c r="CP43" s="677"/>
      <c r="CQ43" s="678"/>
      <c r="CR43" s="679">
        <v>117886</v>
      </c>
      <c r="CS43" s="715"/>
      <c r="CT43" s="715"/>
      <c r="CU43" s="715"/>
      <c r="CV43" s="715"/>
      <c r="CW43" s="715"/>
      <c r="CX43" s="715"/>
      <c r="CY43" s="716"/>
      <c r="CZ43" s="684">
        <v>0.9</v>
      </c>
      <c r="DA43" s="713"/>
      <c r="DB43" s="713"/>
      <c r="DC43" s="717"/>
      <c r="DD43" s="688">
        <v>117886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38" t="s">
        <v>358</v>
      </c>
      <c r="CD44" s="791" t="s">
        <v>309</v>
      </c>
      <c r="CE44" s="792"/>
      <c r="CF44" s="676" t="s">
        <v>359</v>
      </c>
      <c r="CG44" s="677"/>
      <c r="CH44" s="677"/>
      <c r="CI44" s="677"/>
      <c r="CJ44" s="677"/>
      <c r="CK44" s="677"/>
      <c r="CL44" s="677"/>
      <c r="CM44" s="677"/>
      <c r="CN44" s="677"/>
      <c r="CO44" s="677"/>
      <c r="CP44" s="677"/>
      <c r="CQ44" s="678"/>
      <c r="CR44" s="679">
        <v>2114478</v>
      </c>
      <c r="CS44" s="680"/>
      <c r="CT44" s="680"/>
      <c r="CU44" s="680"/>
      <c r="CV44" s="680"/>
      <c r="CW44" s="680"/>
      <c r="CX44" s="680"/>
      <c r="CY44" s="681"/>
      <c r="CZ44" s="684">
        <v>15.8</v>
      </c>
      <c r="DA44" s="685"/>
      <c r="DB44" s="685"/>
      <c r="DC44" s="780"/>
      <c r="DD44" s="688">
        <v>301922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413847</v>
      </c>
      <c r="CS45" s="715"/>
      <c r="CT45" s="715"/>
      <c r="CU45" s="715"/>
      <c r="CV45" s="715"/>
      <c r="CW45" s="715"/>
      <c r="CX45" s="715"/>
      <c r="CY45" s="716"/>
      <c r="CZ45" s="684">
        <v>3.1</v>
      </c>
      <c r="DA45" s="713"/>
      <c r="DB45" s="713"/>
      <c r="DC45" s="717"/>
      <c r="DD45" s="688">
        <v>66063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1700631</v>
      </c>
      <c r="CS46" s="680"/>
      <c r="CT46" s="680"/>
      <c r="CU46" s="680"/>
      <c r="CV46" s="680"/>
      <c r="CW46" s="680"/>
      <c r="CX46" s="680"/>
      <c r="CY46" s="681"/>
      <c r="CZ46" s="684">
        <v>12.7</v>
      </c>
      <c r="DA46" s="685"/>
      <c r="DB46" s="685"/>
      <c r="DC46" s="780"/>
      <c r="DD46" s="688">
        <v>235859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89354</v>
      </c>
      <c r="CS47" s="715"/>
      <c r="CT47" s="715"/>
      <c r="CU47" s="715"/>
      <c r="CV47" s="715"/>
      <c r="CW47" s="715"/>
      <c r="CX47" s="715"/>
      <c r="CY47" s="716"/>
      <c r="CZ47" s="684">
        <v>0.7</v>
      </c>
      <c r="DA47" s="713"/>
      <c r="DB47" s="713"/>
      <c r="DC47" s="717"/>
      <c r="DD47" s="688">
        <v>22358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131</v>
      </c>
      <c r="CS48" s="680"/>
      <c r="CT48" s="680"/>
      <c r="CU48" s="680"/>
      <c r="CV48" s="680"/>
      <c r="CW48" s="680"/>
      <c r="CX48" s="680"/>
      <c r="CY48" s="681"/>
      <c r="CZ48" s="684" t="s">
        <v>231</v>
      </c>
      <c r="DA48" s="685"/>
      <c r="DB48" s="685"/>
      <c r="DC48" s="780"/>
      <c r="DD48" s="688" t="s">
        <v>131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13346505</v>
      </c>
      <c r="CS49" s="749"/>
      <c r="CT49" s="749"/>
      <c r="CU49" s="749"/>
      <c r="CV49" s="749"/>
      <c r="CW49" s="749"/>
      <c r="CX49" s="749"/>
      <c r="CY49" s="781"/>
      <c r="CZ49" s="764">
        <v>100</v>
      </c>
      <c r="DA49" s="782"/>
      <c r="DB49" s="782"/>
      <c r="DC49" s="783"/>
      <c r="DD49" s="784">
        <v>8776119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RiA6+gaGT8/tYMg51ZBLqSCWw+jIYtYNsN3nE/ETo0tEM1eJqQVJTX+WiLLgKph9j4tMYezTqhXvF7iSnatDg==" saltValue="v+Rw4hMuWokq67EuRZev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P71" sqref="AP71:AT71"/>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365</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41" t="s">
        <v>366</v>
      </c>
      <c r="DK2" s="842"/>
      <c r="DL2" s="842"/>
      <c r="DM2" s="842"/>
      <c r="DN2" s="842"/>
      <c r="DO2" s="843"/>
      <c r="DP2" s="247"/>
      <c r="DQ2" s="841" t="s">
        <v>367</v>
      </c>
      <c r="DR2" s="842"/>
      <c r="DS2" s="842"/>
      <c r="DT2" s="842"/>
      <c r="DU2" s="842"/>
      <c r="DV2" s="842"/>
      <c r="DW2" s="842"/>
      <c r="DX2" s="842"/>
      <c r="DY2" s="842"/>
      <c r="DZ2" s="843"/>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44" t="s">
        <v>368</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50"/>
      <c r="BA4" s="250"/>
      <c r="BB4" s="250"/>
      <c r="BC4" s="250"/>
      <c r="BD4" s="250"/>
      <c r="BE4" s="251"/>
      <c r="BF4" s="251"/>
      <c r="BG4" s="251"/>
      <c r="BH4" s="251"/>
      <c r="BI4" s="251"/>
      <c r="BJ4" s="251"/>
      <c r="BK4" s="251"/>
      <c r="BL4" s="251"/>
      <c r="BM4" s="251"/>
      <c r="BN4" s="251"/>
      <c r="BO4" s="251"/>
      <c r="BP4" s="251"/>
      <c r="BQ4" s="250" t="s">
        <v>369</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29" t="s">
        <v>370</v>
      </c>
      <c r="B5" s="830"/>
      <c r="C5" s="830"/>
      <c r="D5" s="830"/>
      <c r="E5" s="830"/>
      <c r="F5" s="830"/>
      <c r="G5" s="830"/>
      <c r="H5" s="830"/>
      <c r="I5" s="830"/>
      <c r="J5" s="830"/>
      <c r="K5" s="830"/>
      <c r="L5" s="830"/>
      <c r="M5" s="830"/>
      <c r="N5" s="830"/>
      <c r="O5" s="830"/>
      <c r="P5" s="831"/>
      <c r="Q5" s="806" t="s">
        <v>371</v>
      </c>
      <c r="R5" s="807"/>
      <c r="S5" s="807"/>
      <c r="T5" s="807"/>
      <c r="U5" s="808"/>
      <c r="V5" s="806" t="s">
        <v>372</v>
      </c>
      <c r="W5" s="807"/>
      <c r="X5" s="807"/>
      <c r="Y5" s="807"/>
      <c r="Z5" s="808"/>
      <c r="AA5" s="806" t="s">
        <v>373</v>
      </c>
      <c r="AB5" s="807"/>
      <c r="AC5" s="807"/>
      <c r="AD5" s="807"/>
      <c r="AE5" s="807"/>
      <c r="AF5" s="845" t="s">
        <v>374</v>
      </c>
      <c r="AG5" s="807"/>
      <c r="AH5" s="807"/>
      <c r="AI5" s="807"/>
      <c r="AJ5" s="818"/>
      <c r="AK5" s="807" t="s">
        <v>375</v>
      </c>
      <c r="AL5" s="807"/>
      <c r="AM5" s="807"/>
      <c r="AN5" s="807"/>
      <c r="AO5" s="808"/>
      <c r="AP5" s="806" t="s">
        <v>376</v>
      </c>
      <c r="AQ5" s="807"/>
      <c r="AR5" s="807"/>
      <c r="AS5" s="807"/>
      <c r="AT5" s="808"/>
      <c r="AU5" s="806" t="s">
        <v>377</v>
      </c>
      <c r="AV5" s="807"/>
      <c r="AW5" s="807"/>
      <c r="AX5" s="807"/>
      <c r="AY5" s="818"/>
      <c r="AZ5" s="254"/>
      <c r="BA5" s="254"/>
      <c r="BB5" s="254"/>
      <c r="BC5" s="254"/>
      <c r="BD5" s="254"/>
      <c r="BE5" s="255"/>
      <c r="BF5" s="255"/>
      <c r="BG5" s="255"/>
      <c r="BH5" s="255"/>
      <c r="BI5" s="255"/>
      <c r="BJ5" s="255"/>
      <c r="BK5" s="255"/>
      <c r="BL5" s="255"/>
      <c r="BM5" s="255"/>
      <c r="BN5" s="255"/>
      <c r="BO5" s="255"/>
      <c r="BP5" s="255"/>
      <c r="BQ5" s="829" t="s">
        <v>378</v>
      </c>
      <c r="BR5" s="830"/>
      <c r="BS5" s="830"/>
      <c r="BT5" s="830"/>
      <c r="BU5" s="830"/>
      <c r="BV5" s="830"/>
      <c r="BW5" s="830"/>
      <c r="BX5" s="830"/>
      <c r="BY5" s="830"/>
      <c r="BZ5" s="830"/>
      <c r="CA5" s="830"/>
      <c r="CB5" s="830"/>
      <c r="CC5" s="830"/>
      <c r="CD5" s="830"/>
      <c r="CE5" s="830"/>
      <c r="CF5" s="830"/>
      <c r="CG5" s="831"/>
      <c r="CH5" s="806" t="s">
        <v>379</v>
      </c>
      <c r="CI5" s="807"/>
      <c r="CJ5" s="807"/>
      <c r="CK5" s="807"/>
      <c r="CL5" s="808"/>
      <c r="CM5" s="806" t="s">
        <v>380</v>
      </c>
      <c r="CN5" s="807"/>
      <c r="CO5" s="807"/>
      <c r="CP5" s="807"/>
      <c r="CQ5" s="808"/>
      <c r="CR5" s="806" t="s">
        <v>381</v>
      </c>
      <c r="CS5" s="807"/>
      <c r="CT5" s="807"/>
      <c r="CU5" s="807"/>
      <c r="CV5" s="808"/>
      <c r="CW5" s="806" t="s">
        <v>382</v>
      </c>
      <c r="CX5" s="807"/>
      <c r="CY5" s="807"/>
      <c r="CZ5" s="807"/>
      <c r="DA5" s="808"/>
      <c r="DB5" s="806" t="s">
        <v>383</v>
      </c>
      <c r="DC5" s="807"/>
      <c r="DD5" s="807"/>
      <c r="DE5" s="807"/>
      <c r="DF5" s="808"/>
      <c r="DG5" s="812" t="s">
        <v>384</v>
      </c>
      <c r="DH5" s="813"/>
      <c r="DI5" s="813"/>
      <c r="DJ5" s="813"/>
      <c r="DK5" s="814"/>
      <c r="DL5" s="812" t="s">
        <v>385</v>
      </c>
      <c r="DM5" s="813"/>
      <c r="DN5" s="813"/>
      <c r="DO5" s="813"/>
      <c r="DP5" s="814"/>
      <c r="DQ5" s="806" t="s">
        <v>386</v>
      </c>
      <c r="DR5" s="807"/>
      <c r="DS5" s="807"/>
      <c r="DT5" s="807"/>
      <c r="DU5" s="808"/>
      <c r="DV5" s="806" t="s">
        <v>377</v>
      </c>
      <c r="DW5" s="807"/>
      <c r="DX5" s="807"/>
      <c r="DY5" s="807"/>
      <c r="DZ5" s="818"/>
      <c r="EA5" s="252"/>
    </row>
    <row r="6" spans="1:131" s="253"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6"/>
      <c r="AG6" s="810"/>
      <c r="AH6" s="810"/>
      <c r="AI6" s="810"/>
      <c r="AJ6" s="819"/>
      <c r="AK6" s="810"/>
      <c r="AL6" s="810"/>
      <c r="AM6" s="810"/>
      <c r="AN6" s="810"/>
      <c r="AO6" s="811"/>
      <c r="AP6" s="809"/>
      <c r="AQ6" s="810"/>
      <c r="AR6" s="810"/>
      <c r="AS6" s="810"/>
      <c r="AT6" s="811"/>
      <c r="AU6" s="809"/>
      <c r="AV6" s="810"/>
      <c r="AW6" s="810"/>
      <c r="AX6" s="810"/>
      <c r="AY6" s="819"/>
      <c r="AZ6" s="250"/>
      <c r="BA6" s="250"/>
      <c r="BB6" s="250"/>
      <c r="BC6" s="250"/>
      <c r="BD6" s="250"/>
      <c r="BE6" s="251"/>
      <c r="BF6" s="251"/>
      <c r="BG6" s="251"/>
      <c r="BH6" s="251"/>
      <c r="BI6" s="251"/>
      <c r="BJ6" s="251"/>
      <c r="BK6" s="251"/>
      <c r="BL6" s="251"/>
      <c r="BM6" s="251"/>
      <c r="BN6" s="251"/>
      <c r="BO6" s="251"/>
      <c r="BP6" s="251"/>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2"/>
    </row>
    <row r="7" spans="1:131" s="253" customFormat="1" ht="26.25" customHeight="1" thickTop="1" x14ac:dyDescent="0.15">
      <c r="A7" s="256">
        <v>1</v>
      </c>
      <c r="B7" s="820" t="s">
        <v>387</v>
      </c>
      <c r="C7" s="821"/>
      <c r="D7" s="821"/>
      <c r="E7" s="821"/>
      <c r="F7" s="821"/>
      <c r="G7" s="821"/>
      <c r="H7" s="821"/>
      <c r="I7" s="821"/>
      <c r="J7" s="821"/>
      <c r="K7" s="821"/>
      <c r="L7" s="821"/>
      <c r="M7" s="821"/>
      <c r="N7" s="821"/>
      <c r="O7" s="821"/>
      <c r="P7" s="822"/>
      <c r="Q7" s="823">
        <v>13249</v>
      </c>
      <c r="R7" s="824"/>
      <c r="S7" s="824"/>
      <c r="T7" s="824"/>
      <c r="U7" s="824"/>
      <c r="V7" s="824">
        <v>13148</v>
      </c>
      <c r="W7" s="824"/>
      <c r="X7" s="824"/>
      <c r="Y7" s="824"/>
      <c r="Z7" s="824"/>
      <c r="AA7" s="824">
        <v>101</v>
      </c>
      <c r="AB7" s="824"/>
      <c r="AC7" s="824"/>
      <c r="AD7" s="824"/>
      <c r="AE7" s="825"/>
      <c r="AF7" s="826">
        <v>66</v>
      </c>
      <c r="AG7" s="827"/>
      <c r="AH7" s="827"/>
      <c r="AI7" s="827"/>
      <c r="AJ7" s="828"/>
      <c r="AK7" s="866">
        <v>459</v>
      </c>
      <c r="AL7" s="867"/>
      <c r="AM7" s="867"/>
      <c r="AN7" s="867"/>
      <c r="AO7" s="867"/>
      <c r="AP7" s="867">
        <v>15487</v>
      </c>
      <c r="AQ7" s="867"/>
      <c r="AR7" s="867"/>
      <c r="AS7" s="867"/>
      <c r="AT7" s="867"/>
      <c r="AU7" s="868"/>
      <c r="AV7" s="868"/>
      <c r="AW7" s="868"/>
      <c r="AX7" s="868"/>
      <c r="AY7" s="869"/>
      <c r="AZ7" s="250"/>
      <c r="BA7" s="250"/>
      <c r="BB7" s="250"/>
      <c r="BC7" s="250"/>
      <c r="BD7" s="250"/>
      <c r="BE7" s="251"/>
      <c r="BF7" s="251"/>
      <c r="BG7" s="251"/>
      <c r="BH7" s="251"/>
      <c r="BI7" s="251"/>
      <c r="BJ7" s="251"/>
      <c r="BK7" s="251"/>
      <c r="BL7" s="251"/>
      <c r="BM7" s="251"/>
      <c r="BN7" s="251"/>
      <c r="BO7" s="251"/>
      <c r="BP7" s="251"/>
      <c r="BQ7" s="257">
        <v>1</v>
      </c>
      <c r="BR7" s="258"/>
      <c r="BS7" s="870"/>
      <c r="BT7" s="871"/>
      <c r="BU7" s="871"/>
      <c r="BV7" s="871"/>
      <c r="BW7" s="871"/>
      <c r="BX7" s="871"/>
      <c r="BY7" s="871"/>
      <c r="BZ7" s="871"/>
      <c r="CA7" s="871"/>
      <c r="CB7" s="871"/>
      <c r="CC7" s="871"/>
      <c r="CD7" s="871"/>
      <c r="CE7" s="871"/>
      <c r="CF7" s="871"/>
      <c r="CG7" s="872"/>
      <c r="CH7" s="797"/>
      <c r="CI7" s="798"/>
      <c r="CJ7" s="798"/>
      <c r="CK7" s="798"/>
      <c r="CL7" s="799"/>
      <c r="CM7" s="797"/>
      <c r="CN7" s="798"/>
      <c r="CO7" s="798"/>
      <c r="CP7" s="798"/>
      <c r="CQ7" s="799"/>
      <c r="CR7" s="797"/>
      <c r="CS7" s="798"/>
      <c r="CT7" s="798"/>
      <c r="CU7" s="798"/>
      <c r="CV7" s="799"/>
      <c r="CW7" s="797"/>
      <c r="CX7" s="798"/>
      <c r="CY7" s="798"/>
      <c r="CZ7" s="798"/>
      <c r="DA7" s="799"/>
      <c r="DB7" s="797"/>
      <c r="DC7" s="798"/>
      <c r="DD7" s="798"/>
      <c r="DE7" s="798"/>
      <c r="DF7" s="799"/>
      <c r="DG7" s="797"/>
      <c r="DH7" s="798"/>
      <c r="DI7" s="798"/>
      <c r="DJ7" s="798"/>
      <c r="DK7" s="799"/>
      <c r="DL7" s="797"/>
      <c r="DM7" s="798"/>
      <c r="DN7" s="798"/>
      <c r="DO7" s="798"/>
      <c r="DP7" s="799"/>
      <c r="DQ7" s="797"/>
      <c r="DR7" s="798"/>
      <c r="DS7" s="798"/>
      <c r="DT7" s="798"/>
      <c r="DU7" s="799"/>
      <c r="DV7" s="847"/>
      <c r="DW7" s="848"/>
      <c r="DX7" s="848"/>
      <c r="DY7" s="848"/>
      <c r="DZ7" s="849"/>
      <c r="EA7" s="252"/>
    </row>
    <row r="8" spans="1:131" s="253" customFormat="1" ht="26.25" customHeight="1" x14ac:dyDescent="0.15">
      <c r="A8" s="259">
        <v>2</v>
      </c>
      <c r="B8" s="850" t="s">
        <v>388</v>
      </c>
      <c r="C8" s="851"/>
      <c r="D8" s="851"/>
      <c r="E8" s="851"/>
      <c r="F8" s="851"/>
      <c r="G8" s="851"/>
      <c r="H8" s="851"/>
      <c r="I8" s="851"/>
      <c r="J8" s="851"/>
      <c r="K8" s="851"/>
      <c r="L8" s="851"/>
      <c r="M8" s="851"/>
      <c r="N8" s="851"/>
      <c r="O8" s="851"/>
      <c r="P8" s="852"/>
      <c r="Q8" s="853">
        <v>199</v>
      </c>
      <c r="R8" s="854"/>
      <c r="S8" s="854"/>
      <c r="T8" s="854"/>
      <c r="U8" s="854"/>
      <c r="V8" s="854">
        <v>199</v>
      </c>
      <c r="W8" s="854"/>
      <c r="X8" s="854"/>
      <c r="Y8" s="854"/>
      <c r="Z8" s="854"/>
      <c r="AA8" s="854">
        <v>0</v>
      </c>
      <c r="AB8" s="854"/>
      <c r="AC8" s="854"/>
      <c r="AD8" s="854"/>
      <c r="AE8" s="855"/>
      <c r="AF8" s="856">
        <v>0</v>
      </c>
      <c r="AG8" s="857"/>
      <c r="AH8" s="857"/>
      <c r="AI8" s="857"/>
      <c r="AJ8" s="858"/>
      <c r="AK8" s="859">
        <v>112</v>
      </c>
      <c r="AL8" s="860"/>
      <c r="AM8" s="860"/>
      <c r="AN8" s="860"/>
      <c r="AO8" s="860"/>
      <c r="AP8" s="860"/>
      <c r="AQ8" s="860"/>
      <c r="AR8" s="860"/>
      <c r="AS8" s="860"/>
      <c r="AT8" s="860"/>
      <c r="AU8" s="861"/>
      <c r="AV8" s="861"/>
      <c r="AW8" s="861"/>
      <c r="AX8" s="861"/>
      <c r="AY8" s="862"/>
      <c r="AZ8" s="250"/>
      <c r="BA8" s="250"/>
      <c r="BB8" s="250"/>
      <c r="BC8" s="250"/>
      <c r="BD8" s="250"/>
      <c r="BE8" s="251"/>
      <c r="BF8" s="251"/>
      <c r="BG8" s="251"/>
      <c r="BH8" s="251"/>
      <c r="BI8" s="251"/>
      <c r="BJ8" s="251"/>
      <c r="BK8" s="251"/>
      <c r="BL8" s="251"/>
      <c r="BM8" s="251"/>
      <c r="BN8" s="251"/>
      <c r="BO8" s="251"/>
      <c r="BP8" s="251"/>
      <c r="BQ8" s="260">
        <v>2</v>
      </c>
      <c r="BR8" s="261"/>
      <c r="BS8" s="863"/>
      <c r="BT8" s="864"/>
      <c r="BU8" s="864"/>
      <c r="BV8" s="864"/>
      <c r="BW8" s="864"/>
      <c r="BX8" s="864"/>
      <c r="BY8" s="864"/>
      <c r="BZ8" s="864"/>
      <c r="CA8" s="864"/>
      <c r="CB8" s="864"/>
      <c r="CC8" s="864"/>
      <c r="CD8" s="864"/>
      <c r="CE8" s="864"/>
      <c r="CF8" s="864"/>
      <c r="CG8" s="865"/>
      <c r="CH8" s="835"/>
      <c r="CI8" s="836"/>
      <c r="CJ8" s="836"/>
      <c r="CK8" s="836"/>
      <c r="CL8" s="837"/>
      <c r="CM8" s="835"/>
      <c r="CN8" s="836"/>
      <c r="CO8" s="836"/>
      <c r="CP8" s="836"/>
      <c r="CQ8" s="837"/>
      <c r="CR8" s="835"/>
      <c r="CS8" s="836"/>
      <c r="CT8" s="836"/>
      <c r="CU8" s="836"/>
      <c r="CV8" s="837"/>
      <c r="CW8" s="835"/>
      <c r="CX8" s="836"/>
      <c r="CY8" s="836"/>
      <c r="CZ8" s="836"/>
      <c r="DA8" s="837"/>
      <c r="DB8" s="835"/>
      <c r="DC8" s="836"/>
      <c r="DD8" s="836"/>
      <c r="DE8" s="836"/>
      <c r="DF8" s="837"/>
      <c r="DG8" s="835"/>
      <c r="DH8" s="836"/>
      <c r="DI8" s="836"/>
      <c r="DJ8" s="836"/>
      <c r="DK8" s="837"/>
      <c r="DL8" s="835"/>
      <c r="DM8" s="836"/>
      <c r="DN8" s="836"/>
      <c r="DO8" s="836"/>
      <c r="DP8" s="837"/>
      <c r="DQ8" s="835"/>
      <c r="DR8" s="836"/>
      <c r="DS8" s="836"/>
      <c r="DT8" s="836"/>
      <c r="DU8" s="837"/>
      <c r="DV8" s="838"/>
      <c r="DW8" s="839"/>
      <c r="DX8" s="839"/>
      <c r="DY8" s="839"/>
      <c r="DZ8" s="840"/>
      <c r="EA8" s="252"/>
    </row>
    <row r="9" spans="1:131" s="253" customFormat="1" ht="26.25" customHeight="1" x14ac:dyDescent="0.15">
      <c r="A9" s="259">
        <v>3</v>
      </c>
      <c r="B9" s="850" t="s">
        <v>389</v>
      </c>
      <c r="C9" s="851"/>
      <c r="D9" s="851"/>
      <c r="E9" s="851"/>
      <c r="F9" s="851"/>
      <c r="G9" s="851"/>
      <c r="H9" s="851"/>
      <c r="I9" s="851"/>
      <c r="J9" s="851"/>
      <c r="K9" s="851"/>
      <c r="L9" s="851"/>
      <c r="M9" s="851"/>
      <c r="N9" s="851"/>
      <c r="O9" s="851"/>
      <c r="P9" s="852"/>
      <c r="Q9" s="853">
        <v>113</v>
      </c>
      <c r="R9" s="854"/>
      <c r="S9" s="854"/>
      <c r="T9" s="854"/>
      <c r="U9" s="854"/>
      <c r="V9" s="854">
        <v>112</v>
      </c>
      <c r="W9" s="854"/>
      <c r="X9" s="854"/>
      <c r="Y9" s="854"/>
      <c r="Z9" s="854"/>
      <c r="AA9" s="854">
        <v>1</v>
      </c>
      <c r="AB9" s="854"/>
      <c r="AC9" s="854"/>
      <c r="AD9" s="854"/>
      <c r="AE9" s="855"/>
      <c r="AF9" s="856">
        <v>1</v>
      </c>
      <c r="AG9" s="857"/>
      <c r="AH9" s="857"/>
      <c r="AI9" s="857"/>
      <c r="AJ9" s="858"/>
      <c r="AK9" s="859">
        <v>9</v>
      </c>
      <c r="AL9" s="860"/>
      <c r="AM9" s="860"/>
      <c r="AN9" s="860"/>
      <c r="AO9" s="860"/>
      <c r="AP9" s="860"/>
      <c r="AQ9" s="860"/>
      <c r="AR9" s="860"/>
      <c r="AS9" s="860"/>
      <c r="AT9" s="860"/>
      <c r="AU9" s="861"/>
      <c r="AV9" s="861"/>
      <c r="AW9" s="861"/>
      <c r="AX9" s="861"/>
      <c r="AY9" s="862"/>
      <c r="AZ9" s="250"/>
      <c r="BA9" s="250"/>
      <c r="BB9" s="250"/>
      <c r="BC9" s="250"/>
      <c r="BD9" s="250"/>
      <c r="BE9" s="251"/>
      <c r="BF9" s="251"/>
      <c r="BG9" s="251"/>
      <c r="BH9" s="251"/>
      <c r="BI9" s="251"/>
      <c r="BJ9" s="251"/>
      <c r="BK9" s="251"/>
      <c r="BL9" s="251"/>
      <c r="BM9" s="251"/>
      <c r="BN9" s="251"/>
      <c r="BO9" s="251"/>
      <c r="BP9" s="251"/>
      <c r="BQ9" s="260">
        <v>3</v>
      </c>
      <c r="BR9" s="261"/>
      <c r="BS9" s="863"/>
      <c r="BT9" s="864"/>
      <c r="BU9" s="864"/>
      <c r="BV9" s="864"/>
      <c r="BW9" s="864"/>
      <c r="BX9" s="864"/>
      <c r="BY9" s="864"/>
      <c r="BZ9" s="864"/>
      <c r="CA9" s="864"/>
      <c r="CB9" s="864"/>
      <c r="CC9" s="864"/>
      <c r="CD9" s="864"/>
      <c r="CE9" s="864"/>
      <c r="CF9" s="864"/>
      <c r="CG9" s="865"/>
      <c r="CH9" s="835"/>
      <c r="CI9" s="836"/>
      <c r="CJ9" s="836"/>
      <c r="CK9" s="836"/>
      <c r="CL9" s="837"/>
      <c r="CM9" s="835"/>
      <c r="CN9" s="836"/>
      <c r="CO9" s="836"/>
      <c r="CP9" s="836"/>
      <c r="CQ9" s="837"/>
      <c r="CR9" s="835"/>
      <c r="CS9" s="836"/>
      <c r="CT9" s="836"/>
      <c r="CU9" s="836"/>
      <c r="CV9" s="837"/>
      <c r="CW9" s="835"/>
      <c r="CX9" s="836"/>
      <c r="CY9" s="836"/>
      <c r="CZ9" s="836"/>
      <c r="DA9" s="837"/>
      <c r="DB9" s="835"/>
      <c r="DC9" s="836"/>
      <c r="DD9" s="836"/>
      <c r="DE9" s="836"/>
      <c r="DF9" s="837"/>
      <c r="DG9" s="835"/>
      <c r="DH9" s="836"/>
      <c r="DI9" s="836"/>
      <c r="DJ9" s="836"/>
      <c r="DK9" s="837"/>
      <c r="DL9" s="835"/>
      <c r="DM9" s="836"/>
      <c r="DN9" s="836"/>
      <c r="DO9" s="836"/>
      <c r="DP9" s="837"/>
      <c r="DQ9" s="835"/>
      <c r="DR9" s="836"/>
      <c r="DS9" s="836"/>
      <c r="DT9" s="836"/>
      <c r="DU9" s="837"/>
      <c r="DV9" s="838"/>
      <c r="DW9" s="839"/>
      <c r="DX9" s="839"/>
      <c r="DY9" s="839"/>
      <c r="DZ9" s="840"/>
      <c r="EA9" s="252"/>
    </row>
    <row r="10" spans="1:131" s="253" customFormat="1" ht="26.25" customHeight="1" x14ac:dyDescent="0.15">
      <c r="A10" s="259">
        <v>4</v>
      </c>
      <c r="B10" s="850"/>
      <c r="C10" s="851"/>
      <c r="D10" s="851"/>
      <c r="E10" s="851"/>
      <c r="F10" s="851"/>
      <c r="G10" s="851"/>
      <c r="H10" s="851"/>
      <c r="I10" s="851"/>
      <c r="J10" s="851"/>
      <c r="K10" s="851"/>
      <c r="L10" s="851"/>
      <c r="M10" s="851"/>
      <c r="N10" s="851"/>
      <c r="O10" s="851"/>
      <c r="P10" s="852"/>
      <c r="Q10" s="853"/>
      <c r="R10" s="854"/>
      <c r="S10" s="854"/>
      <c r="T10" s="854"/>
      <c r="U10" s="854"/>
      <c r="V10" s="854"/>
      <c r="W10" s="854"/>
      <c r="X10" s="854"/>
      <c r="Y10" s="854"/>
      <c r="Z10" s="854"/>
      <c r="AA10" s="854"/>
      <c r="AB10" s="854"/>
      <c r="AC10" s="854"/>
      <c r="AD10" s="854"/>
      <c r="AE10" s="855"/>
      <c r="AF10" s="856"/>
      <c r="AG10" s="857"/>
      <c r="AH10" s="857"/>
      <c r="AI10" s="857"/>
      <c r="AJ10" s="858"/>
      <c r="AK10" s="859"/>
      <c r="AL10" s="860"/>
      <c r="AM10" s="860"/>
      <c r="AN10" s="860"/>
      <c r="AO10" s="860"/>
      <c r="AP10" s="860"/>
      <c r="AQ10" s="860"/>
      <c r="AR10" s="860"/>
      <c r="AS10" s="860"/>
      <c r="AT10" s="860"/>
      <c r="AU10" s="861"/>
      <c r="AV10" s="861"/>
      <c r="AW10" s="861"/>
      <c r="AX10" s="861"/>
      <c r="AY10" s="862"/>
      <c r="AZ10" s="250"/>
      <c r="BA10" s="250"/>
      <c r="BB10" s="250"/>
      <c r="BC10" s="250"/>
      <c r="BD10" s="250"/>
      <c r="BE10" s="251"/>
      <c r="BF10" s="251"/>
      <c r="BG10" s="251"/>
      <c r="BH10" s="251"/>
      <c r="BI10" s="251"/>
      <c r="BJ10" s="251"/>
      <c r="BK10" s="251"/>
      <c r="BL10" s="251"/>
      <c r="BM10" s="251"/>
      <c r="BN10" s="251"/>
      <c r="BO10" s="251"/>
      <c r="BP10" s="251"/>
      <c r="BQ10" s="260">
        <v>4</v>
      </c>
      <c r="BR10" s="261"/>
      <c r="BS10" s="863"/>
      <c r="BT10" s="864"/>
      <c r="BU10" s="864"/>
      <c r="BV10" s="864"/>
      <c r="BW10" s="864"/>
      <c r="BX10" s="864"/>
      <c r="BY10" s="864"/>
      <c r="BZ10" s="864"/>
      <c r="CA10" s="864"/>
      <c r="CB10" s="864"/>
      <c r="CC10" s="864"/>
      <c r="CD10" s="864"/>
      <c r="CE10" s="864"/>
      <c r="CF10" s="864"/>
      <c r="CG10" s="865"/>
      <c r="CH10" s="835"/>
      <c r="CI10" s="836"/>
      <c r="CJ10" s="836"/>
      <c r="CK10" s="836"/>
      <c r="CL10" s="837"/>
      <c r="CM10" s="835"/>
      <c r="CN10" s="836"/>
      <c r="CO10" s="836"/>
      <c r="CP10" s="836"/>
      <c r="CQ10" s="837"/>
      <c r="CR10" s="835"/>
      <c r="CS10" s="836"/>
      <c r="CT10" s="836"/>
      <c r="CU10" s="836"/>
      <c r="CV10" s="837"/>
      <c r="CW10" s="835"/>
      <c r="CX10" s="836"/>
      <c r="CY10" s="836"/>
      <c r="CZ10" s="836"/>
      <c r="DA10" s="837"/>
      <c r="DB10" s="835"/>
      <c r="DC10" s="836"/>
      <c r="DD10" s="836"/>
      <c r="DE10" s="836"/>
      <c r="DF10" s="837"/>
      <c r="DG10" s="835"/>
      <c r="DH10" s="836"/>
      <c r="DI10" s="836"/>
      <c r="DJ10" s="836"/>
      <c r="DK10" s="837"/>
      <c r="DL10" s="835"/>
      <c r="DM10" s="836"/>
      <c r="DN10" s="836"/>
      <c r="DO10" s="836"/>
      <c r="DP10" s="837"/>
      <c r="DQ10" s="835"/>
      <c r="DR10" s="836"/>
      <c r="DS10" s="836"/>
      <c r="DT10" s="836"/>
      <c r="DU10" s="837"/>
      <c r="DV10" s="838"/>
      <c r="DW10" s="839"/>
      <c r="DX10" s="839"/>
      <c r="DY10" s="839"/>
      <c r="DZ10" s="840"/>
      <c r="EA10" s="252"/>
    </row>
    <row r="11" spans="1:131" s="253" customFormat="1" ht="26.25" customHeight="1" x14ac:dyDescent="0.15">
      <c r="A11" s="259">
        <v>5</v>
      </c>
      <c r="B11" s="850"/>
      <c r="C11" s="851"/>
      <c r="D11" s="851"/>
      <c r="E11" s="851"/>
      <c r="F11" s="851"/>
      <c r="G11" s="851"/>
      <c r="H11" s="851"/>
      <c r="I11" s="851"/>
      <c r="J11" s="851"/>
      <c r="K11" s="851"/>
      <c r="L11" s="851"/>
      <c r="M11" s="851"/>
      <c r="N11" s="851"/>
      <c r="O11" s="851"/>
      <c r="P11" s="852"/>
      <c r="Q11" s="853"/>
      <c r="R11" s="854"/>
      <c r="S11" s="854"/>
      <c r="T11" s="854"/>
      <c r="U11" s="854"/>
      <c r="V11" s="854"/>
      <c r="W11" s="854"/>
      <c r="X11" s="854"/>
      <c r="Y11" s="854"/>
      <c r="Z11" s="854"/>
      <c r="AA11" s="854"/>
      <c r="AB11" s="854"/>
      <c r="AC11" s="854"/>
      <c r="AD11" s="854"/>
      <c r="AE11" s="855"/>
      <c r="AF11" s="856"/>
      <c r="AG11" s="857"/>
      <c r="AH11" s="857"/>
      <c r="AI11" s="857"/>
      <c r="AJ11" s="858"/>
      <c r="AK11" s="859"/>
      <c r="AL11" s="860"/>
      <c r="AM11" s="860"/>
      <c r="AN11" s="860"/>
      <c r="AO11" s="860"/>
      <c r="AP11" s="860"/>
      <c r="AQ11" s="860"/>
      <c r="AR11" s="860"/>
      <c r="AS11" s="860"/>
      <c r="AT11" s="860"/>
      <c r="AU11" s="861"/>
      <c r="AV11" s="861"/>
      <c r="AW11" s="861"/>
      <c r="AX11" s="861"/>
      <c r="AY11" s="862"/>
      <c r="AZ11" s="250"/>
      <c r="BA11" s="250"/>
      <c r="BB11" s="250"/>
      <c r="BC11" s="250"/>
      <c r="BD11" s="250"/>
      <c r="BE11" s="251"/>
      <c r="BF11" s="251"/>
      <c r="BG11" s="251"/>
      <c r="BH11" s="251"/>
      <c r="BI11" s="251"/>
      <c r="BJ11" s="251"/>
      <c r="BK11" s="251"/>
      <c r="BL11" s="251"/>
      <c r="BM11" s="251"/>
      <c r="BN11" s="251"/>
      <c r="BO11" s="251"/>
      <c r="BP11" s="251"/>
      <c r="BQ11" s="260">
        <v>5</v>
      </c>
      <c r="BR11" s="261"/>
      <c r="BS11" s="863"/>
      <c r="BT11" s="864"/>
      <c r="BU11" s="864"/>
      <c r="BV11" s="864"/>
      <c r="BW11" s="864"/>
      <c r="BX11" s="864"/>
      <c r="BY11" s="864"/>
      <c r="BZ11" s="864"/>
      <c r="CA11" s="864"/>
      <c r="CB11" s="864"/>
      <c r="CC11" s="864"/>
      <c r="CD11" s="864"/>
      <c r="CE11" s="864"/>
      <c r="CF11" s="864"/>
      <c r="CG11" s="865"/>
      <c r="CH11" s="835"/>
      <c r="CI11" s="836"/>
      <c r="CJ11" s="836"/>
      <c r="CK11" s="836"/>
      <c r="CL11" s="837"/>
      <c r="CM11" s="835"/>
      <c r="CN11" s="836"/>
      <c r="CO11" s="836"/>
      <c r="CP11" s="836"/>
      <c r="CQ11" s="837"/>
      <c r="CR11" s="835"/>
      <c r="CS11" s="836"/>
      <c r="CT11" s="836"/>
      <c r="CU11" s="836"/>
      <c r="CV11" s="837"/>
      <c r="CW11" s="835"/>
      <c r="CX11" s="836"/>
      <c r="CY11" s="836"/>
      <c r="CZ11" s="836"/>
      <c r="DA11" s="837"/>
      <c r="DB11" s="835"/>
      <c r="DC11" s="836"/>
      <c r="DD11" s="836"/>
      <c r="DE11" s="836"/>
      <c r="DF11" s="837"/>
      <c r="DG11" s="835"/>
      <c r="DH11" s="836"/>
      <c r="DI11" s="836"/>
      <c r="DJ11" s="836"/>
      <c r="DK11" s="837"/>
      <c r="DL11" s="835"/>
      <c r="DM11" s="836"/>
      <c r="DN11" s="836"/>
      <c r="DO11" s="836"/>
      <c r="DP11" s="837"/>
      <c r="DQ11" s="835"/>
      <c r="DR11" s="836"/>
      <c r="DS11" s="836"/>
      <c r="DT11" s="836"/>
      <c r="DU11" s="837"/>
      <c r="DV11" s="838"/>
      <c r="DW11" s="839"/>
      <c r="DX11" s="839"/>
      <c r="DY11" s="839"/>
      <c r="DZ11" s="840"/>
      <c r="EA11" s="252"/>
    </row>
    <row r="12" spans="1:131" s="253" customFormat="1" ht="26.25" customHeight="1" x14ac:dyDescent="0.15">
      <c r="A12" s="259">
        <v>6</v>
      </c>
      <c r="B12" s="850"/>
      <c r="C12" s="851"/>
      <c r="D12" s="851"/>
      <c r="E12" s="851"/>
      <c r="F12" s="851"/>
      <c r="G12" s="851"/>
      <c r="H12" s="851"/>
      <c r="I12" s="851"/>
      <c r="J12" s="851"/>
      <c r="K12" s="851"/>
      <c r="L12" s="851"/>
      <c r="M12" s="851"/>
      <c r="N12" s="851"/>
      <c r="O12" s="851"/>
      <c r="P12" s="852"/>
      <c r="Q12" s="853"/>
      <c r="R12" s="854"/>
      <c r="S12" s="854"/>
      <c r="T12" s="854"/>
      <c r="U12" s="854"/>
      <c r="V12" s="854"/>
      <c r="W12" s="854"/>
      <c r="X12" s="854"/>
      <c r="Y12" s="854"/>
      <c r="Z12" s="854"/>
      <c r="AA12" s="854"/>
      <c r="AB12" s="854"/>
      <c r="AC12" s="854"/>
      <c r="AD12" s="854"/>
      <c r="AE12" s="855"/>
      <c r="AF12" s="856"/>
      <c r="AG12" s="857"/>
      <c r="AH12" s="857"/>
      <c r="AI12" s="857"/>
      <c r="AJ12" s="858"/>
      <c r="AK12" s="859"/>
      <c r="AL12" s="860"/>
      <c r="AM12" s="860"/>
      <c r="AN12" s="860"/>
      <c r="AO12" s="860"/>
      <c r="AP12" s="860"/>
      <c r="AQ12" s="860"/>
      <c r="AR12" s="860"/>
      <c r="AS12" s="860"/>
      <c r="AT12" s="860"/>
      <c r="AU12" s="861"/>
      <c r="AV12" s="861"/>
      <c r="AW12" s="861"/>
      <c r="AX12" s="861"/>
      <c r="AY12" s="862"/>
      <c r="AZ12" s="250"/>
      <c r="BA12" s="250"/>
      <c r="BB12" s="250"/>
      <c r="BC12" s="250"/>
      <c r="BD12" s="250"/>
      <c r="BE12" s="251"/>
      <c r="BF12" s="251"/>
      <c r="BG12" s="251"/>
      <c r="BH12" s="251"/>
      <c r="BI12" s="251"/>
      <c r="BJ12" s="251"/>
      <c r="BK12" s="251"/>
      <c r="BL12" s="251"/>
      <c r="BM12" s="251"/>
      <c r="BN12" s="251"/>
      <c r="BO12" s="251"/>
      <c r="BP12" s="251"/>
      <c r="BQ12" s="260">
        <v>6</v>
      </c>
      <c r="BR12" s="261"/>
      <c r="BS12" s="863"/>
      <c r="BT12" s="864"/>
      <c r="BU12" s="864"/>
      <c r="BV12" s="864"/>
      <c r="BW12" s="864"/>
      <c r="BX12" s="864"/>
      <c r="BY12" s="864"/>
      <c r="BZ12" s="864"/>
      <c r="CA12" s="864"/>
      <c r="CB12" s="864"/>
      <c r="CC12" s="864"/>
      <c r="CD12" s="864"/>
      <c r="CE12" s="864"/>
      <c r="CF12" s="864"/>
      <c r="CG12" s="865"/>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52"/>
    </row>
    <row r="13" spans="1:131" s="253" customFormat="1" ht="26.25" customHeight="1" x14ac:dyDescent="0.15">
      <c r="A13" s="259">
        <v>7</v>
      </c>
      <c r="B13" s="850"/>
      <c r="C13" s="851"/>
      <c r="D13" s="851"/>
      <c r="E13" s="851"/>
      <c r="F13" s="851"/>
      <c r="G13" s="851"/>
      <c r="H13" s="851"/>
      <c r="I13" s="851"/>
      <c r="J13" s="851"/>
      <c r="K13" s="851"/>
      <c r="L13" s="851"/>
      <c r="M13" s="851"/>
      <c r="N13" s="851"/>
      <c r="O13" s="851"/>
      <c r="P13" s="852"/>
      <c r="Q13" s="853"/>
      <c r="R13" s="854"/>
      <c r="S13" s="854"/>
      <c r="T13" s="854"/>
      <c r="U13" s="854"/>
      <c r="V13" s="854"/>
      <c r="W13" s="854"/>
      <c r="X13" s="854"/>
      <c r="Y13" s="854"/>
      <c r="Z13" s="854"/>
      <c r="AA13" s="854"/>
      <c r="AB13" s="854"/>
      <c r="AC13" s="854"/>
      <c r="AD13" s="854"/>
      <c r="AE13" s="855"/>
      <c r="AF13" s="856"/>
      <c r="AG13" s="857"/>
      <c r="AH13" s="857"/>
      <c r="AI13" s="857"/>
      <c r="AJ13" s="858"/>
      <c r="AK13" s="859"/>
      <c r="AL13" s="860"/>
      <c r="AM13" s="860"/>
      <c r="AN13" s="860"/>
      <c r="AO13" s="860"/>
      <c r="AP13" s="860"/>
      <c r="AQ13" s="860"/>
      <c r="AR13" s="860"/>
      <c r="AS13" s="860"/>
      <c r="AT13" s="860"/>
      <c r="AU13" s="861"/>
      <c r="AV13" s="861"/>
      <c r="AW13" s="861"/>
      <c r="AX13" s="861"/>
      <c r="AY13" s="862"/>
      <c r="AZ13" s="250"/>
      <c r="BA13" s="250"/>
      <c r="BB13" s="250"/>
      <c r="BC13" s="250"/>
      <c r="BD13" s="250"/>
      <c r="BE13" s="251"/>
      <c r="BF13" s="251"/>
      <c r="BG13" s="251"/>
      <c r="BH13" s="251"/>
      <c r="BI13" s="251"/>
      <c r="BJ13" s="251"/>
      <c r="BK13" s="251"/>
      <c r="BL13" s="251"/>
      <c r="BM13" s="251"/>
      <c r="BN13" s="251"/>
      <c r="BO13" s="251"/>
      <c r="BP13" s="251"/>
      <c r="BQ13" s="260">
        <v>7</v>
      </c>
      <c r="BR13" s="261"/>
      <c r="BS13" s="863"/>
      <c r="BT13" s="864"/>
      <c r="BU13" s="864"/>
      <c r="BV13" s="864"/>
      <c r="BW13" s="864"/>
      <c r="BX13" s="864"/>
      <c r="BY13" s="864"/>
      <c r="BZ13" s="864"/>
      <c r="CA13" s="864"/>
      <c r="CB13" s="864"/>
      <c r="CC13" s="864"/>
      <c r="CD13" s="864"/>
      <c r="CE13" s="864"/>
      <c r="CF13" s="864"/>
      <c r="CG13" s="865"/>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52"/>
    </row>
    <row r="14" spans="1:131" s="253" customFormat="1" ht="26.25" customHeight="1" x14ac:dyDescent="0.15">
      <c r="A14" s="259">
        <v>8</v>
      </c>
      <c r="B14" s="850"/>
      <c r="C14" s="851"/>
      <c r="D14" s="851"/>
      <c r="E14" s="851"/>
      <c r="F14" s="851"/>
      <c r="G14" s="851"/>
      <c r="H14" s="851"/>
      <c r="I14" s="851"/>
      <c r="J14" s="851"/>
      <c r="K14" s="851"/>
      <c r="L14" s="851"/>
      <c r="M14" s="851"/>
      <c r="N14" s="851"/>
      <c r="O14" s="851"/>
      <c r="P14" s="852"/>
      <c r="Q14" s="853"/>
      <c r="R14" s="854"/>
      <c r="S14" s="854"/>
      <c r="T14" s="854"/>
      <c r="U14" s="854"/>
      <c r="V14" s="854"/>
      <c r="W14" s="854"/>
      <c r="X14" s="854"/>
      <c r="Y14" s="854"/>
      <c r="Z14" s="854"/>
      <c r="AA14" s="854"/>
      <c r="AB14" s="854"/>
      <c r="AC14" s="854"/>
      <c r="AD14" s="854"/>
      <c r="AE14" s="855"/>
      <c r="AF14" s="856"/>
      <c r="AG14" s="857"/>
      <c r="AH14" s="857"/>
      <c r="AI14" s="857"/>
      <c r="AJ14" s="858"/>
      <c r="AK14" s="859"/>
      <c r="AL14" s="860"/>
      <c r="AM14" s="860"/>
      <c r="AN14" s="860"/>
      <c r="AO14" s="860"/>
      <c r="AP14" s="860"/>
      <c r="AQ14" s="860"/>
      <c r="AR14" s="860"/>
      <c r="AS14" s="860"/>
      <c r="AT14" s="860"/>
      <c r="AU14" s="861"/>
      <c r="AV14" s="861"/>
      <c r="AW14" s="861"/>
      <c r="AX14" s="861"/>
      <c r="AY14" s="862"/>
      <c r="AZ14" s="250"/>
      <c r="BA14" s="250"/>
      <c r="BB14" s="250"/>
      <c r="BC14" s="250"/>
      <c r="BD14" s="250"/>
      <c r="BE14" s="251"/>
      <c r="BF14" s="251"/>
      <c r="BG14" s="251"/>
      <c r="BH14" s="251"/>
      <c r="BI14" s="251"/>
      <c r="BJ14" s="251"/>
      <c r="BK14" s="251"/>
      <c r="BL14" s="251"/>
      <c r="BM14" s="251"/>
      <c r="BN14" s="251"/>
      <c r="BO14" s="251"/>
      <c r="BP14" s="251"/>
      <c r="BQ14" s="260">
        <v>8</v>
      </c>
      <c r="BR14" s="261"/>
      <c r="BS14" s="863"/>
      <c r="BT14" s="864"/>
      <c r="BU14" s="864"/>
      <c r="BV14" s="864"/>
      <c r="BW14" s="864"/>
      <c r="BX14" s="864"/>
      <c r="BY14" s="864"/>
      <c r="BZ14" s="864"/>
      <c r="CA14" s="864"/>
      <c r="CB14" s="864"/>
      <c r="CC14" s="864"/>
      <c r="CD14" s="864"/>
      <c r="CE14" s="864"/>
      <c r="CF14" s="864"/>
      <c r="CG14" s="865"/>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52"/>
    </row>
    <row r="15" spans="1:131" s="253" customFormat="1" ht="26.25" customHeight="1" x14ac:dyDescent="0.15">
      <c r="A15" s="259">
        <v>9</v>
      </c>
      <c r="B15" s="850"/>
      <c r="C15" s="851"/>
      <c r="D15" s="851"/>
      <c r="E15" s="851"/>
      <c r="F15" s="851"/>
      <c r="G15" s="851"/>
      <c r="H15" s="851"/>
      <c r="I15" s="851"/>
      <c r="J15" s="851"/>
      <c r="K15" s="851"/>
      <c r="L15" s="851"/>
      <c r="M15" s="851"/>
      <c r="N15" s="851"/>
      <c r="O15" s="851"/>
      <c r="P15" s="852"/>
      <c r="Q15" s="853"/>
      <c r="R15" s="854"/>
      <c r="S15" s="854"/>
      <c r="T15" s="854"/>
      <c r="U15" s="854"/>
      <c r="V15" s="854"/>
      <c r="W15" s="854"/>
      <c r="X15" s="854"/>
      <c r="Y15" s="854"/>
      <c r="Z15" s="854"/>
      <c r="AA15" s="854"/>
      <c r="AB15" s="854"/>
      <c r="AC15" s="854"/>
      <c r="AD15" s="854"/>
      <c r="AE15" s="855"/>
      <c r="AF15" s="856"/>
      <c r="AG15" s="857"/>
      <c r="AH15" s="857"/>
      <c r="AI15" s="857"/>
      <c r="AJ15" s="858"/>
      <c r="AK15" s="859"/>
      <c r="AL15" s="860"/>
      <c r="AM15" s="860"/>
      <c r="AN15" s="860"/>
      <c r="AO15" s="860"/>
      <c r="AP15" s="860"/>
      <c r="AQ15" s="860"/>
      <c r="AR15" s="860"/>
      <c r="AS15" s="860"/>
      <c r="AT15" s="860"/>
      <c r="AU15" s="861"/>
      <c r="AV15" s="861"/>
      <c r="AW15" s="861"/>
      <c r="AX15" s="861"/>
      <c r="AY15" s="862"/>
      <c r="AZ15" s="250"/>
      <c r="BA15" s="250"/>
      <c r="BB15" s="250"/>
      <c r="BC15" s="250"/>
      <c r="BD15" s="250"/>
      <c r="BE15" s="251"/>
      <c r="BF15" s="251"/>
      <c r="BG15" s="251"/>
      <c r="BH15" s="251"/>
      <c r="BI15" s="251"/>
      <c r="BJ15" s="251"/>
      <c r="BK15" s="251"/>
      <c r="BL15" s="251"/>
      <c r="BM15" s="251"/>
      <c r="BN15" s="251"/>
      <c r="BO15" s="251"/>
      <c r="BP15" s="251"/>
      <c r="BQ15" s="260">
        <v>9</v>
      </c>
      <c r="BR15" s="261"/>
      <c r="BS15" s="863"/>
      <c r="BT15" s="864"/>
      <c r="BU15" s="864"/>
      <c r="BV15" s="864"/>
      <c r="BW15" s="864"/>
      <c r="BX15" s="864"/>
      <c r="BY15" s="864"/>
      <c r="BZ15" s="864"/>
      <c r="CA15" s="864"/>
      <c r="CB15" s="864"/>
      <c r="CC15" s="864"/>
      <c r="CD15" s="864"/>
      <c r="CE15" s="864"/>
      <c r="CF15" s="864"/>
      <c r="CG15" s="865"/>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52"/>
    </row>
    <row r="16" spans="1:131" s="253" customFormat="1" ht="26.25" customHeight="1" x14ac:dyDescent="0.15">
      <c r="A16" s="259">
        <v>10</v>
      </c>
      <c r="B16" s="850"/>
      <c r="C16" s="851"/>
      <c r="D16" s="851"/>
      <c r="E16" s="851"/>
      <c r="F16" s="851"/>
      <c r="G16" s="851"/>
      <c r="H16" s="851"/>
      <c r="I16" s="851"/>
      <c r="J16" s="851"/>
      <c r="K16" s="851"/>
      <c r="L16" s="851"/>
      <c r="M16" s="851"/>
      <c r="N16" s="851"/>
      <c r="O16" s="851"/>
      <c r="P16" s="852"/>
      <c r="Q16" s="853"/>
      <c r="R16" s="854"/>
      <c r="S16" s="854"/>
      <c r="T16" s="854"/>
      <c r="U16" s="854"/>
      <c r="V16" s="854"/>
      <c r="W16" s="854"/>
      <c r="X16" s="854"/>
      <c r="Y16" s="854"/>
      <c r="Z16" s="854"/>
      <c r="AA16" s="854"/>
      <c r="AB16" s="854"/>
      <c r="AC16" s="854"/>
      <c r="AD16" s="854"/>
      <c r="AE16" s="855"/>
      <c r="AF16" s="856"/>
      <c r="AG16" s="857"/>
      <c r="AH16" s="857"/>
      <c r="AI16" s="857"/>
      <c r="AJ16" s="858"/>
      <c r="AK16" s="859"/>
      <c r="AL16" s="860"/>
      <c r="AM16" s="860"/>
      <c r="AN16" s="860"/>
      <c r="AO16" s="860"/>
      <c r="AP16" s="860"/>
      <c r="AQ16" s="860"/>
      <c r="AR16" s="860"/>
      <c r="AS16" s="860"/>
      <c r="AT16" s="860"/>
      <c r="AU16" s="861"/>
      <c r="AV16" s="861"/>
      <c r="AW16" s="861"/>
      <c r="AX16" s="861"/>
      <c r="AY16" s="862"/>
      <c r="AZ16" s="250"/>
      <c r="BA16" s="250"/>
      <c r="BB16" s="250"/>
      <c r="BC16" s="250"/>
      <c r="BD16" s="250"/>
      <c r="BE16" s="251"/>
      <c r="BF16" s="251"/>
      <c r="BG16" s="251"/>
      <c r="BH16" s="251"/>
      <c r="BI16" s="251"/>
      <c r="BJ16" s="251"/>
      <c r="BK16" s="251"/>
      <c r="BL16" s="251"/>
      <c r="BM16" s="251"/>
      <c r="BN16" s="251"/>
      <c r="BO16" s="251"/>
      <c r="BP16" s="251"/>
      <c r="BQ16" s="260">
        <v>10</v>
      </c>
      <c r="BR16" s="261"/>
      <c r="BS16" s="863"/>
      <c r="BT16" s="864"/>
      <c r="BU16" s="864"/>
      <c r="BV16" s="864"/>
      <c r="BW16" s="864"/>
      <c r="BX16" s="864"/>
      <c r="BY16" s="864"/>
      <c r="BZ16" s="864"/>
      <c r="CA16" s="864"/>
      <c r="CB16" s="864"/>
      <c r="CC16" s="864"/>
      <c r="CD16" s="864"/>
      <c r="CE16" s="864"/>
      <c r="CF16" s="864"/>
      <c r="CG16" s="865"/>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52"/>
    </row>
    <row r="17" spans="1:131" s="253" customFormat="1" ht="26.25" customHeight="1" x14ac:dyDescent="0.15">
      <c r="A17" s="259">
        <v>11</v>
      </c>
      <c r="B17" s="850"/>
      <c r="C17" s="851"/>
      <c r="D17" s="851"/>
      <c r="E17" s="851"/>
      <c r="F17" s="851"/>
      <c r="G17" s="851"/>
      <c r="H17" s="851"/>
      <c r="I17" s="851"/>
      <c r="J17" s="851"/>
      <c r="K17" s="851"/>
      <c r="L17" s="851"/>
      <c r="M17" s="851"/>
      <c r="N17" s="851"/>
      <c r="O17" s="851"/>
      <c r="P17" s="852"/>
      <c r="Q17" s="853"/>
      <c r="R17" s="854"/>
      <c r="S17" s="854"/>
      <c r="T17" s="854"/>
      <c r="U17" s="854"/>
      <c r="V17" s="854"/>
      <c r="W17" s="854"/>
      <c r="X17" s="854"/>
      <c r="Y17" s="854"/>
      <c r="Z17" s="854"/>
      <c r="AA17" s="854"/>
      <c r="AB17" s="854"/>
      <c r="AC17" s="854"/>
      <c r="AD17" s="854"/>
      <c r="AE17" s="855"/>
      <c r="AF17" s="856"/>
      <c r="AG17" s="857"/>
      <c r="AH17" s="857"/>
      <c r="AI17" s="857"/>
      <c r="AJ17" s="858"/>
      <c r="AK17" s="859"/>
      <c r="AL17" s="860"/>
      <c r="AM17" s="860"/>
      <c r="AN17" s="860"/>
      <c r="AO17" s="860"/>
      <c r="AP17" s="860"/>
      <c r="AQ17" s="860"/>
      <c r="AR17" s="860"/>
      <c r="AS17" s="860"/>
      <c r="AT17" s="860"/>
      <c r="AU17" s="861"/>
      <c r="AV17" s="861"/>
      <c r="AW17" s="861"/>
      <c r="AX17" s="861"/>
      <c r="AY17" s="862"/>
      <c r="AZ17" s="250"/>
      <c r="BA17" s="250"/>
      <c r="BB17" s="250"/>
      <c r="BC17" s="250"/>
      <c r="BD17" s="250"/>
      <c r="BE17" s="251"/>
      <c r="BF17" s="251"/>
      <c r="BG17" s="251"/>
      <c r="BH17" s="251"/>
      <c r="BI17" s="251"/>
      <c r="BJ17" s="251"/>
      <c r="BK17" s="251"/>
      <c r="BL17" s="251"/>
      <c r="BM17" s="251"/>
      <c r="BN17" s="251"/>
      <c r="BO17" s="251"/>
      <c r="BP17" s="251"/>
      <c r="BQ17" s="260">
        <v>11</v>
      </c>
      <c r="BR17" s="261"/>
      <c r="BS17" s="863"/>
      <c r="BT17" s="864"/>
      <c r="BU17" s="864"/>
      <c r="BV17" s="864"/>
      <c r="BW17" s="864"/>
      <c r="BX17" s="864"/>
      <c r="BY17" s="864"/>
      <c r="BZ17" s="864"/>
      <c r="CA17" s="864"/>
      <c r="CB17" s="864"/>
      <c r="CC17" s="864"/>
      <c r="CD17" s="864"/>
      <c r="CE17" s="864"/>
      <c r="CF17" s="864"/>
      <c r="CG17" s="865"/>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52"/>
    </row>
    <row r="18" spans="1:131" s="253" customFormat="1" ht="26.25" customHeight="1" x14ac:dyDescent="0.15">
      <c r="A18" s="259">
        <v>12</v>
      </c>
      <c r="B18" s="850"/>
      <c r="C18" s="851"/>
      <c r="D18" s="851"/>
      <c r="E18" s="851"/>
      <c r="F18" s="851"/>
      <c r="G18" s="851"/>
      <c r="H18" s="851"/>
      <c r="I18" s="851"/>
      <c r="J18" s="851"/>
      <c r="K18" s="851"/>
      <c r="L18" s="851"/>
      <c r="M18" s="851"/>
      <c r="N18" s="851"/>
      <c r="O18" s="851"/>
      <c r="P18" s="852"/>
      <c r="Q18" s="853"/>
      <c r="R18" s="854"/>
      <c r="S18" s="854"/>
      <c r="T18" s="854"/>
      <c r="U18" s="854"/>
      <c r="V18" s="854"/>
      <c r="W18" s="854"/>
      <c r="X18" s="854"/>
      <c r="Y18" s="854"/>
      <c r="Z18" s="854"/>
      <c r="AA18" s="854"/>
      <c r="AB18" s="854"/>
      <c r="AC18" s="854"/>
      <c r="AD18" s="854"/>
      <c r="AE18" s="855"/>
      <c r="AF18" s="856"/>
      <c r="AG18" s="857"/>
      <c r="AH18" s="857"/>
      <c r="AI18" s="857"/>
      <c r="AJ18" s="858"/>
      <c r="AK18" s="859"/>
      <c r="AL18" s="860"/>
      <c r="AM18" s="860"/>
      <c r="AN18" s="860"/>
      <c r="AO18" s="860"/>
      <c r="AP18" s="860"/>
      <c r="AQ18" s="860"/>
      <c r="AR18" s="860"/>
      <c r="AS18" s="860"/>
      <c r="AT18" s="860"/>
      <c r="AU18" s="861"/>
      <c r="AV18" s="861"/>
      <c r="AW18" s="861"/>
      <c r="AX18" s="861"/>
      <c r="AY18" s="862"/>
      <c r="AZ18" s="250"/>
      <c r="BA18" s="250"/>
      <c r="BB18" s="250"/>
      <c r="BC18" s="250"/>
      <c r="BD18" s="250"/>
      <c r="BE18" s="251"/>
      <c r="BF18" s="251"/>
      <c r="BG18" s="251"/>
      <c r="BH18" s="251"/>
      <c r="BI18" s="251"/>
      <c r="BJ18" s="251"/>
      <c r="BK18" s="251"/>
      <c r="BL18" s="251"/>
      <c r="BM18" s="251"/>
      <c r="BN18" s="251"/>
      <c r="BO18" s="251"/>
      <c r="BP18" s="251"/>
      <c r="BQ18" s="260">
        <v>12</v>
      </c>
      <c r="BR18" s="261"/>
      <c r="BS18" s="863"/>
      <c r="BT18" s="864"/>
      <c r="BU18" s="864"/>
      <c r="BV18" s="864"/>
      <c r="BW18" s="864"/>
      <c r="BX18" s="864"/>
      <c r="BY18" s="864"/>
      <c r="BZ18" s="864"/>
      <c r="CA18" s="864"/>
      <c r="CB18" s="864"/>
      <c r="CC18" s="864"/>
      <c r="CD18" s="864"/>
      <c r="CE18" s="864"/>
      <c r="CF18" s="864"/>
      <c r="CG18" s="865"/>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52"/>
    </row>
    <row r="19" spans="1:131" s="253" customFormat="1" ht="26.25" customHeight="1" x14ac:dyDescent="0.15">
      <c r="A19" s="259">
        <v>13</v>
      </c>
      <c r="B19" s="850"/>
      <c r="C19" s="851"/>
      <c r="D19" s="851"/>
      <c r="E19" s="851"/>
      <c r="F19" s="851"/>
      <c r="G19" s="851"/>
      <c r="H19" s="851"/>
      <c r="I19" s="851"/>
      <c r="J19" s="851"/>
      <c r="K19" s="851"/>
      <c r="L19" s="851"/>
      <c r="M19" s="851"/>
      <c r="N19" s="851"/>
      <c r="O19" s="851"/>
      <c r="P19" s="852"/>
      <c r="Q19" s="853"/>
      <c r="R19" s="854"/>
      <c r="S19" s="854"/>
      <c r="T19" s="854"/>
      <c r="U19" s="854"/>
      <c r="V19" s="854"/>
      <c r="W19" s="854"/>
      <c r="X19" s="854"/>
      <c r="Y19" s="854"/>
      <c r="Z19" s="854"/>
      <c r="AA19" s="854"/>
      <c r="AB19" s="854"/>
      <c r="AC19" s="854"/>
      <c r="AD19" s="854"/>
      <c r="AE19" s="855"/>
      <c r="AF19" s="856"/>
      <c r="AG19" s="857"/>
      <c r="AH19" s="857"/>
      <c r="AI19" s="857"/>
      <c r="AJ19" s="858"/>
      <c r="AK19" s="859"/>
      <c r="AL19" s="860"/>
      <c r="AM19" s="860"/>
      <c r="AN19" s="860"/>
      <c r="AO19" s="860"/>
      <c r="AP19" s="860"/>
      <c r="AQ19" s="860"/>
      <c r="AR19" s="860"/>
      <c r="AS19" s="860"/>
      <c r="AT19" s="860"/>
      <c r="AU19" s="861"/>
      <c r="AV19" s="861"/>
      <c r="AW19" s="861"/>
      <c r="AX19" s="861"/>
      <c r="AY19" s="862"/>
      <c r="AZ19" s="250"/>
      <c r="BA19" s="250"/>
      <c r="BB19" s="250"/>
      <c r="BC19" s="250"/>
      <c r="BD19" s="250"/>
      <c r="BE19" s="251"/>
      <c r="BF19" s="251"/>
      <c r="BG19" s="251"/>
      <c r="BH19" s="251"/>
      <c r="BI19" s="251"/>
      <c r="BJ19" s="251"/>
      <c r="BK19" s="251"/>
      <c r="BL19" s="251"/>
      <c r="BM19" s="251"/>
      <c r="BN19" s="251"/>
      <c r="BO19" s="251"/>
      <c r="BP19" s="251"/>
      <c r="BQ19" s="260">
        <v>13</v>
      </c>
      <c r="BR19" s="261"/>
      <c r="BS19" s="863"/>
      <c r="BT19" s="864"/>
      <c r="BU19" s="864"/>
      <c r="BV19" s="864"/>
      <c r="BW19" s="864"/>
      <c r="BX19" s="864"/>
      <c r="BY19" s="864"/>
      <c r="BZ19" s="864"/>
      <c r="CA19" s="864"/>
      <c r="CB19" s="864"/>
      <c r="CC19" s="864"/>
      <c r="CD19" s="864"/>
      <c r="CE19" s="864"/>
      <c r="CF19" s="864"/>
      <c r="CG19" s="865"/>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52"/>
    </row>
    <row r="20" spans="1:131" s="253" customFormat="1" ht="26.25" customHeight="1" x14ac:dyDescent="0.15">
      <c r="A20" s="259">
        <v>14</v>
      </c>
      <c r="B20" s="850"/>
      <c r="C20" s="851"/>
      <c r="D20" s="851"/>
      <c r="E20" s="851"/>
      <c r="F20" s="851"/>
      <c r="G20" s="851"/>
      <c r="H20" s="851"/>
      <c r="I20" s="851"/>
      <c r="J20" s="851"/>
      <c r="K20" s="851"/>
      <c r="L20" s="851"/>
      <c r="M20" s="851"/>
      <c r="N20" s="851"/>
      <c r="O20" s="851"/>
      <c r="P20" s="852"/>
      <c r="Q20" s="853"/>
      <c r="R20" s="854"/>
      <c r="S20" s="854"/>
      <c r="T20" s="854"/>
      <c r="U20" s="854"/>
      <c r="V20" s="854"/>
      <c r="W20" s="854"/>
      <c r="X20" s="854"/>
      <c r="Y20" s="854"/>
      <c r="Z20" s="854"/>
      <c r="AA20" s="854"/>
      <c r="AB20" s="854"/>
      <c r="AC20" s="854"/>
      <c r="AD20" s="854"/>
      <c r="AE20" s="855"/>
      <c r="AF20" s="856"/>
      <c r="AG20" s="857"/>
      <c r="AH20" s="857"/>
      <c r="AI20" s="857"/>
      <c r="AJ20" s="858"/>
      <c r="AK20" s="859"/>
      <c r="AL20" s="860"/>
      <c r="AM20" s="860"/>
      <c r="AN20" s="860"/>
      <c r="AO20" s="860"/>
      <c r="AP20" s="860"/>
      <c r="AQ20" s="860"/>
      <c r="AR20" s="860"/>
      <c r="AS20" s="860"/>
      <c r="AT20" s="860"/>
      <c r="AU20" s="861"/>
      <c r="AV20" s="861"/>
      <c r="AW20" s="861"/>
      <c r="AX20" s="861"/>
      <c r="AY20" s="862"/>
      <c r="AZ20" s="250"/>
      <c r="BA20" s="250"/>
      <c r="BB20" s="250"/>
      <c r="BC20" s="250"/>
      <c r="BD20" s="250"/>
      <c r="BE20" s="251"/>
      <c r="BF20" s="251"/>
      <c r="BG20" s="251"/>
      <c r="BH20" s="251"/>
      <c r="BI20" s="251"/>
      <c r="BJ20" s="251"/>
      <c r="BK20" s="251"/>
      <c r="BL20" s="251"/>
      <c r="BM20" s="251"/>
      <c r="BN20" s="251"/>
      <c r="BO20" s="251"/>
      <c r="BP20" s="251"/>
      <c r="BQ20" s="260">
        <v>14</v>
      </c>
      <c r="BR20" s="261"/>
      <c r="BS20" s="863"/>
      <c r="BT20" s="864"/>
      <c r="BU20" s="864"/>
      <c r="BV20" s="864"/>
      <c r="BW20" s="864"/>
      <c r="BX20" s="864"/>
      <c r="BY20" s="864"/>
      <c r="BZ20" s="864"/>
      <c r="CA20" s="864"/>
      <c r="CB20" s="864"/>
      <c r="CC20" s="864"/>
      <c r="CD20" s="864"/>
      <c r="CE20" s="864"/>
      <c r="CF20" s="864"/>
      <c r="CG20" s="865"/>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52"/>
    </row>
    <row r="21" spans="1:131" s="253" customFormat="1" ht="26.25" customHeight="1" thickBot="1" x14ac:dyDescent="0.2">
      <c r="A21" s="259">
        <v>15</v>
      </c>
      <c r="B21" s="850"/>
      <c r="C21" s="851"/>
      <c r="D21" s="851"/>
      <c r="E21" s="851"/>
      <c r="F21" s="851"/>
      <c r="G21" s="851"/>
      <c r="H21" s="851"/>
      <c r="I21" s="851"/>
      <c r="J21" s="851"/>
      <c r="K21" s="851"/>
      <c r="L21" s="851"/>
      <c r="M21" s="851"/>
      <c r="N21" s="851"/>
      <c r="O21" s="851"/>
      <c r="P21" s="852"/>
      <c r="Q21" s="853"/>
      <c r="R21" s="854"/>
      <c r="S21" s="854"/>
      <c r="T21" s="854"/>
      <c r="U21" s="854"/>
      <c r="V21" s="854"/>
      <c r="W21" s="854"/>
      <c r="X21" s="854"/>
      <c r="Y21" s="854"/>
      <c r="Z21" s="854"/>
      <c r="AA21" s="854"/>
      <c r="AB21" s="854"/>
      <c r="AC21" s="854"/>
      <c r="AD21" s="854"/>
      <c r="AE21" s="855"/>
      <c r="AF21" s="856"/>
      <c r="AG21" s="857"/>
      <c r="AH21" s="857"/>
      <c r="AI21" s="857"/>
      <c r="AJ21" s="858"/>
      <c r="AK21" s="859"/>
      <c r="AL21" s="860"/>
      <c r="AM21" s="860"/>
      <c r="AN21" s="860"/>
      <c r="AO21" s="860"/>
      <c r="AP21" s="860"/>
      <c r="AQ21" s="860"/>
      <c r="AR21" s="860"/>
      <c r="AS21" s="860"/>
      <c r="AT21" s="860"/>
      <c r="AU21" s="861"/>
      <c r="AV21" s="861"/>
      <c r="AW21" s="861"/>
      <c r="AX21" s="861"/>
      <c r="AY21" s="862"/>
      <c r="AZ21" s="250"/>
      <c r="BA21" s="250"/>
      <c r="BB21" s="250"/>
      <c r="BC21" s="250"/>
      <c r="BD21" s="250"/>
      <c r="BE21" s="251"/>
      <c r="BF21" s="251"/>
      <c r="BG21" s="251"/>
      <c r="BH21" s="251"/>
      <c r="BI21" s="251"/>
      <c r="BJ21" s="251"/>
      <c r="BK21" s="251"/>
      <c r="BL21" s="251"/>
      <c r="BM21" s="251"/>
      <c r="BN21" s="251"/>
      <c r="BO21" s="251"/>
      <c r="BP21" s="251"/>
      <c r="BQ21" s="260">
        <v>15</v>
      </c>
      <c r="BR21" s="261"/>
      <c r="BS21" s="863"/>
      <c r="BT21" s="864"/>
      <c r="BU21" s="864"/>
      <c r="BV21" s="864"/>
      <c r="BW21" s="864"/>
      <c r="BX21" s="864"/>
      <c r="BY21" s="864"/>
      <c r="BZ21" s="864"/>
      <c r="CA21" s="864"/>
      <c r="CB21" s="864"/>
      <c r="CC21" s="864"/>
      <c r="CD21" s="864"/>
      <c r="CE21" s="864"/>
      <c r="CF21" s="864"/>
      <c r="CG21" s="865"/>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52"/>
    </row>
    <row r="22" spans="1:131" s="253" customFormat="1" ht="26.25" customHeight="1" x14ac:dyDescent="0.15">
      <c r="A22" s="259">
        <v>16</v>
      </c>
      <c r="B22" s="850"/>
      <c r="C22" s="851"/>
      <c r="D22" s="851"/>
      <c r="E22" s="851"/>
      <c r="F22" s="851"/>
      <c r="G22" s="851"/>
      <c r="H22" s="851"/>
      <c r="I22" s="851"/>
      <c r="J22" s="851"/>
      <c r="K22" s="851"/>
      <c r="L22" s="851"/>
      <c r="M22" s="851"/>
      <c r="N22" s="851"/>
      <c r="O22" s="851"/>
      <c r="P22" s="852"/>
      <c r="Q22" s="873"/>
      <c r="R22" s="874"/>
      <c r="S22" s="874"/>
      <c r="T22" s="874"/>
      <c r="U22" s="874"/>
      <c r="V22" s="874"/>
      <c r="W22" s="874"/>
      <c r="X22" s="874"/>
      <c r="Y22" s="874"/>
      <c r="Z22" s="874"/>
      <c r="AA22" s="874"/>
      <c r="AB22" s="874"/>
      <c r="AC22" s="874"/>
      <c r="AD22" s="874"/>
      <c r="AE22" s="875"/>
      <c r="AF22" s="856"/>
      <c r="AG22" s="857"/>
      <c r="AH22" s="857"/>
      <c r="AI22" s="857"/>
      <c r="AJ22" s="858"/>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1"/>
      <c r="BF22" s="251"/>
      <c r="BG22" s="251"/>
      <c r="BH22" s="251"/>
      <c r="BI22" s="251"/>
      <c r="BJ22" s="251"/>
      <c r="BK22" s="251"/>
      <c r="BL22" s="251"/>
      <c r="BM22" s="251"/>
      <c r="BN22" s="251"/>
      <c r="BO22" s="251"/>
      <c r="BP22" s="251"/>
      <c r="BQ22" s="260">
        <v>16</v>
      </c>
      <c r="BR22" s="261"/>
      <c r="BS22" s="863"/>
      <c r="BT22" s="864"/>
      <c r="BU22" s="864"/>
      <c r="BV22" s="864"/>
      <c r="BW22" s="864"/>
      <c r="BX22" s="864"/>
      <c r="BY22" s="864"/>
      <c r="BZ22" s="864"/>
      <c r="CA22" s="864"/>
      <c r="CB22" s="864"/>
      <c r="CC22" s="864"/>
      <c r="CD22" s="864"/>
      <c r="CE22" s="864"/>
      <c r="CF22" s="864"/>
      <c r="CG22" s="865"/>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52"/>
    </row>
    <row r="23" spans="1:131" s="253" customFormat="1" ht="26.25" customHeight="1" thickBot="1" x14ac:dyDescent="0.2">
      <c r="A23" s="262" t="s">
        <v>391</v>
      </c>
      <c r="B23" s="876" t="s">
        <v>392</v>
      </c>
      <c r="C23" s="877"/>
      <c r="D23" s="877"/>
      <c r="E23" s="877"/>
      <c r="F23" s="877"/>
      <c r="G23" s="877"/>
      <c r="H23" s="877"/>
      <c r="I23" s="877"/>
      <c r="J23" s="877"/>
      <c r="K23" s="877"/>
      <c r="L23" s="877"/>
      <c r="M23" s="877"/>
      <c r="N23" s="877"/>
      <c r="O23" s="877"/>
      <c r="P23" s="878"/>
      <c r="Q23" s="879">
        <v>13449</v>
      </c>
      <c r="R23" s="880"/>
      <c r="S23" s="880"/>
      <c r="T23" s="880"/>
      <c r="U23" s="880"/>
      <c r="V23" s="880">
        <v>13347</v>
      </c>
      <c r="W23" s="880"/>
      <c r="X23" s="880"/>
      <c r="Y23" s="880"/>
      <c r="Z23" s="880"/>
      <c r="AA23" s="880">
        <v>102</v>
      </c>
      <c r="AB23" s="880"/>
      <c r="AC23" s="880"/>
      <c r="AD23" s="880"/>
      <c r="AE23" s="881"/>
      <c r="AF23" s="882">
        <v>67</v>
      </c>
      <c r="AG23" s="880"/>
      <c r="AH23" s="880"/>
      <c r="AI23" s="880"/>
      <c r="AJ23" s="883"/>
      <c r="AK23" s="884"/>
      <c r="AL23" s="885"/>
      <c r="AM23" s="885"/>
      <c r="AN23" s="885"/>
      <c r="AO23" s="885"/>
      <c r="AP23" s="880">
        <v>15487</v>
      </c>
      <c r="AQ23" s="880"/>
      <c r="AR23" s="880"/>
      <c r="AS23" s="880"/>
      <c r="AT23" s="880"/>
      <c r="AU23" s="886"/>
      <c r="AV23" s="886"/>
      <c r="AW23" s="886"/>
      <c r="AX23" s="886"/>
      <c r="AY23" s="887"/>
      <c r="AZ23" s="895" t="s">
        <v>131</v>
      </c>
      <c r="BA23" s="896"/>
      <c r="BB23" s="896"/>
      <c r="BC23" s="896"/>
      <c r="BD23" s="897"/>
      <c r="BE23" s="251"/>
      <c r="BF23" s="251"/>
      <c r="BG23" s="251"/>
      <c r="BH23" s="251"/>
      <c r="BI23" s="251"/>
      <c r="BJ23" s="251"/>
      <c r="BK23" s="251"/>
      <c r="BL23" s="251"/>
      <c r="BM23" s="251"/>
      <c r="BN23" s="251"/>
      <c r="BO23" s="251"/>
      <c r="BP23" s="251"/>
      <c r="BQ23" s="260">
        <v>17</v>
      </c>
      <c r="BR23" s="261"/>
      <c r="BS23" s="863"/>
      <c r="BT23" s="864"/>
      <c r="BU23" s="864"/>
      <c r="BV23" s="864"/>
      <c r="BW23" s="864"/>
      <c r="BX23" s="864"/>
      <c r="BY23" s="864"/>
      <c r="BZ23" s="864"/>
      <c r="CA23" s="864"/>
      <c r="CB23" s="864"/>
      <c r="CC23" s="864"/>
      <c r="CD23" s="864"/>
      <c r="CE23" s="864"/>
      <c r="CF23" s="864"/>
      <c r="CG23" s="865"/>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52"/>
    </row>
    <row r="24" spans="1:131" s="253"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0"/>
      <c r="BA24" s="250"/>
      <c r="BB24" s="250"/>
      <c r="BC24" s="250"/>
      <c r="BD24" s="250"/>
      <c r="BE24" s="251"/>
      <c r="BF24" s="251"/>
      <c r="BG24" s="251"/>
      <c r="BH24" s="251"/>
      <c r="BI24" s="251"/>
      <c r="BJ24" s="251"/>
      <c r="BK24" s="251"/>
      <c r="BL24" s="251"/>
      <c r="BM24" s="251"/>
      <c r="BN24" s="251"/>
      <c r="BO24" s="251"/>
      <c r="BP24" s="251"/>
      <c r="BQ24" s="260">
        <v>18</v>
      </c>
      <c r="BR24" s="261"/>
      <c r="BS24" s="863"/>
      <c r="BT24" s="864"/>
      <c r="BU24" s="864"/>
      <c r="BV24" s="864"/>
      <c r="BW24" s="864"/>
      <c r="BX24" s="864"/>
      <c r="BY24" s="864"/>
      <c r="BZ24" s="864"/>
      <c r="CA24" s="864"/>
      <c r="CB24" s="864"/>
      <c r="CC24" s="864"/>
      <c r="CD24" s="864"/>
      <c r="CE24" s="864"/>
      <c r="CF24" s="864"/>
      <c r="CG24" s="865"/>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52"/>
    </row>
    <row r="25" spans="1:131" s="245" customFormat="1" ht="26.25" customHeight="1" thickBot="1" x14ac:dyDescent="0.2">
      <c r="A25" s="844" t="s">
        <v>394</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50"/>
      <c r="BK25" s="250"/>
      <c r="BL25" s="250"/>
      <c r="BM25" s="250"/>
      <c r="BN25" s="250"/>
      <c r="BO25" s="263"/>
      <c r="BP25" s="263"/>
      <c r="BQ25" s="260">
        <v>19</v>
      </c>
      <c r="BR25" s="261"/>
      <c r="BS25" s="863"/>
      <c r="BT25" s="864"/>
      <c r="BU25" s="864"/>
      <c r="BV25" s="864"/>
      <c r="BW25" s="864"/>
      <c r="BX25" s="864"/>
      <c r="BY25" s="864"/>
      <c r="BZ25" s="864"/>
      <c r="CA25" s="864"/>
      <c r="CB25" s="864"/>
      <c r="CC25" s="864"/>
      <c r="CD25" s="864"/>
      <c r="CE25" s="864"/>
      <c r="CF25" s="864"/>
      <c r="CG25" s="865"/>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44"/>
    </row>
    <row r="26" spans="1:131" s="245" customFormat="1" ht="26.25" customHeight="1" x14ac:dyDescent="0.15">
      <c r="A26" s="829" t="s">
        <v>370</v>
      </c>
      <c r="B26" s="830"/>
      <c r="C26" s="830"/>
      <c r="D26" s="830"/>
      <c r="E26" s="830"/>
      <c r="F26" s="830"/>
      <c r="G26" s="830"/>
      <c r="H26" s="830"/>
      <c r="I26" s="830"/>
      <c r="J26" s="830"/>
      <c r="K26" s="830"/>
      <c r="L26" s="830"/>
      <c r="M26" s="830"/>
      <c r="N26" s="830"/>
      <c r="O26" s="830"/>
      <c r="P26" s="831"/>
      <c r="Q26" s="806" t="s">
        <v>395</v>
      </c>
      <c r="R26" s="807"/>
      <c r="S26" s="807"/>
      <c r="T26" s="807"/>
      <c r="U26" s="808"/>
      <c r="V26" s="806" t="s">
        <v>396</v>
      </c>
      <c r="W26" s="807"/>
      <c r="X26" s="807"/>
      <c r="Y26" s="807"/>
      <c r="Z26" s="808"/>
      <c r="AA26" s="806" t="s">
        <v>397</v>
      </c>
      <c r="AB26" s="807"/>
      <c r="AC26" s="807"/>
      <c r="AD26" s="807"/>
      <c r="AE26" s="807"/>
      <c r="AF26" s="898" t="s">
        <v>398</v>
      </c>
      <c r="AG26" s="899"/>
      <c r="AH26" s="899"/>
      <c r="AI26" s="899"/>
      <c r="AJ26" s="900"/>
      <c r="AK26" s="807" t="s">
        <v>399</v>
      </c>
      <c r="AL26" s="807"/>
      <c r="AM26" s="807"/>
      <c r="AN26" s="807"/>
      <c r="AO26" s="808"/>
      <c r="AP26" s="806" t="s">
        <v>400</v>
      </c>
      <c r="AQ26" s="807"/>
      <c r="AR26" s="807"/>
      <c r="AS26" s="807"/>
      <c r="AT26" s="808"/>
      <c r="AU26" s="806" t="s">
        <v>401</v>
      </c>
      <c r="AV26" s="807"/>
      <c r="AW26" s="807"/>
      <c r="AX26" s="807"/>
      <c r="AY26" s="808"/>
      <c r="AZ26" s="806" t="s">
        <v>402</v>
      </c>
      <c r="BA26" s="807"/>
      <c r="BB26" s="807"/>
      <c r="BC26" s="807"/>
      <c r="BD26" s="808"/>
      <c r="BE26" s="806" t="s">
        <v>377</v>
      </c>
      <c r="BF26" s="807"/>
      <c r="BG26" s="807"/>
      <c r="BH26" s="807"/>
      <c r="BI26" s="818"/>
      <c r="BJ26" s="250"/>
      <c r="BK26" s="250"/>
      <c r="BL26" s="250"/>
      <c r="BM26" s="250"/>
      <c r="BN26" s="250"/>
      <c r="BO26" s="263"/>
      <c r="BP26" s="263"/>
      <c r="BQ26" s="260">
        <v>20</v>
      </c>
      <c r="BR26" s="261"/>
      <c r="BS26" s="863"/>
      <c r="BT26" s="864"/>
      <c r="BU26" s="864"/>
      <c r="BV26" s="864"/>
      <c r="BW26" s="864"/>
      <c r="BX26" s="864"/>
      <c r="BY26" s="864"/>
      <c r="BZ26" s="864"/>
      <c r="CA26" s="864"/>
      <c r="CB26" s="864"/>
      <c r="CC26" s="864"/>
      <c r="CD26" s="864"/>
      <c r="CE26" s="864"/>
      <c r="CF26" s="864"/>
      <c r="CG26" s="865"/>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44"/>
    </row>
    <row r="27" spans="1:131" s="245"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1"/>
      <c r="AG27" s="902"/>
      <c r="AH27" s="902"/>
      <c r="AI27" s="902"/>
      <c r="AJ27" s="903"/>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0"/>
      <c r="BK27" s="250"/>
      <c r="BL27" s="250"/>
      <c r="BM27" s="250"/>
      <c r="BN27" s="250"/>
      <c r="BO27" s="263"/>
      <c r="BP27" s="263"/>
      <c r="BQ27" s="260">
        <v>21</v>
      </c>
      <c r="BR27" s="261"/>
      <c r="BS27" s="863"/>
      <c r="BT27" s="864"/>
      <c r="BU27" s="864"/>
      <c r="BV27" s="864"/>
      <c r="BW27" s="864"/>
      <c r="BX27" s="864"/>
      <c r="BY27" s="864"/>
      <c r="BZ27" s="864"/>
      <c r="CA27" s="864"/>
      <c r="CB27" s="864"/>
      <c r="CC27" s="864"/>
      <c r="CD27" s="864"/>
      <c r="CE27" s="864"/>
      <c r="CF27" s="864"/>
      <c r="CG27" s="865"/>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44"/>
    </row>
    <row r="28" spans="1:131" s="245" customFormat="1" ht="26.25" customHeight="1" thickTop="1" x14ac:dyDescent="0.15">
      <c r="A28" s="264">
        <v>1</v>
      </c>
      <c r="B28" s="820" t="s">
        <v>403</v>
      </c>
      <c r="C28" s="821"/>
      <c r="D28" s="821"/>
      <c r="E28" s="821"/>
      <c r="F28" s="821"/>
      <c r="G28" s="821"/>
      <c r="H28" s="821"/>
      <c r="I28" s="821"/>
      <c r="J28" s="821"/>
      <c r="K28" s="821"/>
      <c r="L28" s="821"/>
      <c r="M28" s="821"/>
      <c r="N28" s="821"/>
      <c r="O28" s="821"/>
      <c r="P28" s="822"/>
      <c r="Q28" s="908">
        <v>2400</v>
      </c>
      <c r="R28" s="909"/>
      <c r="S28" s="909"/>
      <c r="T28" s="909"/>
      <c r="U28" s="909"/>
      <c r="V28" s="909">
        <v>2302</v>
      </c>
      <c r="W28" s="909"/>
      <c r="X28" s="909"/>
      <c r="Y28" s="909"/>
      <c r="Z28" s="909"/>
      <c r="AA28" s="909">
        <v>98</v>
      </c>
      <c r="AB28" s="909"/>
      <c r="AC28" s="909"/>
      <c r="AD28" s="909"/>
      <c r="AE28" s="910"/>
      <c r="AF28" s="911">
        <v>98</v>
      </c>
      <c r="AG28" s="909"/>
      <c r="AH28" s="909"/>
      <c r="AI28" s="909"/>
      <c r="AJ28" s="912"/>
      <c r="AK28" s="913">
        <v>152</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0"/>
      <c r="BK28" s="250"/>
      <c r="BL28" s="250"/>
      <c r="BM28" s="250"/>
      <c r="BN28" s="250"/>
      <c r="BO28" s="263"/>
      <c r="BP28" s="263"/>
      <c r="BQ28" s="260">
        <v>22</v>
      </c>
      <c r="BR28" s="261"/>
      <c r="BS28" s="863"/>
      <c r="BT28" s="864"/>
      <c r="BU28" s="864"/>
      <c r="BV28" s="864"/>
      <c r="BW28" s="864"/>
      <c r="BX28" s="864"/>
      <c r="BY28" s="864"/>
      <c r="BZ28" s="864"/>
      <c r="CA28" s="864"/>
      <c r="CB28" s="864"/>
      <c r="CC28" s="864"/>
      <c r="CD28" s="864"/>
      <c r="CE28" s="864"/>
      <c r="CF28" s="864"/>
      <c r="CG28" s="865"/>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44"/>
    </row>
    <row r="29" spans="1:131" s="245" customFormat="1" ht="26.25" customHeight="1" x14ac:dyDescent="0.15">
      <c r="A29" s="264">
        <v>2</v>
      </c>
      <c r="B29" s="850" t="s">
        <v>404</v>
      </c>
      <c r="C29" s="851"/>
      <c r="D29" s="851"/>
      <c r="E29" s="851"/>
      <c r="F29" s="851"/>
      <c r="G29" s="851"/>
      <c r="H29" s="851"/>
      <c r="I29" s="851"/>
      <c r="J29" s="851"/>
      <c r="K29" s="851"/>
      <c r="L29" s="851"/>
      <c r="M29" s="851"/>
      <c r="N29" s="851"/>
      <c r="O29" s="851"/>
      <c r="P29" s="852"/>
      <c r="Q29" s="853">
        <v>79</v>
      </c>
      <c r="R29" s="854"/>
      <c r="S29" s="854"/>
      <c r="T29" s="854"/>
      <c r="U29" s="854"/>
      <c r="V29" s="854">
        <v>68</v>
      </c>
      <c r="W29" s="854"/>
      <c r="X29" s="854"/>
      <c r="Y29" s="854"/>
      <c r="Z29" s="854"/>
      <c r="AA29" s="854">
        <v>11</v>
      </c>
      <c r="AB29" s="854"/>
      <c r="AC29" s="854"/>
      <c r="AD29" s="854"/>
      <c r="AE29" s="855"/>
      <c r="AF29" s="856">
        <v>11</v>
      </c>
      <c r="AG29" s="857"/>
      <c r="AH29" s="857"/>
      <c r="AI29" s="857"/>
      <c r="AJ29" s="858"/>
      <c r="AK29" s="916"/>
      <c r="AL29" s="917"/>
      <c r="AM29" s="917"/>
      <c r="AN29" s="917"/>
      <c r="AO29" s="917"/>
      <c r="AP29" s="917">
        <v>45</v>
      </c>
      <c r="AQ29" s="917"/>
      <c r="AR29" s="917"/>
      <c r="AS29" s="917"/>
      <c r="AT29" s="917"/>
      <c r="AU29" s="917"/>
      <c r="AV29" s="917"/>
      <c r="AW29" s="917"/>
      <c r="AX29" s="917"/>
      <c r="AY29" s="917"/>
      <c r="AZ29" s="918"/>
      <c r="BA29" s="918"/>
      <c r="BB29" s="918"/>
      <c r="BC29" s="918"/>
      <c r="BD29" s="918"/>
      <c r="BE29" s="914"/>
      <c r="BF29" s="914"/>
      <c r="BG29" s="914"/>
      <c r="BH29" s="914"/>
      <c r="BI29" s="915"/>
      <c r="BJ29" s="250"/>
      <c r="BK29" s="250"/>
      <c r="BL29" s="250"/>
      <c r="BM29" s="250"/>
      <c r="BN29" s="250"/>
      <c r="BO29" s="263"/>
      <c r="BP29" s="263"/>
      <c r="BQ29" s="260">
        <v>23</v>
      </c>
      <c r="BR29" s="261"/>
      <c r="BS29" s="863"/>
      <c r="BT29" s="864"/>
      <c r="BU29" s="864"/>
      <c r="BV29" s="864"/>
      <c r="BW29" s="864"/>
      <c r="BX29" s="864"/>
      <c r="BY29" s="864"/>
      <c r="BZ29" s="864"/>
      <c r="CA29" s="864"/>
      <c r="CB29" s="864"/>
      <c r="CC29" s="864"/>
      <c r="CD29" s="864"/>
      <c r="CE29" s="864"/>
      <c r="CF29" s="864"/>
      <c r="CG29" s="865"/>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44"/>
    </row>
    <row r="30" spans="1:131" s="245" customFormat="1" ht="26.25" customHeight="1" x14ac:dyDescent="0.15">
      <c r="A30" s="264">
        <v>3</v>
      </c>
      <c r="B30" s="850" t="s">
        <v>405</v>
      </c>
      <c r="C30" s="851"/>
      <c r="D30" s="851"/>
      <c r="E30" s="851"/>
      <c r="F30" s="851"/>
      <c r="G30" s="851"/>
      <c r="H30" s="851"/>
      <c r="I30" s="851"/>
      <c r="J30" s="851"/>
      <c r="K30" s="851"/>
      <c r="L30" s="851"/>
      <c r="M30" s="851"/>
      <c r="N30" s="851"/>
      <c r="O30" s="851"/>
      <c r="P30" s="852"/>
      <c r="Q30" s="853">
        <v>2520</v>
      </c>
      <c r="R30" s="854"/>
      <c r="S30" s="854"/>
      <c r="T30" s="854"/>
      <c r="U30" s="854"/>
      <c r="V30" s="854">
        <v>2479</v>
      </c>
      <c r="W30" s="854"/>
      <c r="X30" s="854"/>
      <c r="Y30" s="854"/>
      <c r="Z30" s="854"/>
      <c r="AA30" s="854">
        <v>41</v>
      </c>
      <c r="AB30" s="854"/>
      <c r="AC30" s="854"/>
      <c r="AD30" s="854"/>
      <c r="AE30" s="855"/>
      <c r="AF30" s="856">
        <v>41</v>
      </c>
      <c r="AG30" s="857"/>
      <c r="AH30" s="857"/>
      <c r="AI30" s="857"/>
      <c r="AJ30" s="858"/>
      <c r="AK30" s="916">
        <v>395</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0"/>
      <c r="BK30" s="250"/>
      <c r="BL30" s="250"/>
      <c r="BM30" s="250"/>
      <c r="BN30" s="250"/>
      <c r="BO30" s="263"/>
      <c r="BP30" s="263"/>
      <c r="BQ30" s="260">
        <v>24</v>
      </c>
      <c r="BR30" s="261"/>
      <c r="BS30" s="863"/>
      <c r="BT30" s="864"/>
      <c r="BU30" s="864"/>
      <c r="BV30" s="864"/>
      <c r="BW30" s="864"/>
      <c r="BX30" s="864"/>
      <c r="BY30" s="864"/>
      <c r="BZ30" s="864"/>
      <c r="CA30" s="864"/>
      <c r="CB30" s="864"/>
      <c r="CC30" s="864"/>
      <c r="CD30" s="864"/>
      <c r="CE30" s="864"/>
      <c r="CF30" s="864"/>
      <c r="CG30" s="865"/>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44"/>
    </row>
    <row r="31" spans="1:131" s="245" customFormat="1" ht="26.25" customHeight="1" x14ac:dyDescent="0.15">
      <c r="A31" s="264">
        <v>4</v>
      </c>
      <c r="B31" s="850" t="s">
        <v>406</v>
      </c>
      <c r="C31" s="851"/>
      <c r="D31" s="851"/>
      <c r="E31" s="851"/>
      <c r="F31" s="851"/>
      <c r="G31" s="851"/>
      <c r="H31" s="851"/>
      <c r="I31" s="851"/>
      <c r="J31" s="851"/>
      <c r="K31" s="851"/>
      <c r="L31" s="851"/>
      <c r="M31" s="851"/>
      <c r="N31" s="851"/>
      <c r="O31" s="851"/>
      <c r="P31" s="852"/>
      <c r="Q31" s="853">
        <v>306</v>
      </c>
      <c r="R31" s="854"/>
      <c r="S31" s="854"/>
      <c r="T31" s="854"/>
      <c r="U31" s="854"/>
      <c r="V31" s="854">
        <v>297</v>
      </c>
      <c r="W31" s="854"/>
      <c r="X31" s="854"/>
      <c r="Y31" s="854"/>
      <c r="Z31" s="854"/>
      <c r="AA31" s="854">
        <v>9</v>
      </c>
      <c r="AB31" s="854"/>
      <c r="AC31" s="854"/>
      <c r="AD31" s="854"/>
      <c r="AE31" s="855"/>
      <c r="AF31" s="856">
        <v>9</v>
      </c>
      <c r="AG31" s="857"/>
      <c r="AH31" s="857"/>
      <c r="AI31" s="857"/>
      <c r="AJ31" s="858"/>
      <c r="AK31" s="916">
        <v>91</v>
      </c>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0"/>
      <c r="BK31" s="250"/>
      <c r="BL31" s="250"/>
      <c r="BM31" s="250"/>
      <c r="BN31" s="250"/>
      <c r="BO31" s="263"/>
      <c r="BP31" s="263"/>
      <c r="BQ31" s="260">
        <v>25</v>
      </c>
      <c r="BR31" s="261"/>
      <c r="BS31" s="863"/>
      <c r="BT31" s="864"/>
      <c r="BU31" s="864"/>
      <c r="BV31" s="864"/>
      <c r="BW31" s="864"/>
      <c r="BX31" s="864"/>
      <c r="BY31" s="864"/>
      <c r="BZ31" s="864"/>
      <c r="CA31" s="864"/>
      <c r="CB31" s="864"/>
      <c r="CC31" s="864"/>
      <c r="CD31" s="864"/>
      <c r="CE31" s="864"/>
      <c r="CF31" s="864"/>
      <c r="CG31" s="865"/>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44"/>
    </row>
    <row r="32" spans="1:131" s="245" customFormat="1" ht="26.25" customHeight="1" x14ac:dyDescent="0.15">
      <c r="A32" s="264">
        <v>5</v>
      </c>
      <c r="B32" s="850" t="s">
        <v>407</v>
      </c>
      <c r="C32" s="851"/>
      <c r="D32" s="851"/>
      <c r="E32" s="851"/>
      <c r="F32" s="851"/>
      <c r="G32" s="851"/>
      <c r="H32" s="851"/>
      <c r="I32" s="851"/>
      <c r="J32" s="851"/>
      <c r="K32" s="851"/>
      <c r="L32" s="851"/>
      <c r="M32" s="851"/>
      <c r="N32" s="851"/>
      <c r="O32" s="851"/>
      <c r="P32" s="852"/>
      <c r="Q32" s="853">
        <v>551</v>
      </c>
      <c r="R32" s="854"/>
      <c r="S32" s="854"/>
      <c r="T32" s="854"/>
      <c r="U32" s="854"/>
      <c r="V32" s="854">
        <v>491</v>
      </c>
      <c r="W32" s="854"/>
      <c r="X32" s="854"/>
      <c r="Y32" s="854"/>
      <c r="Z32" s="854"/>
      <c r="AA32" s="854">
        <v>60</v>
      </c>
      <c r="AB32" s="854"/>
      <c r="AC32" s="854"/>
      <c r="AD32" s="854"/>
      <c r="AE32" s="855"/>
      <c r="AF32" s="856">
        <v>1085</v>
      </c>
      <c r="AG32" s="857"/>
      <c r="AH32" s="857"/>
      <c r="AI32" s="857"/>
      <c r="AJ32" s="858"/>
      <c r="AK32" s="916">
        <v>65</v>
      </c>
      <c r="AL32" s="917"/>
      <c r="AM32" s="917"/>
      <c r="AN32" s="917"/>
      <c r="AO32" s="917"/>
      <c r="AP32" s="917">
        <v>1998</v>
      </c>
      <c r="AQ32" s="917"/>
      <c r="AR32" s="917"/>
      <c r="AS32" s="917"/>
      <c r="AT32" s="917"/>
      <c r="AU32" s="917">
        <v>587</v>
      </c>
      <c r="AV32" s="917"/>
      <c r="AW32" s="917"/>
      <c r="AX32" s="917"/>
      <c r="AY32" s="917"/>
      <c r="AZ32" s="918"/>
      <c r="BA32" s="918"/>
      <c r="BB32" s="918"/>
      <c r="BC32" s="918"/>
      <c r="BD32" s="918"/>
      <c r="BE32" s="914" t="s">
        <v>408</v>
      </c>
      <c r="BF32" s="914"/>
      <c r="BG32" s="914"/>
      <c r="BH32" s="914"/>
      <c r="BI32" s="915"/>
      <c r="BJ32" s="250"/>
      <c r="BK32" s="250"/>
      <c r="BL32" s="250"/>
      <c r="BM32" s="250"/>
      <c r="BN32" s="250"/>
      <c r="BO32" s="263"/>
      <c r="BP32" s="263"/>
      <c r="BQ32" s="260">
        <v>26</v>
      </c>
      <c r="BR32" s="261"/>
      <c r="BS32" s="863"/>
      <c r="BT32" s="864"/>
      <c r="BU32" s="864"/>
      <c r="BV32" s="864"/>
      <c r="BW32" s="864"/>
      <c r="BX32" s="864"/>
      <c r="BY32" s="864"/>
      <c r="BZ32" s="864"/>
      <c r="CA32" s="864"/>
      <c r="CB32" s="864"/>
      <c r="CC32" s="864"/>
      <c r="CD32" s="864"/>
      <c r="CE32" s="864"/>
      <c r="CF32" s="864"/>
      <c r="CG32" s="865"/>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44"/>
    </row>
    <row r="33" spans="1:131" s="245" customFormat="1" ht="26.25" customHeight="1" x14ac:dyDescent="0.15">
      <c r="A33" s="264">
        <v>6</v>
      </c>
      <c r="B33" s="850" t="s">
        <v>409</v>
      </c>
      <c r="C33" s="851"/>
      <c r="D33" s="851"/>
      <c r="E33" s="851"/>
      <c r="F33" s="851"/>
      <c r="G33" s="851"/>
      <c r="H33" s="851"/>
      <c r="I33" s="851"/>
      <c r="J33" s="851"/>
      <c r="K33" s="851"/>
      <c r="L33" s="851"/>
      <c r="M33" s="851"/>
      <c r="N33" s="851"/>
      <c r="O33" s="851"/>
      <c r="P33" s="852"/>
      <c r="Q33" s="853">
        <v>1053</v>
      </c>
      <c r="R33" s="854"/>
      <c r="S33" s="854"/>
      <c r="T33" s="854"/>
      <c r="U33" s="854"/>
      <c r="V33" s="854">
        <v>1009</v>
      </c>
      <c r="W33" s="854"/>
      <c r="X33" s="854"/>
      <c r="Y33" s="854"/>
      <c r="Z33" s="854"/>
      <c r="AA33" s="854">
        <v>44</v>
      </c>
      <c r="AB33" s="854"/>
      <c r="AC33" s="854"/>
      <c r="AD33" s="854"/>
      <c r="AE33" s="855"/>
      <c r="AF33" s="856">
        <v>353</v>
      </c>
      <c r="AG33" s="857"/>
      <c r="AH33" s="857"/>
      <c r="AI33" s="857"/>
      <c r="AJ33" s="858"/>
      <c r="AK33" s="916">
        <v>800</v>
      </c>
      <c r="AL33" s="917"/>
      <c r="AM33" s="917"/>
      <c r="AN33" s="917"/>
      <c r="AO33" s="917"/>
      <c r="AP33" s="917">
        <v>9007</v>
      </c>
      <c r="AQ33" s="917"/>
      <c r="AR33" s="917"/>
      <c r="AS33" s="917"/>
      <c r="AT33" s="917"/>
      <c r="AU33" s="917">
        <v>6782</v>
      </c>
      <c r="AV33" s="917"/>
      <c r="AW33" s="917"/>
      <c r="AX33" s="917"/>
      <c r="AY33" s="917"/>
      <c r="AZ33" s="918"/>
      <c r="BA33" s="918"/>
      <c r="BB33" s="918"/>
      <c r="BC33" s="918"/>
      <c r="BD33" s="918"/>
      <c r="BE33" s="914" t="s">
        <v>410</v>
      </c>
      <c r="BF33" s="914"/>
      <c r="BG33" s="914"/>
      <c r="BH33" s="914"/>
      <c r="BI33" s="915"/>
      <c r="BJ33" s="250"/>
      <c r="BK33" s="250"/>
      <c r="BL33" s="250"/>
      <c r="BM33" s="250"/>
      <c r="BN33" s="250"/>
      <c r="BO33" s="263"/>
      <c r="BP33" s="263"/>
      <c r="BQ33" s="260">
        <v>27</v>
      </c>
      <c r="BR33" s="261"/>
      <c r="BS33" s="863"/>
      <c r="BT33" s="864"/>
      <c r="BU33" s="864"/>
      <c r="BV33" s="864"/>
      <c r="BW33" s="864"/>
      <c r="BX33" s="864"/>
      <c r="BY33" s="864"/>
      <c r="BZ33" s="864"/>
      <c r="CA33" s="864"/>
      <c r="CB33" s="864"/>
      <c r="CC33" s="864"/>
      <c r="CD33" s="864"/>
      <c r="CE33" s="864"/>
      <c r="CF33" s="864"/>
      <c r="CG33" s="865"/>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44"/>
    </row>
    <row r="34" spans="1:131" s="245" customFormat="1" ht="26.25" customHeight="1" x14ac:dyDescent="0.15">
      <c r="A34" s="264">
        <v>7</v>
      </c>
      <c r="B34" s="850" t="s">
        <v>411</v>
      </c>
      <c r="C34" s="851"/>
      <c r="D34" s="851"/>
      <c r="E34" s="851"/>
      <c r="F34" s="851"/>
      <c r="G34" s="851"/>
      <c r="H34" s="851"/>
      <c r="I34" s="851"/>
      <c r="J34" s="851"/>
      <c r="K34" s="851"/>
      <c r="L34" s="851"/>
      <c r="M34" s="851"/>
      <c r="N34" s="851"/>
      <c r="O34" s="851"/>
      <c r="P34" s="852"/>
      <c r="Q34" s="853">
        <v>6</v>
      </c>
      <c r="R34" s="854"/>
      <c r="S34" s="854"/>
      <c r="T34" s="854"/>
      <c r="U34" s="854"/>
      <c r="V34" s="854">
        <v>5</v>
      </c>
      <c r="W34" s="854"/>
      <c r="X34" s="854"/>
      <c r="Y34" s="854"/>
      <c r="Z34" s="854"/>
      <c r="AA34" s="854">
        <v>1</v>
      </c>
      <c r="AB34" s="854"/>
      <c r="AC34" s="854"/>
      <c r="AD34" s="854"/>
      <c r="AE34" s="855"/>
      <c r="AF34" s="856" t="s">
        <v>131</v>
      </c>
      <c r="AG34" s="857"/>
      <c r="AH34" s="857"/>
      <c r="AI34" s="857"/>
      <c r="AJ34" s="858"/>
      <c r="AK34" s="916"/>
      <c r="AL34" s="917"/>
      <c r="AM34" s="917"/>
      <c r="AN34" s="917"/>
      <c r="AO34" s="917"/>
      <c r="AP34" s="917"/>
      <c r="AQ34" s="917"/>
      <c r="AR34" s="917"/>
      <c r="AS34" s="917"/>
      <c r="AT34" s="917"/>
      <c r="AU34" s="917"/>
      <c r="AV34" s="917"/>
      <c r="AW34" s="917"/>
      <c r="AX34" s="917"/>
      <c r="AY34" s="917"/>
      <c r="AZ34" s="918"/>
      <c r="BA34" s="918"/>
      <c r="BB34" s="918"/>
      <c r="BC34" s="918"/>
      <c r="BD34" s="918"/>
      <c r="BE34" s="914" t="s">
        <v>412</v>
      </c>
      <c r="BF34" s="914"/>
      <c r="BG34" s="914"/>
      <c r="BH34" s="914"/>
      <c r="BI34" s="915"/>
      <c r="BJ34" s="250"/>
      <c r="BK34" s="250"/>
      <c r="BL34" s="250"/>
      <c r="BM34" s="250"/>
      <c r="BN34" s="250"/>
      <c r="BO34" s="263"/>
      <c r="BP34" s="263"/>
      <c r="BQ34" s="260">
        <v>28</v>
      </c>
      <c r="BR34" s="261"/>
      <c r="BS34" s="863"/>
      <c r="BT34" s="864"/>
      <c r="BU34" s="864"/>
      <c r="BV34" s="864"/>
      <c r="BW34" s="864"/>
      <c r="BX34" s="864"/>
      <c r="BY34" s="864"/>
      <c r="BZ34" s="864"/>
      <c r="CA34" s="864"/>
      <c r="CB34" s="864"/>
      <c r="CC34" s="864"/>
      <c r="CD34" s="864"/>
      <c r="CE34" s="864"/>
      <c r="CF34" s="864"/>
      <c r="CG34" s="865"/>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44"/>
    </row>
    <row r="35" spans="1:131" s="245" customFormat="1" ht="26.25" customHeight="1" x14ac:dyDescent="0.15">
      <c r="A35" s="264">
        <v>8</v>
      </c>
      <c r="B35" s="850"/>
      <c r="C35" s="851"/>
      <c r="D35" s="851"/>
      <c r="E35" s="851"/>
      <c r="F35" s="851"/>
      <c r="G35" s="851"/>
      <c r="H35" s="851"/>
      <c r="I35" s="851"/>
      <c r="J35" s="851"/>
      <c r="K35" s="851"/>
      <c r="L35" s="851"/>
      <c r="M35" s="851"/>
      <c r="N35" s="851"/>
      <c r="O35" s="851"/>
      <c r="P35" s="852"/>
      <c r="Q35" s="853"/>
      <c r="R35" s="854"/>
      <c r="S35" s="854"/>
      <c r="T35" s="854"/>
      <c r="U35" s="854"/>
      <c r="V35" s="854"/>
      <c r="W35" s="854"/>
      <c r="X35" s="854"/>
      <c r="Y35" s="854"/>
      <c r="Z35" s="854"/>
      <c r="AA35" s="854"/>
      <c r="AB35" s="854"/>
      <c r="AC35" s="854"/>
      <c r="AD35" s="854"/>
      <c r="AE35" s="855"/>
      <c r="AF35" s="856"/>
      <c r="AG35" s="857"/>
      <c r="AH35" s="857"/>
      <c r="AI35" s="857"/>
      <c r="AJ35" s="858"/>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0"/>
      <c r="BK35" s="250"/>
      <c r="BL35" s="250"/>
      <c r="BM35" s="250"/>
      <c r="BN35" s="250"/>
      <c r="BO35" s="263"/>
      <c r="BP35" s="263"/>
      <c r="BQ35" s="260">
        <v>29</v>
      </c>
      <c r="BR35" s="261"/>
      <c r="BS35" s="863"/>
      <c r="BT35" s="864"/>
      <c r="BU35" s="864"/>
      <c r="BV35" s="864"/>
      <c r="BW35" s="864"/>
      <c r="BX35" s="864"/>
      <c r="BY35" s="864"/>
      <c r="BZ35" s="864"/>
      <c r="CA35" s="864"/>
      <c r="CB35" s="864"/>
      <c r="CC35" s="864"/>
      <c r="CD35" s="864"/>
      <c r="CE35" s="864"/>
      <c r="CF35" s="864"/>
      <c r="CG35" s="865"/>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44"/>
    </row>
    <row r="36" spans="1:131" s="245" customFormat="1" ht="26.25" customHeight="1" x14ac:dyDescent="0.15">
      <c r="A36" s="264">
        <v>9</v>
      </c>
      <c r="B36" s="850"/>
      <c r="C36" s="851"/>
      <c r="D36" s="851"/>
      <c r="E36" s="851"/>
      <c r="F36" s="851"/>
      <c r="G36" s="851"/>
      <c r="H36" s="851"/>
      <c r="I36" s="851"/>
      <c r="J36" s="851"/>
      <c r="K36" s="851"/>
      <c r="L36" s="851"/>
      <c r="M36" s="851"/>
      <c r="N36" s="851"/>
      <c r="O36" s="851"/>
      <c r="P36" s="852"/>
      <c r="Q36" s="853"/>
      <c r="R36" s="854"/>
      <c r="S36" s="854"/>
      <c r="T36" s="854"/>
      <c r="U36" s="854"/>
      <c r="V36" s="854"/>
      <c r="W36" s="854"/>
      <c r="X36" s="854"/>
      <c r="Y36" s="854"/>
      <c r="Z36" s="854"/>
      <c r="AA36" s="854"/>
      <c r="AB36" s="854"/>
      <c r="AC36" s="854"/>
      <c r="AD36" s="854"/>
      <c r="AE36" s="855"/>
      <c r="AF36" s="856"/>
      <c r="AG36" s="857"/>
      <c r="AH36" s="857"/>
      <c r="AI36" s="857"/>
      <c r="AJ36" s="858"/>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0"/>
      <c r="BK36" s="250"/>
      <c r="BL36" s="250"/>
      <c r="BM36" s="250"/>
      <c r="BN36" s="250"/>
      <c r="BO36" s="263"/>
      <c r="BP36" s="263"/>
      <c r="BQ36" s="260">
        <v>30</v>
      </c>
      <c r="BR36" s="261"/>
      <c r="BS36" s="863"/>
      <c r="BT36" s="864"/>
      <c r="BU36" s="864"/>
      <c r="BV36" s="864"/>
      <c r="BW36" s="864"/>
      <c r="BX36" s="864"/>
      <c r="BY36" s="864"/>
      <c r="BZ36" s="864"/>
      <c r="CA36" s="864"/>
      <c r="CB36" s="864"/>
      <c r="CC36" s="864"/>
      <c r="CD36" s="864"/>
      <c r="CE36" s="864"/>
      <c r="CF36" s="864"/>
      <c r="CG36" s="865"/>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44"/>
    </row>
    <row r="37" spans="1:131" s="245" customFormat="1" ht="26.25" customHeight="1" x14ac:dyDescent="0.15">
      <c r="A37" s="264">
        <v>10</v>
      </c>
      <c r="B37" s="850"/>
      <c r="C37" s="851"/>
      <c r="D37" s="851"/>
      <c r="E37" s="851"/>
      <c r="F37" s="851"/>
      <c r="G37" s="851"/>
      <c r="H37" s="851"/>
      <c r="I37" s="851"/>
      <c r="J37" s="851"/>
      <c r="K37" s="851"/>
      <c r="L37" s="851"/>
      <c r="M37" s="851"/>
      <c r="N37" s="851"/>
      <c r="O37" s="851"/>
      <c r="P37" s="852"/>
      <c r="Q37" s="853"/>
      <c r="R37" s="854"/>
      <c r="S37" s="854"/>
      <c r="T37" s="854"/>
      <c r="U37" s="854"/>
      <c r="V37" s="854"/>
      <c r="W37" s="854"/>
      <c r="X37" s="854"/>
      <c r="Y37" s="854"/>
      <c r="Z37" s="854"/>
      <c r="AA37" s="854"/>
      <c r="AB37" s="854"/>
      <c r="AC37" s="854"/>
      <c r="AD37" s="854"/>
      <c r="AE37" s="855"/>
      <c r="AF37" s="856"/>
      <c r="AG37" s="857"/>
      <c r="AH37" s="857"/>
      <c r="AI37" s="857"/>
      <c r="AJ37" s="858"/>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0"/>
      <c r="BK37" s="250"/>
      <c r="BL37" s="250"/>
      <c r="BM37" s="250"/>
      <c r="BN37" s="250"/>
      <c r="BO37" s="263"/>
      <c r="BP37" s="263"/>
      <c r="BQ37" s="260">
        <v>31</v>
      </c>
      <c r="BR37" s="261"/>
      <c r="BS37" s="863"/>
      <c r="BT37" s="864"/>
      <c r="BU37" s="864"/>
      <c r="BV37" s="864"/>
      <c r="BW37" s="864"/>
      <c r="BX37" s="864"/>
      <c r="BY37" s="864"/>
      <c r="BZ37" s="864"/>
      <c r="CA37" s="864"/>
      <c r="CB37" s="864"/>
      <c r="CC37" s="864"/>
      <c r="CD37" s="864"/>
      <c r="CE37" s="864"/>
      <c r="CF37" s="864"/>
      <c r="CG37" s="865"/>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44"/>
    </row>
    <row r="38" spans="1:131" s="245" customFormat="1" ht="26.25" customHeight="1" x14ac:dyDescent="0.15">
      <c r="A38" s="264">
        <v>11</v>
      </c>
      <c r="B38" s="850"/>
      <c r="C38" s="851"/>
      <c r="D38" s="851"/>
      <c r="E38" s="851"/>
      <c r="F38" s="851"/>
      <c r="G38" s="851"/>
      <c r="H38" s="851"/>
      <c r="I38" s="851"/>
      <c r="J38" s="851"/>
      <c r="K38" s="851"/>
      <c r="L38" s="851"/>
      <c r="M38" s="851"/>
      <c r="N38" s="851"/>
      <c r="O38" s="851"/>
      <c r="P38" s="852"/>
      <c r="Q38" s="853"/>
      <c r="R38" s="854"/>
      <c r="S38" s="854"/>
      <c r="T38" s="854"/>
      <c r="U38" s="854"/>
      <c r="V38" s="854"/>
      <c r="W38" s="854"/>
      <c r="X38" s="854"/>
      <c r="Y38" s="854"/>
      <c r="Z38" s="854"/>
      <c r="AA38" s="854"/>
      <c r="AB38" s="854"/>
      <c r="AC38" s="854"/>
      <c r="AD38" s="854"/>
      <c r="AE38" s="855"/>
      <c r="AF38" s="856"/>
      <c r="AG38" s="857"/>
      <c r="AH38" s="857"/>
      <c r="AI38" s="857"/>
      <c r="AJ38" s="858"/>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0"/>
      <c r="BK38" s="250"/>
      <c r="BL38" s="250"/>
      <c r="BM38" s="250"/>
      <c r="BN38" s="250"/>
      <c r="BO38" s="263"/>
      <c r="BP38" s="263"/>
      <c r="BQ38" s="260">
        <v>32</v>
      </c>
      <c r="BR38" s="261"/>
      <c r="BS38" s="863"/>
      <c r="BT38" s="864"/>
      <c r="BU38" s="864"/>
      <c r="BV38" s="864"/>
      <c r="BW38" s="864"/>
      <c r="BX38" s="864"/>
      <c r="BY38" s="864"/>
      <c r="BZ38" s="864"/>
      <c r="CA38" s="864"/>
      <c r="CB38" s="864"/>
      <c r="CC38" s="864"/>
      <c r="CD38" s="864"/>
      <c r="CE38" s="864"/>
      <c r="CF38" s="864"/>
      <c r="CG38" s="865"/>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44"/>
    </row>
    <row r="39" spans="1:131" s="245" customFormat="1" ht="26.25" customHeight="1" x14ac:dyDescent="0.15">
      <c r="A39" s="264">
        <v>12</v>
      </c>
      <c r="B39" s="850"/>
      <c r="C39" s="851"/>
      <c r="D39" s="851"/>
      <c r="E39" s="851"/>
      <c r="F39" s="851"/>
      <c r="G39" s="851"/>
      <c r="H39" s="851"/>
      <c r="I39" s="851"/>
      <c r="J39" s="851"/>
      <c r="K39" s="851"/>
      <c r="L39" s="851"/>
      <c r="M39" s="851"/>
      <c r="N39" s="851"/>
      <c r="O39" s="851"/>
      <c r="P39" s="852"/>
      <c r="Q39" s="853"/>
      <c r="R39" s="854"/>
      <c r="S39" s="854"/>
      <c r="T39" s="854"/>
      <c r="U39" s="854"/>
      <c r="V39" s="854"/>
      <c r="W39" s="854"/>
      <c r="X39" s="854"/>
      <c r="Y39" s="854"/>
      <c r="Z39" s="854"/>
      <c r="AA39" s="854"/>
      <c r="AB39" s="854"/>
      <c r="AC39" s="854"/>
      <c r="AD39" s="854"/>
      <c r="AE39" s="855"/>
      <c r="AF39" s="856"/>
      <c r="AG39" s="857"/>
      <c r="AH39" s="857"/>
      <c r="AI39" s="857"/>
      <c r="AJ39" s="858"/>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0"/>
      <c r="BK39" s="250"/>
      <c r="BL39" s="250"/>
      <c r="BM39" s="250"/>
      <c r="BN39" s="250"/>
      <c r="BO39" s="263"/>
      <c r="BP39" s="263"/>
      <c r="BQ39" s="260">
        <v>33</v>
      </c>
      <c r="BR39" s="261"/>
      <c r="BS39" s="863"/>
      <c r="BT39" s="864"/>
      <c r="BU39" s="864"/>
      <c r="BV39" s="864"/>
      <c r="BW39" s="864"/>
      <c r="BX39" s="864"/>
      <c r="BY39" s="864"/>
      <c r="BZ39" s="864"/>
      <c r="CA39" s="864"/>
      <c r="CB39" s="864"/>
      <c r="CC39" s="864"/>
      <c r="CD39" s="864"/>
      <c r="CE39" s="864"/>
      <c r="CF39" s="864"/>
      <c r="CG39" s="865"/>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44"/>
    </row>
    <row r="40" spans="1:131" s="245" customFormat="1" ht="26.25" customHeight="1" x14ac:dyDescent="0.15">
      <c r="A40" s="259">
        <v>13</v>
      </c>
      <c r="B40" s="850"/>
      <c r="C40" s="851"/>
      <c r="D40" s="851"/>
      <c r="E40" s="851"/>
      <c r="F40" s="851"/>
      <c r="G40" s="851"/>
      <c r="H40" s="851"/>
      <c r="I40" s="851"/>
      <c r="J40" s="851"/>
      <c r="K40" s="851"/>
      <c r="L40" s="851"/>
      <c r="M40" s="851"/>
      <c r="N40" s="851"/>
      <c r="O40" s="851"/>
      <c r="P40" s="852"/>
      <c r="Q40" s="853"/>
      <c r="R40" s="854"/>
      <c r="S40" s="854"/>
      <c r="T40" s="854"/>
      <c r="U40" s="854"/>
      <c r="V40" s="854"/>
      <c r="W40" s="854"/>
      <c r="X40" s="854"/>
      <c r="Y40" s="854"/>
      <c r="Z40" s="854"/>
      <c r="AA40" s="854"/>
      <c r="AB40" s="854"/>
      <c r="AC40" s="854"/>
      <c r="AD40" s="854"/>
      <c r="AE40" s="855"/>
      <c r="AF40" s="856"/>
      <c r="AG40" s="857"/>
      <c r="AH40" s="857"/>
      <c r="AI40" s="857"/>
      <c r="AJ40" s="858"/>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0"/>
      <c r="BK40" s="250"/>
      <c r="BL40" s="250"/>
      <c r="BM40" s="250"/>
      <c r="BN40" s="250"/>
      <c r="BO40" s="263"/>
      <c r="BP40" s="263"/>
      <c r="BQ40" s="260">
        <v>34</v>
      </c>
      <c r="BR40" s="261"/>
      <c r="BS40" s="863"/>
      <c r="BT40" s="864"/>
      <c r="BU40" s="864"/>
      <c r="BV40" s="864"/>
      <c r="BW40" s="864"/>
      <c r="BX40" s="864"/>
      <c r="BY40" s="864"/>
      <c r="BZ40" s="864"/>
      <c r="CA40" s="864"/>
      <c r="CB40" s="864"/>
      <c r="CC40" s="864"/>
      <c r="CD40" s="864"/>
      <c r="CE40" s="864"/>
      <c r="CF40" s="864"/>
      <c r="CG40" s="865"/>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44"/>
    </row>
    <row r="41" spans="1:131" s="245" customFormat="1" ht="26.25" customHeight="1" x14ac:dyDescent="0.15">
      <c r="A41" s="259">
        <v>14</v>
      </c>
      <c r="B41" s="850"/>
      <c r="C41" s="851"/>
      <c r="D41" s="851"/>
      <c r="E41" s="851"/>
      <c r="F41" s="851"/>
      <c r="G41" s="851"/>
      <c r="H41" s="851"/>
      <c r="I41" s="851"/>
      <c r="J41" s="851"/>
      <c r="K41" s="851"/>
      <c r="L41" s="851"/>
      <c r="M41" s="851"/>
      <c r="N41" s="851"/>
      <c r="O41" s="851"/>
      <c r="P41" s="852"/>
      <c r="Q41" s="853"/>
      <c r="R41" s="854"/>
      <c r="S41" s="854"/>
      <c r="T41" s="854"/>
      <c r="U41" s="854"/>
      <c r="V41" s="854"/>
      <c r="W41" s="854"/>
      <c r="X41" s="854"/>
      <c r="Y41" s="854"/>
      <c r="Z41" s="854"/>
      <c r="AA41" s="854"/>
      <c r="AB41" s="854"/>
      <c r="AC41" s="854"/>
      <c r="AD41" s="854"/>
      <c r="AE41" s="855"/>
      <c r="AF41" s="856"/>
      <c r="AG41" s="857"/>
      <c r="AH41" s="857"/>
      <c r="AI41" s="857"/>
      <c r="AJ41" s="858"/>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0"/>
      <c r="BK41" s="250"/>
      <c r="BL41" s="250"/>
      <c r="BM41" s="250"/>
      <c r="BN41" s="250"/>
      <c r="BO41" s="263"/>
      <c r="BP41" s="263"/>
      <c r="BQ41" s="260">
        <v>35</v>
      </c>
      <c r="BR41" s="261"/>
      <c r="BS41" s="863"/>
      <c r="BT41" s="864"/>
      <c r="BU41" s="864"/>
      <c r="BV41" s="864"/>
      <c r="BW41" s="864"/>
      <c r="BX41" s="864"/>
      <c r="BY41" s="864"/>
      <c r="BZ41" s="864"/>
      <c r="CA41" s="864"/>
      <c r="CB41" s="864"/>
      <c r="CC41" s="864"/>
      <c r="CD41" s="864"/>
      <c r="CE41" s="864"/>
      <c r="CF41" s="864"/>
      <c r="CG41" s="865"/>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44"/>
    </row>
    <row r="42" spans="1:131" s="245" customFormat="1" ht="26.25" customHeight="1" x14ac:dyDescent="0.15">
      <c r="A42" s="259">
        <v>15</v>
      </c>
      <c r="B42" s="850"/>
      <c r="C42" s="851"/>
      <c r="D42" s="851"/>
      <c r="E42" s="851"/>
      <c r="F42" s="851"/>
      <c r="G42" s="851"/>
      <c r="H42" s="851"/>
      <c r="I42" s="851"/>
      <c r="J42" s="851"/>
      <c r="K42" s="851"/>
      <c r="L42" s="851"/>
      <c r="M42" s="851"/>
      <c r="N42" s="851"/>
      <c r="O42" s="851"/>
      <c r="P42" s="852"/>
      <c r="Q42" s="853"/>
      <c r="R42" s="854"/>
      <c r="S42" s="854"/>
      <c r="T42" s="854"/>
      <c r="U42" s="854"/>
      <c r="V42" s="854"/>
      <c r="W42" s="854"/>
      <c r="X42" s="854"/>
      <c r="Y42" s="854"/>
      <c r="Z42" s="854"/>
      <c r="AA42" s="854"/>
      <c r="AB42" s="854"/>
      <c r="AC42" s="854"/>
      <c r="AD42" s="854"/>
      <c r="AE42" s="855"/>
      <c r="AF42" s="856"/>
      <c r="AG42" s="857"/>
      <c r="AH42" s="857"/>
      <c r="AI42" s="857"/>
      <c r="AJ42" s="858"/>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0"/>
      <c r="BK42" s="250"/>
      <c r="BL42" s="250"/>
      <c r="BM42" s="250"/>
      <c r="BN42" s="250"/>
      <c r="BO42" s="263"/>
      <c r="BP42" s="263"/>
      <c r="BQ42" s="260">
        <v>36</v>
      </c>
      <c r="BR42" s="261"/>
      <c r="BS42" s="863"/>
      <c r="BT42" s="864"/>
      <c r="BU42" s="864"/>
      <c r="BV42" s="864"/>
      <c r="BW42" s="864"/>
      <c r="BX42" s="864"/>
      <c r="BY42" s="864"/>
      <c r="BZ42" s="864"/>
      <c r="CA42" s="864"/>
      <c r="CB42" s="864"/>
      <c r="CC42" s="864"/>
      <c r="CD42" s="864"/>
      <c r="CE42" s="864"/>
      <c r="CF42" s="864"/>
      <c r="CG42" s="865"/>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44"/>
    </row>
    <row r="43" spans="1:131" s="245" customFormat="1" ht="26.25" customHeight="1" x14ac:dyDescent="0.15">
      <c r="A43" s="259">
        <v>16</v>
      </c>
      <c r="B43" s="850"/>
      <c r="C43" s="851"/>
      <c r="D43" s="851"/>
      <c r="E43" s="851"/>
      <c r="F43" s="851"/>
      <c r="G43" s="851"/>
      <c r="H43" s="851"/>
      <c r="I43" s="851"/>
      <c r="J43" s="851"/>
      <c r="K43" s="851"/>
      <c r="L43" s="851"/>
      <c r="M43" s="851"/>
      <c r="N43" s="851"/>
      <c r="O43" s="851"/>
      <c r="P43" s="852"/>
      <c r="Q43" s="853"/>
      <c r="R43" s="854"/>
      <c r="S43" s="854"/>
      <c r="T43" s="854"/>
      <c r="U43" s="854"/>
      <c r="V43" s="854"/>
      <c r="W43" s="854"/>
      <c r="X43" s="854"/>
      <c r="Y43" s="854"/>
      <c r="Z43" s="854"/>
      <c r="AA43" s="854"/>
      <c r="AB43" s="854"/>
      <c r="AC43" s="854"/>
      <c r="AD43" s="854"/>
      <c r="AE43" s="855"/>
      <c r="AF43" s="856"/>
      <c r="AG43" s="857"/>
      <c r="AH43" s="857"/>
      <c r="AI43" s="857"/>
      <c r="AJ43" s="858"/>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0"/>
      <c r="BK43" s="250"/>
      <c r="BL43" s="250"/>
      <c r="BM43" s="250"/>
      <c r="BN43" s="250"/>
      <c r="BO43" s="263"/>
      <c r="BP43" s="263"/>
      <c r="BQ43" s="260">
        <v>37</v>
      </c>
      <c r="BR43" s="261"/>
      <c r="BS43" s="863"/>
      <c r="BT43" s="864"/>
      <c r="BU43" s="864"/>
      <c r="BV43" s="864"/>
      <c r="BW43" s="864"/>
      <c r="BX43" s="864"/>
      <c r="BY43" s="864"/>
      <c r="BZ43" s="864"/>
      <c r="CA43" s="864"/>
      <c r="CB43" s="864"/>
      <c r="CC43" s="864"/>
      <c r="CD43" s="864"/>
      <c r="CE43" s="864"/>
      <c r="CF43" s="864"/>
      <c r="CG43" s="865"/>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44"/>
    </row>
    <row r="44" spans="1:131" s="245" customFormat="1" ht="26.25" customHeight="1" x14ac:dyDescent="0.15">
      <c r="A44" s="259">
        <v>17</v>
      </c>
      <c r="B44" s="850"/>
      <c r="C44" s="851"/>
      <c r="D44" s="851"/>
      <c r="E44" s="851"/>
      <c r="F44" s="851"/>
      <c r="G44" s="851"/>
      <c r="H44" s="851"/>
      <c r="I44" s="851"/>
      <c r="J44" s="851"/>
      <c r="K44" s="851"/>
      <c r="L44" s="851"/>
      <c r="M44" s="851"/>
      <c r="N44" s="851"/>
      <c r="O44" s="851"/>
      <c r="P44" s="852"/>
      <c r="Q44" s="853"/>
      <c r="R44" s="854"/>
      <c r="S44" s="854"/>
      <c r="T44" s="854"/>
      <c r="U44" s="854"/>
      <c r="V44" s="854"/>
      <c r="W44" s="854"/>
      <c r="X44" s="854"/>
      <c r="Y44" s="854"/>
      <c r="Z44" s="854"/>
      <c r="AA44" s="854"/>
      <c r="AB44" s="854"/>
      <c r="AC44" s="854"/>
      <c r="AD44" s="854"/>
      <c r="AE44" s="855"/>
      <c r="AF44" s="856"/>
      <c r="AG44" s="857"/>
      <c r="AH44" s="857"/>
      <c r="AI44" s="857"/>
      <c r="AJ44" s="858"/>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0"/>
      <c r="BK44" s="250"/>
      <c r="BL44" s="250"/>
      <c r="BM44" s="250"/>
      <c r="BN44" s="250"/>
      <c r="BO44" s="263"/>
      <c r="BP44" s="263"/>
      <c r="BQ44" s="260">
        <v>38</v>
      </c>
      <c r="BR44" s="261"/>
      <c r="BS44" s="863"/>
      <c r="BT44" s="864"/>
      <c r="BU44" s="864"/>
      <c r="BV44" s="864"/>
      <c r="BW44" s="864"/>
      <c r="BX44" s="864"/>
      <c r="BY44" s="864"/>
      <c r="BZ44" s="864"/>
      <c r="CA44" s="864"/>
      <c r="CB44" s="864"/>
      <c r="CC44" s="864"/>
      <c r="CD44" s="864"/>
      <c r="CE44" s="864"/>
      <c r="CF44" s="864"/>
      <c r="CG44" s="865"/>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44"/>
    </row>
    <row r="45" spans="1:131" s="245" customFormat="1" ht="26.25" customHeight="1" x14ac:dyDescent="0.15">
      <c r="A45" s="259">
        <v>18</v>
      </c>
      <c r="B45" s="850"/>
      <c r="C45" s="851"/>
      <c r="D45" s="851"/>
      <c r="E45" s="851"/>
      <c r="F45" s="851"/>
      <c r="G45" s="851"/>
      <c r="H45" s="851"/>
      <c r="I45" s="851"/>
      <c r="J45" s="851"/>
      <c r="K45" s="851"/>
      <c r="L45" s="851"/>
      <c r="M45" s="851"/>
      <c r="N45" s="851"/>
      <c r="O45" s="851"/>
      <c r="P45" s="852"/>
      <c r="Q45" s="853"/>
      <c r="R45" s="854"/>
      <c r="S45" s="854"/>
      <c r="T45" s="854"/>
      <c r="U45" s="854"/>
      <c r="V45" s="854"/>
      <c r="W45" s="854"/>
      <c r="X45" s="854"/>
      <c r="Y45" s="854"/>
      <c r="Z45" s="854"/>
      <c r="AA45" s="854"/>
      <c r="AB45" s="854"/>
      <c r="AC45" s="854"/>
      <c r="AD45" s="854"/>
      <c r="AE45" s="855"/>
      <c r="AF45" s="856"/>
      <c r="AG45" s="857"/>
      <c r="AH45" s="857"/>
      <c r="AI45" s="857"/>
      <c r="AJ45" s="858"/>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0"/>
      <c r="BK45" s="250"/>
      <c r="BL45" s="250"/>
      <c r="BM45" s="250"/>
      <c r="BN45" s="250"/>
      <c r="BO45" s="263"/>
      <c r="BP45" s="263"/>
      <c r="BQ45" s="260">
        <v>39</v>
      </c>
      <c r="BR45" s="261"/>
      <c r="BS45" s="863"/>
      <c r="BT45" s="864"/>
      <c r="BU45" s="864"/>
      <c r="BV45" s="864"/>
      <c r="BW45" s="864"/>
      <c r="BX45" s="864"/>
      <c r="BY45" s="864"/>
      <c r="BZ45" s="864"/>
      <c r="CA45" s="864"/>
      <c r="CB45" s="864"/>
      <c r="CC45" s="864"/>
      <c r="CD45" s="864"/>
      <c r="CE45" s="864"/>
      <c r="CF45" s="864"/>
      <c r="CG45" s="865"/>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44"/>
    </row>
    <row r="46" spans="1:131" s="245" customFormat="1" ht="26.25" customHeight="1" x14ac:dyDescent="0.15">
      <c r="A46" s="259">
        <v>19</v>
      </c>
      <c r="B46" s="850"/>
      <c r="C46" s="851"/>
      <c r="D46" s="851"/>
      <c r="E46" s="851"/>
      <c r="F46" s="851"/>
      <c r="G46" s="851"/>
      <c r="H46" s="851"/>
      <c r="I46" s="851"/>
      <c r="J46" s="851"/>
      <c r="K46" s="851"/>
      <c r="L46" s="851"/>
      <c r="M46" s="851"/>
      <c r="N46" s="851"/>
      <c r="O46" s="851"/>
      <c r="P46" s="852"/>
      <c r="Q46" s="853"/>
      <c r="R46" s="854"/>
      <c r="S46" s="854"/>
      <c r="T46" s="854"/>
      <c r="U46" s="854"/>
      <c r="V46" s="854"/>
      <c r="W46" s="854"/>
      <c r="X46" s="854"/>
      <c r="Y46" s="854"/>
      <c r="Z46" s="854"/>
      <c r="AA46" s="854"/>
      <c r="AB46" s="854"/>
      <c r="AC46" s="854"/>
      <c r="AD46" s="854"/>
      <c r="AE46" s="855"/>
      <c r="AF46" s="856"/>
      <c r="AG46" s="857"/>
      <c r="AH46" s="857"/>
      <c r="AI46" s="857"/>
      <c r="AJ46" s="858"/>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0"/>
      <c r="BK46" s="250"/>
      <c r="BL46" s="250"/>
      <c r="BM46" s="250"/>
      <c r="BN46" s="250"/>
      <c r="BO46" s="263"/>
      <c r="BP46" s="263"/>
      <c r="BQ46" s="260">
        <v>40</v>
      </c>
      <c r="BR46" s="261"/>
      <c r="BS46" s="863"/>
      <c r="BT46" s="864"/>
      <c r="BU46" s="864"/>
      <c r="BV46" s="864"/>
      <c r="BW46" s="864"/>
      <c r="BX46" s="864"/>
      <c r="BY46" s="864"/>
      <c r="BZ46" s="864"/>
      <c r="CA46" s="864"/>
      <c r="CB46" s="864"/>
      <c r="CC46" s="864"/>
      <c r="CD46" s="864"/>
      <c r="CE46" s="864"/>
      <c r="CF46" s="864"/>
      <c r="CG46" s="865"/>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44"/>
    </row>
    <row r="47" spans="1:131" s="245" customFormat="1" ht="26.25" customHeight="1" x14ac:dyDescent="0.15">
      <c r="A47" s="259">
        <v>20</v>
      </c>
      <c r="B47" s="850"/>
      <c r="C47" s="851"/>
      <c r="D47" s="851"/>
      <c r="E47" s="851"/>
      <c r="F47" s="851"/>
      <c r="G47" s="851"/>
      <c r="H47" s="851"/>
      <c r="I47" s="851"/>
      <c r="J47" s="851"/>
      <c r="K47" s="851"/>
      <c r="L47" s="851"/>
      <c r="M47" s="851"/>
      <c r="N47" s="851"/>
      <c r="O47" s="851"/>
      <c r="P47" s="852"/>
      <c r="Q47" s="853"/>
      <c r="R47" s="854"/>
      <c r="S47" s="854"/>
      <c r="T47" s="854"/>
      <c r="U47" s="854"/>
      <c r="V47" s="854"/>
      <c r="W47" s="854"/>
      <c r="X47" s="854"/>
      <c r="Y47" s="854"/>
      <c r="Z47" s="854"/>
      <c r="AA47" s="854"/>
      <c r="AB47" s="854"/>
      <c r="AC47" s="854"/>
      <c r="AD47" s="854"/>
      <c r="AE47" s="855"/>
      <c r="AF47" s="856"/>
      <c r="AG47" s="857"/>
      <c r="AH47" s="857"/>
      <c r="AI47" s="857"/>
      <c r="AJ47" s="858"/>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0"/>
      <c r="BK47" s="250"/>
      <c r="BL47" s="250"/>
      <c r="BM47" s="250"/>
      <c r="BN47" s="250"/>
      <c r="BO47" s="263"/>
      <c r="BP47" s="263"/>
      <c r="BQ47" s="260">
        <v>41</v>
      </c>
      <c r="BR47" s="261"/>
      <c r="BS47" s="863"/>
      <c r="BT47" s="864"/>
      <c r="BU47" s="864"/>
      <c r="BV47" s="864"/>
      <c r="BW47" s="864"/>
      <c r="BX47" s="864"/>
      <c r="BY47" s="864"/>
      <c r="BZ47" s="864"/>
      <c r="CA47" s="864"/>
      <c r="CB47" s="864"/>
      <c r="CC47" s="864"/>
      <c r="CD47" s="864"/>
      <c r="CE47" s="864"/>
      <c r="CF47" s="864"/>
      <c r="CG47" s="865"/>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44"/>
    </row>
    <row r="48" spans="1:131" s="245" customFormat="1" ht="26.25" customHeight="1" x14ac:dyDescent="0.15">
      <c r="A48" s="259">
        <v>21</v>
      </c>
      <c r="B48" s="850"/>
      <c r="C48" s="851"/>
      <c r="D48" s="851"/>
      <c r="E48" s="851"/>
      <c r="F48" s="851"/>
      <c r="G48" s="851"/>
      <c r="H48" s="851"/>
      <c r="I48" s="851"/>
      <c r="J48" s="851"/>
      <c r="K48" s="851"/>
      <c r="L48" s="851"/>
      <c r="M48" s="851"/>
      <c r="N48" s="851"/>
      <c r="O48" s="851"/>
      <c r="P48" s="852"/>
      <c r="Q48" s="853"/>
      <c r="R48" s="854"/>
      <c r="S48" s="854"/>
      <c r="T48" s="854"/>
      <c r="U48" s="854"/>
      <c r="V48" s="854"/>
      <c r="W48" s="854"/>
      <c r="X48" s="854"/>
      <c r="Y48" s="854"/>
      <c r="Z48" s="854"/>
      <c r="AA48" s="854"/>
      <c r="AB48" s="854"/>
      <c r="AC48" s="854"/>
      <c r="AD48" s="854"/>
      <c r="AE48" s="855"/>
      <c r="AF48" s="856"/>
      <c r="AG48" s="857"/>
      <c r="AH48" s="857"/>
      <c r="AI48" s="857"/>
      <c r="AJ48" s="858"/>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0"/>
      <c r="BK48" s="250"/>
      <c r="BL48" s="250"/>
      <c r="BM48" s="250"/>
      <c r="BN48" s="250"/>
      <c r="BO48" s="263"/>
      <c r="BP48" s="263"/>
      <c r="BQ48" s="260">
        <v>42</v>
      </c>
      <c r="BR48" s="261"/>
      <c r="BS48" s="863"/>
      <c r="BT48" s="864"/>
      <c r="BU48" s="864"/>
      <c r="BV48" s="864"/>
      <c r="BW48" s="864"/>
      <c r="BX48" s="864"/>
      <c r="BY48" s="864"/>
      <c r="BZ48" s="864"/>
      <c r="CA48" s="864"/>
      <c r="CB48" s="864"/>
      <c r="CC48" s="864"/>
      <c r="CD48" s="864"/>
      <c r="CE48" s="864"/>
      <c r="CF48" s="864"/>
      <c r="CG48" s="865"/>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44"/>
    </row>
    <row r="49" spans="1:131" s="245" customFormat="1" ht="26.25" customHeight="1" x14ac:dyDescent="0.15">
      <c r="A49" s="259">
        <v>22</v>
      </c>
      <c r="B49" s="850"/>
      <c r="C49" s="851"/>
      <c r="D49" s="851"/>
      <c r="E49" s="851"/>
      <c r="F49" s="851"/>
      <c r="G49" s="851"/>
      <c r="H49" s="851"/>
      <c r="I49" s="851"/>
      <c r="J49" s="851"/>
      <c r="K49" s="851"/>
      <c r="L49" s="851"/>
      <c r="M49" s="851"/>
      <c r="N49" s="851"/>
      <c r="O49" s="851"/>
      <c r="P49" s="852"/>
      <c r="Q49" s="853"/>
      <c r="R49" s="854"/>
      <c r="S49" s="854"/>
      <c r="T49" s="854"/>
      <c r="U49" s="854"/>
      <c r="V49" s="854"/>
      <c r="W49" s="854"/>
      <c r="X49" s="854"/>
      <c r="Y49" s="854"/>
      <c r="Z49" s="854"/>
      <c r="AA49" s="854"/>
      <c r="AB49" s="854"/>
      <c r="AC49" s="854"/>
      <c r="AD49" s="854"/>
      <c r="AE49" s="855"/>
      <c r="AF49" s="856"/>
      <c r="AG49" s="857"/>
      <c r="AH49" s="857"/>
      <c r="AI49" s="857"/>
      <c r="AJ49" s="858"/>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0"/>
      <c r="BK49" s="250"/>
      <c r="BL49" s="250"/>
      <c r="BM49" s="250"/>
      <c r="BN49" s="250"/>
      <c r="BO49" s="263"/>
      <c r="BP49" s="263"/>
      <c r="BQ49" s="260">
        <v>43</v>
      </c>
      <c r="BR49" s="261"/>
      <c r="BS49" s="863"/>
      <c r="BT49" s="864"/>
      <c r="BU49" s="864"/>
      <c r="BV49" s="864"/>
      <c r="BW49" s="864"/>
      <c r="BX49" s="864"/>
      <c r="BY49" s="864"/>
      <c r="BZ49" s="864"/>
      <c r="CA49" s="864"/>
      <c r="CB49" s="864"/>
      <c r="CC49" s="864"/>
      <c r="CD49" s="864"/>
      <c r="CE49" s="864"/>
      <c r="CF49" s="864"/>
      <c r="CG49" s="865"/>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44"/>
    </row>
    <row r="50" spans="1:131" s="245" customFormat="1" ht="26.25" customHeight="1" x14ac:dyDescent="0.15">
      <c r="A50" s="259">
        <v>23</v>
      </c>
      <c r="B50" s="850"/>
      <c r="C50" s="851"/>
      <c r="D50" s="851"/>
      <c r="E50" s="851"/>
      <c r="F50" s="851"/>
      <c r="G50" s="851"/>
      <c r="H50" s="851"/>
      <c r="I50" s="851"/>
      <c r="J50" s="851"/>
      <c r="K50" s="851"/>
      <c r="L50" s="851"/>
      <c r="M50" s="851"/>
      <c r="N50" s="851"/>
      <c r="O50" s="851"/>
      <c r="P50" s="852"/>
      <c r="Q50" s="919"/>
      <c r="R50" s="920"/>
      <c r="S50" s="920"/>
      <c r="T50" s="920"/>
      <c r="U50" s="920"/>
      <c r="V50" s="920"/>
      <c r="W50" s="920"/>
      <c r="X50" s="920"/>
      <c r="Y50" s="920"/>
      <c r="Z50" s="920"/>
      <c r="AA50" s="920"/>
      <c r="AB50" s="920"/>
      <c r="AC50" s="920"/>
      <c r="AD50" s="920"/>
      <c r="AE50" s="921"/>
      <c r="AF50" s="856"/>
      <c r="AG50" s="857"/>
      <c r="AH50" s="857"/>
      <c r="AI50" s="857"/>
      <c r="AJ50" s="858"/>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0"/>
      <c r="BK50" s="250"/>
      <c r="BL50" s="250"/>
      <c r="BM50" s="250"/>
      <c r="BN50" s="250"/>
      <c r="BO50" s="263"/>
      <c r="BP50" s="263"/>
      <c r="BQ50" s="260">
        <v>44</v>
      </c>
      <c r="BR50" s="261"/>
      <c r="BS50" s="863"/>
      <c r="BT50" s="864"/>
      <c r="BU50" s="864"/>
      <c r="BV50" s="864"/>
      <c r="BW50" s="864"/>
      <c r="BX50" s="864"/>
      <c r="BY50" s="864"/>
      <c r="BZ50" s="864"/>
      <c r="CA50" s="864"/>
      <c r="CB50" s="864"/>
      <c r="CC50" s="864"/>
      <c r="CD50" s="864"/>
      <c r="CE50" s="864"/>
      <c r="CF50" s="864"/>
      <c r="CG50" s="865"/>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44"/>
    </row>
    <row r="51" spans="1:131" s="245" customFormat="1" ht="26.25" customHeight="1" x14ac:dyDescent="0.15">
      <c r="A51" s="259">
        <v>24</v>
      </c>
      <c r="B51" s="850"/>
      <c r="C51" s="851"/>
      <c r="D51" s="851"/>
      <c r="E51" s="851"/>
      <c r="F51" s="851"/>
      <c r="G51" s="851"/>
      <c r="H51" s="851"/>
      <c r="I51" s="851"/>
      <c r="J51" s="851"/>
      <c r="K51" s="851"/>
      <c r="L51" s="851"/>
      <c r="M51" s="851"/>
      <c r="N51" s="851"/>
      <c r="O51" s="851"/>
      <c r="P51" s="852"/>
      <c r="Q51" s="919"/>
      <c r="R51" s="920"/>
      <c r="S51" s="920"/>
      <c r="T51" s="920"/>
      <c r="U51" s="920"/>
      <c r="V51" s="920"/>
      <c r="W51" s="920"/>
      <c r="X51" s="920"/>
      <c r="Y51" s="920"/>
      <c r="Z51" s="920"/>
      <c r="AA51" s="920"/>
      <c r="AB51" s="920"/>
      <c r="AC51" s="920"/>
      <c r="AD51" s="920"/>
      <c r="AE51" s="921"/>
      <c r="AF51" s="856"/>
      <c r="AG51" s="857"/>
      <c r="AH51" s="857"/>
      <c r="AI51" s="857"/>
      <c r="AJ51" s="858"/>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0"/>
      <c r="BK51" s="250"/>
      <c r="BL51" s="250"/>
      <c r="BM51" s="250"/>
      <c r="BN51" s="250"/>
      <c r="BO51" s="263"/>
      <c r="BP51" s="263"/>
      <c r="BQ51" s="260">
        <v>45</v>
      </c>
      <c r="BR51" s="261"/>
      <c r="BS51" s="863"/>
      <c r="BT51" s="864"/>
      <c r="BU51" s="864"/>
      <c r="BV51" s="864"/>
      <c r="BW51" s="864"/>
      <c r="BX51" s="864"/>
      <c r="BY51" s="864"/>
      <c r="BZ51" s="864"/>
      <c r="CA51" s="864"/>
      <c r="CB51" s="864"/>
      <c r="CC51" s="864"/>
      <c r="CD51" s="864"/>
      <c r="CE51" s="864"/>
      <c r="CF51" s="864"/>
      <c r="CG51" s="865"/>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44"/>
    </row>
    <row r="52" spans="1:131" s="245" customFormat="1" ht="26.25" customHeight="1" x14ac:dyDescent="0.15">
      <c r="A52" s="259">
        <v>25</v>
      </c>
      <c r="B52" s="850"/>
      <c r="C52" s="851"/>
      <c r="D52" s="851"/>
      <c r="E52" s="851"/>
      <c r="F52" s="851"/>
      <c r="G52" s="851"/>
      <c r="H52" s="851"/>
      <c r="I52" s="851"/>
      <c r="J52" s="851"/>
      <c r="K52" s="851"/>
      <c r="L52" s="851"/>
      <c r="M52" s="851"/>
      <c r="N52" s="851"/>
      <c r="O52" s="851"/>
      <c r="P52" s="852"/>
      <c r="Q52" s="919"/>
      <c r="R52" s="920"/>
      <c r="S52" s="920"/>
      <c r="T52" s="920"/>
      <c r="U52" s="920"/>
      <c r="V52" s="920"/>
      <c r="W52" s="920"/>
      <c r="X52" s="920"/>
      <c r="Y52" s="920"/>
      <c r="Z52" s="920"/>
      <c r="AA52" s="920"/>
      <c r="AB52" s="920"/>
      <c r="AC52" s="920"/>
      <c r="AD52" s="920"/>
      <c r="AE52" s="921"/>
      <c r="AF52" s="856"/>
      <c r="AG52" s="857"/>
      <c r="AH52" s="857"/>
      <c r="AI52" s="857"/>
      <c r="AJ52" s="858"/>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0"/>
      <c r="BK52" s="250"/>
      <c r="BL52" s="250"/>
      <c r="BM52" s="250"/>
      <c r="BN52" s="250"/>
      <c r="BO52" s="263"/>
      <c r="BP52" s="263"/>
      <c r="BQ52" s="260">
        <v>46</v>
      </c>
      <c r="BR52" s="261"/>
      <c r="BS52" s="863"/>
      <c r="BT52" s="864"/>
      <c r="BU52" s="864"/>
      <c r="BV52" s="864"/>
      <c r="BW52" s="864"/>
      <c r="BX52" s="864"/>
      <c r="BY52" s="864"/>
      <c r="BZ52" s="864"/>
      <c r="CA52" s="864"/>
      <c r="CB52" s="864"/>
      <c r="CC52" s="864"/>
      <c r="CD52" s="864"/>
      <c r="CE52" s="864"/>
      <c r="CF52" s="864"/>
      <c r="CG52" s="865"/>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44"/>
    </row>
    <row r="53" spans="1:131" s="245" customFormat="1" ht="26.25" customHeight="1" x14ac:dyDescent="0.15">
      <c r="A53" s="259">
        <v>26</v>
      </c>
      <c r="B53" s="850"/>
      <c r="C53" s="851"/>
      <c r="D53" s="851"/>
      <c r="E53" s="851"/>
      <c r="F53" s="851"/>
      <c r="G53" s="851"/>
      <c r="H53" s="851"/>
      <c r="I53" s="851"/>
      <c r="J53" s="851"/>
      <c r="K53" s="851"/>
      <c r="L53" s="851"/>
      <c r="M53" s="851"/>
      <c r="N53" s="851"/>
      <c r="O53" s="851"/>
      <c r="P53" s="852"/>
      <c r="Q53" s="919"/>
      <c r="R53" s="920"/>
      <c r="S53" s="920"/>
      <c r="T53" s="920"/>
      <c r="U53" s="920"/>
      <c r="V53" s="920"/>
      <c r="W53" s="920"/>
      <c r="X53" s="920"/>
      <c r="Y53" s="920"/>
      <c r="Z53" s="920"/>
      <c r="AA53" s="920"/>
      <c r="AB53" s="920"/>
      <c r="AC53" s="920"/>
      <c r="AD53" s="920"/>
      <c r="AE53" s="921"/>
      <c r="AF53" s="856"/>
      <c r="AG53" s="857"/>
      <c r="AH53" s="857"/>
      <c r="AI53" s="857"/>
      <c r="AJ53" s="858"/>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0"/>
      <c r="BK53" s="250"/>
      <c r="BL53" s="250"/>
      <c r="BM53" s="250"/>
      <c r="BN53" s="250"/>
      <c r="BO53" s="263"/>
      <c r="BP53" s="263"/>
      <c r="BQ53" s="260">
        <v>47</v>
      </c>
      <c r="BR53" s="261"/>
      <c r="BS53" s="863"/>
      <c r="BT53" s="864"/>
      <c r="BU53" s="864"/>
      <c r="BV53" s="864"/>
      <c r="BW53" s="864"/>
      <c r="BX53" s="864"/>
      <c r="BY53" s="864"/>
      <c r="BZ53" s="864"/>
      <c r="CA53" s="864"/>
      <c r="CB53" s="864"/>
      <c r="CC53" s="864"/>
      <c r="CD53" s="864"/>
      <c r="CE53" s="864"/>
      <c r="CF53" s="864"/>
      <c r="CG53" s="865"/>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44"/>
    </row>
    <row r="54" spans="1:131" s="245" customFormat="1" ht="26.25" customHeight="1" x14ac:dyDescent="0.15">
      <c r="A54" s="259">
        <v>27</v>
      </c>
      <c r="B54" s="850"/>
      <c r="C54" s="851"/>
      <c r="D54" s="851"/>
      <c r="E54" s="851"/>
      <c r="F54" s="851"/>
      <c r="G54" s="851"/>
      <c r="H54" s="851"/>
      <c r="I54" s="851"/>
      <c r="J54" s="851"/>
      <c r="K54" s="851"/>
      <c r="L54" s="851"/>
      <c r="M54" s="851"/>
      <c r="N54" s="851"/>
      <c r="O54" s="851"/>
      <c r="P54" s="852"/>
      <c r="Q54" s="919"/>
      <c r="R54" s="920"/>
      <c r="S54" s="920"/>
      <c r="T54" s="920"/>
      <c r="U54" s="920"/>
      <c r="V54" s="920"/>
      <c r="W54" s="920"/>
      <c r="X54" s="920"/>
      <c r="Y54" s="920"/>
      <c r="Z54" s="920"/>
      <c r="AA54" s="920"/>
      <c r="AB54" s="920"/>
      <c r="AC54" s="920"/>
      <c r="AD54" s="920"/>
      <c r="AE54" s="921"/>
      <c r="AF54" s="856"/>
      <c r="AG54" s="857"/>
      <c r="AH54" s="857"/>
      <c r="AI54" s="857"/>
      <c r="AJ54" s="858"/>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0"/>
      <c r="BK54" s="250"/>
      <c r="BL54" s="250"/>
      <c r="BM54" s="250"/>
      <c r="BN54" s="250"/>
      <c r="BO54" s="263"/>
      <c r="BP54" s="263"/>
      <c r="BQ54" s="260">
        <v>48</v>
      </c>
      <c r="BR54" s="261"/>
      <c r="BS54" s="863"/>
      <c r="BT54" s="864"/>
      <c r="BU54" s="864"/>
      <c r="BV54" s="864"/>
      <c r="BW54" s="864"/>
      <c r="BX54" s="864"/>
      <c r="BY54" s="864"/>
      <c r="BZ54" s="864"/>
      <c r="CA54" s="864"/>
      <c r="CB54" s="864"/>
      <c r="CC54" s="864"/>
      <c r="CD54" s="864"/>
      <c r="CE54" s="864"/>
      <c r="CF54" s="864"/>
      <c r="CG54" s="865"/>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44"/>
    </row>
    <row r="55" spans="1:131" s="245" customFormat="1" ht="26.25" customHeight="1" x14ac:dyDescent="0.15">
      <c r="A55" s="259">
        <v>28</v>
      </c>
      <c r="B55" s="850"/>
      <c r="C55" s="851"/>
      <c r="D55" s="851"/>
      <c r="E55" s="851"/>
      <c r="F55" s="851"/>
      <c r="G55" s="851"/>
      <c r="H55" s="851"/>
      <c r="I55" s="851"/>
      <c r="J55" s="851"/>
      <c r="K55" s="851"/>
      <c r="L55" s="851"/>
      <c r="M55" s="851"/>
      <c r="N55" s="851"/>
      <c r="O55" s="851"/>
      <c r="P55" s="852"/>
      <c r="Q55" s="919"/>
      <c r="R55" s="920"/>
      <c r="S55" s="920"/>
      <c r="T55" s="920"/>
      <c r="U55" s="920"/>
      <c r="V55" s="920"/>
      <c r="W55" s="920"/>
      <c r="X55" s="920"/>
      <c r="Y55" s="920"/>
      <c r="Z55" s="920"/>
      <c r="AA55" s="920"/>
      <c r="AB55" s="920"/>
      <c r="AC55" s="920"/>
      <c r="AD55" s="920"/>
      <c r="AE55" s="921"/>
      <c r="AF55" s="856"/>
      <c r="AG55" s="857"/>
      <c r="AH55" s="857"/>
      <c r="AI55" s="857"/>
      <c r="AJ55" s="858"/>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0"/>
      <c r="BK55" s="250"/>
      <c r="BL55" s="250"/>
      <c r="BM55" s="250"/>
      <c r="BN55" s="250"/>
      <c r="BO55" s="263"/>
      <c r="BP55" s="263"/>
      <c r="BQ55" s="260">
        <v>49</v>
      </c>
      <c r="BR55" s="261"/>
      <c r="BS55" s="863"/>
      <c r="BT55" s="864"/>
      <c r="BU55" s="864"/>
      <c r="BV55" s="864"/>
      <c r="BW55" s="864"/>
      <c r="BX55" s="864"/>
      <c r="BY55" s="864"/>
      <c r="BZ55" s="864"/>
      <c r="CA55" s="864"/>
      <c r="CB55" s="864"/>
      <c r="CC55" s="864"/>
      <c r="CD55" s="864"/>
      <c r="CE55" s="864"/>
      <c r="CF55" s="864"/>
      <c r="CG55" s="865"/>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44"/>
    </row>
    <row r="56" spans="1:131" s="245" customFormat="1" ht="26.25" customHeight="1" x14ac:dyDescent="0.15">
      <c r="A56" s="259">
        <v>29</v>
      </c>
      <c r="B56" s="850"/>
      <c r="C56" s="851"/>
      <c r="D56" s="851"/>
      <c r="E56" s="851"/>
      <c r="F56" s="851"/>
      <c r="G56" s="851"/>
      <c r="H56" s="851"/>
      <c r="I56" s="851"/>
      <c r="J56" s="851"/>
      <c r="K56" s="851"/>
      <c r="L56" s="851"/>
      <c r="M56" s="851"/>
      <c r="N56" s="851"/>
      <c r="O56" s="851"/>
      <c r="P56" s="852"/>
      <c r="Q56" s="919"/>
      <c r="R56" s="920"/>
      <c r="S56" s="920"/>
      <c r="T56" s="920"/>
      <c r="U56" s="920"/>
      <c r="V56" s="920"/>
      <c r="W56" s="920"/>
      <c r="X56" s="920"/>
      <c r="Y56" s="920"/>
      <c r="Z56" s="920"/>
      <c r="AA56" s="920"/>
      <c r="AB56" s="920"/>
      <c r="AC56" s="920"/>
      <c r="AD56" s="920"/>
      <c r="AE56" s="921"/>
      <c r="AF56" s="856"/>
      <c r="AG56" s="857"/>
      <c r="AH56" s="857"/>
      <c r="AI56" s="857"/>
      <c r="AJ56" s="858"/>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0"/>
      <c r="BK56" s="250"/>
      <c r="BL56" s="250"/>
      <c r="BM56" s="250"/>
      <c r="BN56" s="250"/>
      <c r="BO56" s="263"/>
      <c r="BP56" s="263"/>
      <c r="BQ56" s="260">
        <v>50</v>
      </c>
      <c r="BR56" s="261"/>
      <c r="BS56" s="863"/>
      <c r="BT56" s="864"/>
      <c r="BU56" s="864"/>
      <c r="BV56" s="864"/>
      <c r="BW56" s="864"/>
      <c r="BX56" s="864"/>
      <c r="BY56" s="864"/>
      <c r="BZ56" s="864"/>
      <c r="CA56" s="864"/>
      <c r="CB56" s="864"/>
      <c r="CC56" s="864"/>
      <c r="CD56" s="864"/>
      <c r="CE56" s="864"/>
      <c r="CF56" s="864"/>
      <c r="CG56" s="865"/>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44"/>
    </row>
    <row r="57" spans="1:131" s="245" customFormat="1" ht="26.25" customHeight="1" x14ac:dyDescent="0.15">
      <c r="A57" s="259">
        <v>30</v>
      </c>
      <c r="B57" s="850"/>
      <c r="C57" s="851"/>
      <c r="D57" s="851"/>
      <c r="E57" s="851"/>
      <c r="F57" s="851"/>
      <c r="G57" s="851"/>
      <c r="H57" s="851"/>
      <c r="I57" s="851"/>
      <c r="J57" s="851"/>
      <c r="K57" s="851"/>
      <c r="L57" s="851"/>
      <c r="M57" s="851"/>
      <c r="N57" s="851"/>
      <c r="O57" s="851"/>
      <c r="P57" s="852"/>
      <c r="Q57" s="919"/>
      <c r="R57" s="920"/>
      <c r="S57" s="920"/>
      <c r="T57" s="920"/>
      <c r="U57" s="920"/>
      <c r="V57" s="920"/>
      <c r="W57" s="920"/>
      <c r="X57" s="920"/>
      <c r="Y57" s="920"/>
      <c r="Z57" s="920"/>
      <c r="AA57" s="920"/>
      <c r="AB57" s="920"/>
      <c r="AC57" s="920"/>
      <c r="AD57" s="920"/>
      <c r="AE57" s="921"/>
      <c r="AF57" s="856"/>
      <c r="AG57" s="857"/>
      <c r="AH57" s="857"/>
      <c r="AI57" s="857"/>
      <c r="AJ57" s="858"/>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0"/>
      <c r="BK57" s="250"/>
      <c r="BL57" s="250"/>
      <c r="BM57" s="250"/>
      <c r="BN57" s="250"/>
      <c r="BO57" s="263"/>
      <c r="BP57" s="263"/>
      <c r="BQ57" s="260">
        <v>51</v>
      </c>
      <c r="BR57" s="261"/>
      <c r="BS57" s="863"/>
      <c r="BT57" s="864"/>
      <c r="BU57" s="864"/>
      <c r="BV57" s="864"/>
      <c r="BW57" s="864"/>
      <c r="BX57" s="864"/>
      <c r="BY57" s="864"/>
      <c r="BZ57" s="864"/>
      <c r="CA57" s="864"/>
      <c r="CB57" s="864"/>
      <c r="CC57" s="864"/>
      <c r="CD57" s="864"/>
      <c r="CE57" s="864"/>
      <c r="CF57" s="864"/>
      <c r="CG57" s="865"/>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44"/>
    </row>
    <row r="58" spans="1:131" s="245" customFormat="1" ht="26.25" customHeight="1" x14ac:dyDescent="0.15">
      <c r="A58" s="259">
        <v>31</v>
      </c>
      <c r="B58" s="850"/>
      <c r="C58" s="851"/>
      <c r="D58" s="851"/>
      <c r="E58" s="851"/>
      <c r="F58" s="851"/>
      <c r="G58" s="851"/>
      <c r="H58" s="851"/>
      <c r="I58" s="851"/>
      <c r="J58" s="851"/>
      <c r="K58" s="851"/>
      <c r="L58" s="851"/>
      <c r="M58" s="851"/>
      <c r="N58" s="851"/>
      <c r="O58" s="851"/>
      <c r="P58" s="852"/>
      <c r="Q58" s="919"/>
      <c r="R58" s="920"/>
      <c r="S58" s="920"/>
      <c r="T58" s="920"/>
      <c r="U58" s="920"/>
      <c r="V58" s="920"/>
      <c r="W58" s="920"/>
      <c r="X58" s="920"/>
      <c r="Y58" s="920"/>
      <c r="Z58" s="920"/>
      <c r="AA58" s="920"/>
      <c r="AB58" s="920"/>
      <c r="AC58" s="920"/>
      <c r="AD58" s="920"/>
      <c r="AE58" s="921"/>
      <c r="AF58" s="856"/>
      <c r="AG58" s="857"/>
      <c r="AH58" s="857"/>
      <c r="AI58" s="857"/>
      <c r="AJ58" s="858"/>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0"/>
      <c r="BK58" s="250"/>
      <c r="BL58" s="250"/>
      <c r="BM58" s="250"/>
      <c r="BN58" s="250"/>
      <c r="BO58" s="263"/>
      <c r="BP58" s="263"/>
      <c r="BQ58" s="260">
        <v>52</v>
      </c>
      <c r="BR58" s="261"/>
      <c r="BS58" s="863"/>
      <c r="BT58" s="864"/>
      <c r="BU58" s="864"/>
      <c r="BV58" s="864"/>
      <c r="BW58" s="864"/>
      <c r="BX58" s="864"/>
      <c r="BY58" s="864"/>
      <c r="BZ58" s="864"/>
      <c r="CA58" s="864"/>
      <c r="CB58" s="864"/>
      <c r="CC58" s="864"/>
      <c r="CD58" s="864"/>
      <c r="CE58" s="864"/>
      <c r="CF58" s="864"/>
      <c r="CG58" s="865"/>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44"/>
    </row>
    <row r="59" spans="1:131" s="245" customFormat="1" ht="26.25" customHeight="1" x14ac:dyDescent="0.15">
      <c r="A59" s="259">
        <v>32</v>
      </c>
      <c r="B59" s="850"/>
      <c r="C59" s="851"/>
      <c r="D59" s="851"/>
      <c r="E59" s="851"/>
      <c r="F59" s="851"/>
      <c r="G59" s="851"/>
      <c r="H59" s="851"/>
      <c r="I59" s="851"/>
      <c r="J59" s="851"/>
      <c r="K59" s="851"/>
      <c r="L59" s="851"/>
      <c r="M59" s="851"/>
      <c r="N59" s="851"/>
      <c r="O59" s="851"/>
      <c r="P59" s="852"/>
      <c r="Q59" s="919"/>
      <c r="R59" s="920"/>
      <c r="S59" s="920"/>
      <c r="T59" s="920"/>
      <c r="U59" s="920"/>
      <c r="V59" s="920"/>
      <c r="W59" s="920"/>
      <c r="X59" s="920"/>
      <c r="Y59" s="920"/>
      <c r="Z59" s="920"/>
      <c r="AA59" s="920"/>
      <c r="AB59" s="920"/>
      <c r="AC59" s="920"/>
      <c r="AD59" s="920"/>
      <c r="AE59" s="921"/>
      <c r="AF59" s="856"/>
      <c r="AG59" s="857"/>
      <c r="AH59" s="857"/>
      <c r="AI59" s="857"/>
      <c r="AJ59" s="858"/>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0"/>
      <c r="BK59" s="250"/>
      <c r="BL59" s="250"/>
      <c r="BM59" s="250"/>
      <c r="BN59" s="250"/>
      <c r="BO59" s="263"/>
      <c r="BP59" s="263"/>
      <c r="BQ59" s="260">
        <v>53</v>
      </c>
      <c r="BR59" s="261"/>
      <c r="BS59" s="863"/>
      <c r="BT59" s="864"/>
      <c r="BU59" s="864"/>
      <c r="BV59" s="864"/>
      <c r="BW59" s="864"/>
      <c r="BX59" s="864"/>
      <c r="BY59" s="864"/>
      <c r="BZ59" s="864"/>
      <c r="CA59" s="864"/>
      <c r="CB59" s="864"/>
      <c r="CC59" s="864"/>
      <c r="CD59" s="864"/>
      <c r="CE59" s="864"/>
      <c r="CF59" s="864"/>
      <c r="CG59" s="865"/>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44"/>
    </row>
    <row r="60" spans="1:131" s="245" customFormat="1" ht="26.25" customHeight="1" x14ac:dyDescent="0.15">
      <c r="A60" s="259">
        <v>33</v>
      </c>
      <c r="B60" s="850"/>
      <c r="C60" s="851"/>
      <c r="D60" s="851"/>
      <c r="E60" s="851"/>
      <c r="F60" s="851"/>
      <c r="G60" s="851"/>
      <c r="H60" s="851"/>
      <c r="I60" s="851"/>
      <c r="J60" s="851"/>
      <c r="K60" s="851"/>
      <c r="L60" s="851"/>
      <c r="M60" s="851"/>
      <c r="N60" s="851"/>
      <c r="O60" s="851"/>
      <c r="P60" s="852"/>
      <c r="Q60" s="919"/>
      <c r="R60" s="920"/>
      <c r="S60" s="920"/>
      <c r="T60" s="920"/>
      <c r="U60" s="920"/>
      <c r="V60" s="920"/>
      <c r="W60" s="920"/>
      <c r="X60" s="920"/>
      <c r="Y60" s="920"/>
      <c r="Z60" s="920"/>
      <c r="AA60" s="920"/>
      <c r="AB60" s="920"/>
      <c r="AC60" s="920"/>
      <c r="AD60" s="920"/>
      <c r="AE60" s="921"/>
      <c r="AF60" s="856"/>
      <c r="AG60" s="857"/>
      <c r="AH60" s="857"/>
      <c r="AI60" s="857"/>
      <c r="AJ60" s="858"/>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0"/>
      <c r="BK60" s="250"/>
      <c r="BL60" s="250"/>
      <c r="BM60" s="250"/>
      <c r="BN60" s="250"/>
      <c r="BO60" s="263"/>
      <c r="BP60" s="263"/>
      <c r="BQ60" s="260">
        <v>54</v>
      </c>
      <c r="BR60" s="261"/>
      <c r="BS60" s="863"/>
      <c r="BT60" s="864"/>
      <c r="BU60" s="864"/>
      <c r="BV60" s="864"/>
      <c r="BW60" s="864"/>
      <c r="BX60" s="864"/>
      <c r="BY60" s="864"/>
      <c r="BZ60" s="864"/>
      <c r="CA60" s="864"/>
      <c r="CB60" s="864"/>
      <c r="CC60" s="864"/>
      <c r="CD60" s="864"/>
      <c r="CE60" s="864"/>
      <c r="CF60" s="864"/>
      <c r="CG60" s="865"/>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44"/>
    </row>
    <row r="61" spans="1:131" s="245" customFormat="1" ht="26.25" customHeight="1" thickBot="1" x14ac:dyDescent="0.2">
      <c r="A61" s="259">
        <v>34</v>
      </c>
      <c r="B61" s="850"/>
      <c r="C61" s="851"/>
      <c r="D61" s="851"/>
      <c r="E61" s="851"/>
      <c r="F61" s="851"/>
      <c r="G61" s="851"/>
      <c r="H61" s="851"/>
      <c r="I61" s="851"/>
      <c r="J61" s="851"/>
      <c r="K61" s="851"/>
      <c r="L61" s="851"/>
      <c r="M61" s="851"/>
      <c r="N61" s="851"/>
      <c r="O61" s="851"/>
      <c r="P61" s="852"/>
      <c r="Q61" s="919"/>
      <c r="R61" s="920"/>
      <c r="S61" s="920"/>
      <c r="T61" s="920"/>
      <c r="U61" s="920"/>
      <c r="V61" s="920"/>
      <c r="W61" s="920"/>
      <c r="X61" s="920"/>
      <c r="Y61" s="920"/>
      <c r="Z61" s="920"/>
      <c r="AA61" s="920"/>
      <c r="AB61" s="920"/>
      <c r="AC61" s="920"/>
      <c r="AD61" s="920"/>
      <c r="AE61" s="921"/>
      <c r="AF61" s="856"/>
      <c r="AG61" s="857"/>
      <c r="AH61" s="857"/>
      <c r="AI61" s="857"/>
      <c r="AJ61" s="858"/>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0"/>
      <c r="BK61" s="250"/>
      <c r="BL61" s="250"/>
      <c r="BM61" s="250"/>
      <c r="BN61" s="250"/>
      <c r="BO61" s="263"/>
      <c r="BP61" s="263"/>
      <c r="BQ61" s="260">
        <v>55</v>
      </c>
      <c r="BR61" s="261"/>
      <c r="BS61" s="863"/>
      <c r="BT61" s="864"/>
      <c r="BU61" s="864"/>
      <c r="BV61" s="864"/>
      <c r="BW61" s="864"/>
      <c r="BX61" s="864"/>
      <c r="BY61" s="864"/>
      <c r="BZ61" s="864"/>
      <c r="CA61" s="864"/>
      <c r="CB61" s="864"/>
      <c r="CC61" s="864"/>
      <c r="CD61" s="864"/>
      <c r="CE61" s="864"/>
      <c r="CF61" s="864"/>
      <c r="CG61" s="865"/>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44"/>
    </row>
    <row r="62" spans="1:131" s="245" customFormat="1" ht="26.25" customHeight="1" x14ac:dyDescent="0.15">
      <c r="A62" s="259">
        <v>35</v>
      </c>
      <c r="B62" s="850"/>
      <c r="C62" s="851"/>
      <c r="D62" s="851"/>
      <c r="E62" s="851"/>
      <c r="F62" s="851"/>
      <c r="G62" s="851"/>
      <c r="H62" s="851"/>
      <c r="I62" s="851"/>
      <c r="J62" s="851"/>
      <c r="K62" s="851"/>
      <c r="L62" s="851"/>
      <c r="M62" s="851"/>
      <c r="N62" s="851"/>
      <c r="O62" s="851"/>
      <c r="P62" s="852"/>
      <c r="Q62" s="919"/>
      <c r="R62" s="920"/>
      <c r="S62" s="920"/>
      <c r="T62" s="920"/>
      <c r="U62" s="920"/>
      <c r="V62" s="920"/>
      <c r="W62" s="920"/>
      <c r="X62" s="920"/>
      <c r="Y62" s="920"/>
      <c r="Z62" s="920"/>
      <c r="AA62" s="920"/>
      <c r="AB62" s="920"/>
      <c r="AC62" s="920"/>
      <c r="AD62" s="920"/>
      <c r="AE62" s="921"/>
      <c r="AF62" s="856"/>
      <c r="AG62" s="857"/>
      <c r="AH62" s="857"/>
      <c r="AI62" s="857"/>
      <c r="AJ62" s="858"/>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7" t="s">
        <v>413</v>
      </c>
      <c r="BK62" s="892"/>
      <c r="BL62" s="892"/>
      <c r="BM62" s="892"/>
      <c r="BN62" s="893"/>
      <c r="BO62" s="263"/>
      <c r="BP62" s="263"/>
      <c r="BQ62" s="260">
        <v>56</v>
      </c>
      <c r="BR62" s="261"/>
      <c r="BS62" s="863"/>
      <c r="BT62" s="864"/>
      <c r="BU62" s="864"/>
      <c r="BV62" s="864"/>
      <c r="BW62" s="864"/>
      <c r="BX62" s="864"/>
      <c r="BY62" s="864"/>
      <c r="BZ62" s="864"/>
      <c r="CA62" s="864"/>
      <c r="CB62" s="864"/>
      <c r="CC62" s="864"/>
      <c r="CD62" s="864"/>
      <c r="CE62" s="864"/>
      <c r="CF62" s="864"/>
      <c r="CG62" s="865"/>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44"/>
    </row>
    <row r="63" spans="1:131" s="245" customFormat="1" ht="26.25" customHeight="1" thickBot="1" x14ac:dyDescent="0.2">
      <c r="A63" s="262" t="s">
        <v>391</v>
      </c>
      <c r="B63" s="876" t="s">
        <v>414</v>
      </c>
      <c r="C63" s="877"/>
      <c r="D63" s="877"/>
      <c r="E63" s="877"/>
      <c r="F63" s="877"/>
      <c r="G63" s="877"/>
      <c r="H63" s="877"/>
      <c r="I63" s="877"/>
      <c r="J63" s="877"/>
      <c r="K63" s="877"/>
      <c r="L63" s="877"/>
      <c r="M63" s="877"/>
      <c r="N63" s="877"/>
      <c r="O63" s="877"/>
      <c r="P63" s="878"/>
      <c r="Q63" s="931"/>
      <c r="R63" s="932"/>
      <c r="S63" s="932"/>
      <c r="T63" s="932"/>
      <c r="U63" s="932"/>
      <c r="V63" s="932"/>
      <c r="W63" s="932"/>
      <c r="X63" s="932"/>
      <c r="Y63" s="932"/>
      <c r="Z63" s="932"/>
      <c r="AA63" s="932"/>
      <c r="AB63" s="932"/>
      <c r="AC63" s="932"/>
      <c r="AD63" s="932"/>
      <c r="AE63" s="933"/>
      <c r="AF63" s="934">
        <v>1597</v>
      </c>
      <c r="AG63" s="924"/>
      <c r="AH63" s="924"/>
      <c r="AI63" s="924"/>
      <c r="AJ63" s="935"/>
      <c r="AK63" s="936"/>
      <c r="AL63" s="932"/>
      <c r="AM63" s="932"/>
      <c r="AN63" s="932"/>
      <c r="AO63" s="932"/>
      <c r="AP63" s="924"/>
      <c r="AQ63" s="924"/>
      <c r="AR63" s="924"/>
      <c r="AS63" s="924"/>
      <c r="AT63" s="924"/>
      <c r="AU63" s="924"/>
      <c r="AV63" s="924"/>
      <c r="AW63" s="924"/>
      <c r="AX63" s="924"/>
      <c r="AY63" s="924"/>
      <c r="AZ63" s="925"/>
      <c r="BA63" s="925"/>
      <c r="BB63" s="925"/>
      <c r="BC63" s="925"/>
      <c r="BD63" s="925"/>
      <c r="BE63" s="926"/>
      <c r="BF63" s="926"/>
      <c r="BG63" s="926"/>
      <c r="BH63" s="926"/>
      <c r="BI63" s="927"/>
      <c r="BJ63" s="928" t="s">
        <v>415</v>
      </c>
      <c r="BK63" s="929"/>
      <c r="BL63" s="929"/>
      <c r="BM63" s="929"/>
      <c r="BN63" s="930"/>
      <c r="BO63" s="263"/>
      <c r="BP63" s="263"/>
      <c r="BQ63" s="260">
        <v>57</v>
      </c>
      <c r="BR63" s="261"/>
      <c r="BS63" s="863"/>
      <c r="BT63" s="864"/>
      <c r="BU63" s="864"/>
      <c r="BV63" s="864"/>
      <c r="BW63" s="864"/>
      <c r="BX63" s="864"/>
      <c r="BY63" s="864"/>
      <c r="BZ63" s="864"/>
      <c r="CA63" s="864"/>
      <c r="CB63" s="864"/>
      <c r="CC63" s="864"/>
      <c r="CD63" s="864"/>
      <c r="CE63" s="864"/>
      <c r="CF63" s="864"/>
      <c r="CG63" s="865"/>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63"/>
      <c r="BT64" s="864"/>
      <c r="BU64" s="864"/>
      <c r="BV64" s="864"/>
      <c r="BW64" s="864"/>
      <c r="BX64" s="864"/>
      <c r="BY64" s="864"/>
      <c r="BZ64" s="864"/>
      <c r="CA64" s="864"/>
      <c r="CB64" s="864"/>
      <c r="CC64" s="864"/>
      <c r="CD64" s="864"/>
      <c r="CE64" s="864"/>
      <c r="CF64" s="864"/>
      <c r="CG64" s="865"/>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44"/>
    </row>
    <row r="65" spans="1:131" s="245" customFormat="1" ht="26.25" customHeight="1" thickBot="1" x14ac:dyDescent="0.2">
      <c r="A65" s="250" t="s">
        <v>416</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63"/>
      <c r="BT65" s="864"/>
      <c r="BU65" s="864"/>
      <c r="BV65" s="864"/>
      <c r="BW65" s="864"/>
      <c r="BX65" s="864"/>
      <c r="BY65" s="864"/>
      <c r="BZ65" s="864"/>
      <c r="CA65" s="864"/>
      <c r="CB65" s="864"/>
      <c r="CC65" s="864"/>
      <c r="CD65" s="864"/>
      <c r="CE65" s="864"/>
      <c r="CF65" s="864"/>
      <c r="CG65" s="865"/>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44"/>
    </row>
    <row r="66" spans="1:131" s="245" customFormat="1" ht="26.25" customHeight="1" x14ac:dyDescent="0.15">
      <c r="A66" s="829" t="s">
        <v>417</v>
      </c>
      <c r="B66" s="830"/>
      <c r="C66" s="830"/>
      <c r="D66" s="830"/>
      <c r="E66" s="830"/>
      <c r="F66" s="830"/>
      <c r="G66" s="830"/>
      <c r="H66" s="830"/>
      <c r="I66" s="830"/>
      <c r="J66" s="830"/>
      <c r="K66" s="830"/>
      <c r="L66" s="830"/>
      <c r="M66" s="830"/>
      <c r="N66" s="830"/>
      <c r="O66" s="830"/>
      <c r="P66" s="831"/>
      <c r="Q66" s="806" t="s">
        <v>418</v>
      </c>
      <c r="R66" s="807"/>
      <c r="S66" s="807"/>
      <c r="T66" s="807"/>
      <c r="U66" s="808"/>
      <c r="V66" s="806" t="s">
        <v>419</v>
      </c>
      <c r="W66" s="807"/>
      <c r="X66" s="807"/>
      <c r="Y66" s="807"/>
      <c r="Z66" s="808"/>
      <c r="AA66" s="806" t="s">
        <v>420</v>
      </c>
      <c r="AB66" s="807"/>
      <c r="AC66" s="807"/>
      <c r="AD66" s="807"/>
      <c r="AE66" s="808"/>
      <c r="AF66" s="949" t="s">
        <v>421</v>
      </c>
      <c r="AG66" s="899"/>
      <c r="AH66" s="899"/>
      <c r="AI66" s="899"/>
      <c r="AJ66" s="950"/>
      <c r="AK66" s="806" t="s">
        <v>422</v>
      </c>
      <c r="AL66" s="830"/>
      <c r="AM66" s="830"/>
      <c r="AN66" s="830"/>
      <c r="AO66" s="831"/>
      <c r="AP66" s="806" t="s">
        <v>400</v>
      </c>
      <c r="AQ66" s="807"/>
      <c r="AR66" s="807"/>
      <c r="AS66" s="807"/>
      <c r="AT66" s="808"/>
      <c r="AU66" s="806" t="s">
        <v>423</v>
      </c>
      <c r="AV66" s="807"/>
      <c r="AW66" s="807"/>
      <c r="AX66" s="807"/>
      <c r="AY66" s="808"/>
      <c r="AZ66" s="806" t="s">
        <v>377</v>
      </c>
      <c r="BA66" s="807"/>
      <c r="BB66" s="807"/>
      <c r="BC66" s="807"/>
      <c r="BD66" s="818"/>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38"/>
      <c r="DW66" s="939"/>
      <c r="DX66" s="939"/>
      <c r="DY66" s="939"/>
      <c r="DZ66" s="940"/>
      <c r="EA66" s="244"/>
    </row>
    <row r="67" spans="1:131" s="245"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51"/>
      <c r="AG67" s="902"/>
      <c r="AH67" s="902"/>
      <c r="AI67" s="902"/>
      <c r="AJ67" s="952"/>
      <c r="AK67" s="953"/>
      <c r="AL67" s="833"/>
      <c r="AM67" s="833"/>
      <c r="AN67" s="833"/>
      <c r="AO67" s="834"/>
      <c r="AP67" s="809"/>
      <c r="AQ67" s="810"/>
      <c r="AR67" s="810"/>
      <c r="AS67" s="810"/>
      <c r="AT67" s="811"/>
      <c r="AU67" s="809"/>
      <c r="AV67" s="810"/>
      <c r="AW67" s="810"/>
      <c r="AX67" s="810"/>
      <c r="AY67" s="811"/>
      <c r="AZ67" s="809"/>
      <c r="BA67" s="810"/>
      <c r="BB67" s="810"/>
      <c r="BC67" s="810"/>
      <c r="BD67" s="819"/>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38"/>
      <c r="DW67" s="939"/>
      <c r="DX67" s="939"/>
      <c r="DY67" s="939"/>
      <c r="DZ67" s="940"/>
      <c r="EA67" s="244"/>
    </row>
    <row r="68" spans="1:131" s="245" customFormat="1" ht="26.25" customHeight="1" thickTop="1" x14ac:dyDescent="0.15">
      <c r="A68" s="256">
        <v>1</v>
      </c>
      <c r="B68" s="803" t="s">
        <v>578</v>
      </c>
      <c r="C68" s="804"/>
      <c r="D68" s="804"/>
      <c r="E68" s="804"/>
      <c r="F68" s="804"/>
      <c r="G68" s="804"/>
      <c r="H68" s="804"/>
      <c r="I68" s="804"/>
      <c r="J68" s="804"/>
      <c r="K68" s="804"/>
      <c r="L68" s="804"/>
      <c r="M68" s="804"/>
      <c r="N68" s="804"/>
      <c r="O68" s="804"/>
      <c r="P68" s="805"/>
      <c r="Q68" s="947">
        <v>617</v>
      </c>
      <c r="R68" s="948"/>
      <c r="S68" s="948"/>
      <c r="T68" s="948"/>
      <c r="U68" s="948"/>
      <c r="V68" s="948">
        <v>587</v>
      </c>
      <c r="W68" s="948"/>
      <c r="X68" s="948"/>
      <c r="Y68" s="948"/>
      <c r="Z68" s="948"/>
      <c r="AA68" s="948">
        <v>30</v>
      </c>
      <c r="AB68" s="948"/>
      <c r="AC68" s="948"/>
      <c r="AD68" s="948"/>
      <c r="AE68" s="948"/>
      <c r="AF68" s="948">
        <v>21</v>
      </c>
      <c r="AG68" s="948"/>
      <c r="AH68" s="948"/>
      <c r="AI68" s="948"/>
      <c r="AJ68" s="948"/>
      <c r="AK68" s="948"/>
      <c r="AL68" s="948"/>
      <c r="AM68" s="948"/>
      <c r="AN68" s="948"/>
      <c r="AO68" s="948"/>
      <c r="AP68" s="948">
        <v>107</v>
      </c>
      <c r="AQ68" s="948"/>
      <c r="AR68" s="948"/>
      <c r="AS68" s="948"/>
      <c r="AT68" s="948"/>
      <c r="AU68" s="948">
        <v>42</v>
      </c>
      <c r="AV68" s="948"/>
      <c r="AW68" s="948"/>
      <c r="AX68" s="948"/>
      <c r="AY68" s="948"/>
      <c r="AZ68" s="956"/>
      <c r="BA68" s="956"/>
      <c r="BB68" s="956"/>
      <c r="BC68" s="956"/>
      <c r="BD68" s="957"/>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38"/>
      <c r="DW68" s="939"/>
      <c r="DX68" s="939"/>
      <c r="DY68" s="939"/>
      <c r="DZ68" s="940"/>
      <c r="EA68" s="244"/>
    </row>
    <row r="69" spans="1:131" s="245" customFormat="1" ht="26.25" customHeight="1" x14ac:dyDescent="0.15">
      <c r="A69" s="259">
        <v>2</v>
      </c>
      <c r="B69" s="800" t="s">
        <v>579</v>
      </c>
      <c r="C69" s="801"/>
      <c r="D69" s="801"/>
      <c r="E69" s="801"/>
      <c r="F69" s="801"/>
      <c r="G69" s="801"/>
      <c r="H69" s="801"/>
      <c r="I69" s="801"/>
      <c r="J69" s="801"/>
      <c r="K69" s="801"/>
      <c r="L69" s="801"/>
      <c r="M69" s="801"/>
      <c r="N69" s="801"/>
      <c r="O69" s="801"/>
      <c r="P69" s="802"/>
      <c r="Q69" s="958">
        <v>1190</v>
      </c>
      <c r="R69" s="917"/>
      <c r="S69" s="917"/>
      <c r="T69" s="917"/>
      <c r="U69" s="917"/>
      <c r="V69" s="917">
        <v>1176</v>
      </c>
      <c r="W69" s="917"/>
      <c r="X69" s="917"/>
      <c r="Y69" s="917"/>
      <c r="Z69" s="917"/>
      <c r="AA69" s="917">
        <v>14</v>
      </c>
      <c r="AB69" s="917"/>
      <c r="AC69" s="917"/>
      <c r="AD69" s="917"/>
      <c r="AE69" s="917"/>
      <c r="AF69" s="917">
        <v>14</v>
      </c>
      <c r="AG69" s="917"/>
      <c r="AH69" s="917"/>
      <c r="AI69" s="917"/>
      <c r="AJ69" s="917"/>
      <c r="AK69" s="917"/>
      <c r="AL69" s="917"/>
      <c r="AM69" s="917"/>
      <c r="AN69" s="917"/>
      <c r="AO69" s="917"/>
      <c r="AP69" s="917">
        <v>302</v>
      </c>
      <c r="AQ69" s="917"/>
      <c r="AR69" s="917"/>
      <c r="AS69" s="917"/>
      <c r="AT69" s="917"/>
      <c r="AU69" s="917">
        <v>99</v>
      </c>
      <c r="AV69" s="917"/>
      <c r="AW69" s="917"/>
      <c r="AX69" s="917"/>
      <c r="AY69" s="917"/>
      <c r="AZ69" s="954"/>
      <c r="BA69" s="954"/>
      <c r="BB69" s="954"/>
      <c r="BC69" s="954"/>
      <c r="BD69" s="955"/>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38"/>
      <c r="DW69" s="939"/>
      <c r="DX69" s="939"/>
      <c r="DY69" s="939"/>
      <c r="DZ69" s="940"/>
      <c r="EA69" s="244"/>
    </row>
    <row r="70" spans="1:131" s="245" customFormat="1" ht="26.25" customHeight="1" x14ac:dyDescent="0.15">
      <c r="A70" s="259">
        <v>3</v>
      </c>
      <c r="B70" s="800" t="s">
        <v>580</v>
      </c>
      <c r="C70" s="801"/>
      <c r="D70" s="801"/>
      <c r="E70" s="801"/>
      <c r="F70" s="801"/>
      <c r="G70" s="801"/>
      <c r="H70" s="801"/>
      <c r="I70" s="801"/>
      <c r="J70" s="801"/>
      <c r="K70" s="801"/>
      <c r="L70" s="801"/>
      <c r="M70" s="801"/>
      <c r="N70" s="801"/>
      <c r="O70" s="801"/>
      <c r="P70" s="802"/>
      <c r="Q70" s="958">
        <v>12131</v>
      </c>
      <c r="R70" s="917"/>
      <c r="S70" s="917"/>
      <c r="T70" s="917"/>
      <c r="U70" s="917"/>
      <c r="V70" s="917">
        <v>12049</v>
      </c>
      <c r="W70" s="917"/>
      <c r="X70" s="917"/>
      <c r="Y70" s="917"/>
      <c r="Z70" s="917"/>
      <c r="AA70" s="917">
        <v>82</v>
      </c>
      <c r="AB70" s="917"/>
      <c r="AC70" s="917"/>
      <c r="AD70" s="917"/>
      <c r="AE70" s="917"/>
      <c r="AF70" s="917">
        <v>82</v>
      </c>
      <c r="AG70" s="917"/>
      <c r="AH70" s="917"/>
      <c r="AI70" s="917"/>
      <c r="AJ70" s="917"/>
      <c r="AK70" s="917"/>
      <c r="AL70" s="917"/>
      <c r="AM70" s="917"/>
      <c r="AN70" s="917"/>
      <c r="AO70" s="917"/>
      <c r="AP70" s="917"/>
      <c r="AQ70" s="917"/>
      <c r="AR70" s="917"/>
      <c r="AS70" s="917"/>
      <c r="AT70" s="917"/>
      <c r="AU70" s="917"/>
      <c r="AV70" s="917"/>
      <c r="AW70" s="917"/>
      <c r="AX70" s="917"/>
      <c r="AY70" s="917"/>
      <c r="AZ70" s="954"/>
      <c r="BA70" s="954"/>
      <c r="BB70" s="954"/>
      <c r="BC70" s="954"/>
      <c r="BD70" s="955"/>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38"/>
      <c r="DW70" s="939"/>
      <c r="DX70" s="939"/>
      <c r="DY70" s="939"/>
      <c r="DZ70" s="940"/>
      <c r="EA70" s="244"/>
    </row>
    <row r="71" spans="1:131" s="245" customFormat="1" ht="26.25" customHeight="1" x14ac:dyDescent="0.15">
      <c r="A71" s="259">
        <v>4</v>
      </c>
      <c r="B71" s="800" t="s">
        <v>581</v>
      </c>
      <c r="C71" s="801"/>
      <c r="D71" s="801"/>
      <c r="E71" s="801"/>
      <c r="F71" s="801"/>
      <c r="G71" s="801"/>
      <c r="H71" s="801"/>
      <c r="I71" s="801"/>
      <c r="J71" s="801"/>
      <c r="K71" s="801"/>
      <c r="L71" s="801"/>
      <c r="M71" s="801"/>
      <c r="N71" s="801"/>
      <c r="O71" s="801"/>
      <c r="P71" s="802"/>
      <c r="Q71" s="958">
        <v>113</v>
      </c>
      <c r="R71" s="917"/>
      <c r="S71" s="917"/>
      <c r="T71" s="917"/>
      <c r="U71" s="917"/>
      <c r="V71" s="917">
        <v>112</v>
      </c>
      <c r="W71" s="917"/>
      <c r="X71" s="917"/>
      <c r="Y71" s="917"/>
      <c r="Z71" s="917"/>
      <c r="AA71" s="917">
        <v>1</v>
      </c>
      <c r="AB71" s="917"/>
      <c r="AC71" s="917"/>
      <c r="AD71" s="917"/>
      <c r="AE71" s="917"/>
      <c r="AF71" s="917">
        <v>1</v>
      </c>
      <c r="AG71" s="917"/>
      <c r="AH71" s="917"/>
      <c r="AI71" s="917"/>
      <c r="AJ71" s="917"/>
      <c r="AK71" s="917"/>
      <c r="AL71" s="917"/>
      <c r="AM71" s="917"/>
      <c r="AN71" s="917"/>
      <c r="AO71" s="917"/>
      <c r="AP71" s="917"/>
      <c r="AQ71" s="917"/>
      <c r="AR71" s="917"/>
      <c r="AS71" s="917"/>
      <c r="AT71" s="917"/>
      <c r="AU71" s="917"/>
      <c r="AV71" s="917"/>
      <c r="AW71" s="917"/>
      <c r="AX71" s="917"/>
      <c r="AY71" s="917"/>
      <c r="AZ71" s="954"/>
      <c r="BA71" s="954"/>
      <c r="BB71" s="954"/>
      <c r="BC71" s="954"/>
      <c r="BD71" s="955"/>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38"/>
      <c r="DW71" s="939"/>
      <c r="DX71" s="939"/>
      <c r="DY71" s="939"/>
      <c r="DZ71" s="940"/>
      <c r="EA71" s="244"/>
    </row>
    <row r="72" spans="1:131" s="245" customFormat="1" ht="26.25" customHeight="1" x14ac:dyDescent="0.15">
      <c r="A72" s="259">
        <v>5</v>
      </c>
      <c r="B72" s="800" t="s">
        <v>582</v>
      </c>
      <c r="C72" s="801"/>
      <c r="D72" s="801"/>
      <c r="E72" s="801"/>
      <c r="F72" s="801"/>
      <c r="G72" s="801"/>
      <c r="H72" s="801"/>
      <c r="I72" s="801"/>
      <c r="J72" s="801"/>
      <c r="K72" s="801"/>
      <c r="L72" s="801"/>
      <c r="M72" s="801"/>
      <c r="N72" s="801"/>
      <c r="O72" s="801"/>
      <c r="P72" s="802"/>
      <c r="Q72" s="958">
        <v>12</v>
      </c>
      <c r="R72" s="917"/>
      <c r="S72" s="917"/>
      <c r="T72" s="917"/>
      <c r="U72" s="917"/>
      <c r="V72" s="917">
        <v>11</v>
      </c>
      <c r="W72" s="917"/>
      <c r="X72" s="917"/>
      <c r="Y72" s="917"/>
      <c r="Z72" s="917"/>
      <c r="AA72" s="917">
        <v>1</v>
      </c>
      <c r="AB72" s="917"/>
      <c r="AC72" s="917"/>
      <c r="AD72" s="917"/>
      <c r="AE72" s="917"/>
      <c r="AF72" s="917">
        <v>1</v>
      </c>
      <c r="AG72" s="917"/>
      <c r="AH72" s="917"/>
      <c r="AI72" s="917"/>
      <c r="AJ72" s="917"/>
      <c r="AK72" s="917"/>
      <c r="AL72" s="917"/>
      <c r="AM72" s="917"/>
      <c r="AN72" s="917"/>
      <c r="AO72" s="917"/>
      <c r="AP72" s="917"/>
      <c r="AQ72" s="917"/>
      <c r="AR72" s="917"/>
      <c r="AS72" s="917"/>
      <c r="AT72" s="917"/>
      <c r="AU72" s="917"/>
      <c r="AV72" s="917"/>
      <c r="AW72" s="917"/>
      <c r="AX72" s="917"/>
      <c r="AY72" s="917"/>
      <c r="AZ72" s="954"/>
      <c r="BA72" s="954"/>
      <c r="BB72" s="954"/>
      <c r="BC72" s="954"/>
      <c r="BD72" s="955"/>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38"/>
      <c r="DW72" s="939"/>
      <c r="DX72" s="939"/>
      <c r="DY72" s="939"/>
      <c r="DZ72" s="940"/>
      <c r="EA72" s="244"/>
    </row>
    <row r="73" spans="1:131" s="245" customFormat="1" ht="26.25" customHeight="1" x14ac:dyDescent="0.15">
      <c r="A73" s="259">
        <v>6</v>
      </c>
      <c r="B73" s="800" t="s">
        <v>583</v>
      </c>
      <c r="C73" s="801"/>
      <c r="D73" s="801"/>
      <c r="E73" s="801"/>
      <c r="F73" s="801"/>
      <c r="G73" s="801"/>
      <c r="H73" s="801"/>
      <c r="I73" s="801"/>
      <c r="J73" s="801"/>
      <c r="K73" s="801"/>
      <c r="L73" s="801"/>
      <c r="M73" s="801"/>
      <c r="N73" s="801"/>
      <c r="O73" s="801"/>
      <c r="P73" s="802"/>
      <c r="Q73" s="958">
        <v>226</v>
      </c>
      <c r="R73" s="917"/>
      <c r="S73" s="917"/>
      <c r="T73" s="917"/>
      <c r="U73" s="917"/>
      <c r="V73" s="917">
        <v>199</v>
      </c>
      <c r="W73" s="917"/>
      <c r="X73" s="917"/>
      <c r="Y73" s="917"/>
      <c r="Z73" s="917"/>
      <c r="AA73" s="917">
        <v>27</v>
      </c>
      <c r="AB73" s="917"/>
      <c r="AC73" s="917"/>
      <c r="AD73" s="917"/>
      <c r="AE73" s="917"/>
      <c r="AF73" s="917">
        <v>27</v>
      </c>
      <c r="AG73" s="917"/>
      <c r="AH73" s="917"/>
      <c r="AI73" s="917"/>
      <c r="AJ73" s="917"/>
      <c r="AK73" s="917"/>
      <c r="AL73" s="917"/>
      <c r="AM73" s="917"/>
      <c r="AN73" s="917"/>
      <c r="AO73" s="917"/>
      <c r="AP73" s="917">
        <v>134</v>
      </c>
      <c r="AQ73" s="917"/>
      <c r="AR73" s="917"/>
      <c r="AS73" s="917"/>
      <c r="AT73" s="917"/>
      <c r="AU73" s="917"/>
      <c r="AV73" s="917"/>
      <c r="AW73" s="917"/>
      <c r="AX73" s="917"/>
      <c r="AY73" s="917"/>
      <c r="AZ73" s="954"/>
      <c r="BA73" s="954"/>
      <c r="BB73" s="954"/>
      <c r="BC73" s="954"/>
      <c r="BD73" s="955"/>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38"/>
      <c r="DW73" s="939"/>
      <c r="DX73" s="939"/>
      <c r="DY73" s="939"/>
      <c r="DZ73" s="940"/>
      <c r="EA73" s="244"/>
    </row>
    <row r="74" spans="1:131" s="245" customFormat="1" ht="26.25" customHeight="1" x14ac:dyDescent="0.15">
      <c r="A74" s="259">
        <v>7</v>
      </c>
      <c r="B74" s="800" t="s">
        <v>584</v>
      </c>
      <c r="C74" s="801"/>
      <c r="D74" s="801"/>
      <c r="E74" s="801"/>
      <c r="F74" s="801"/>
      <c r="G74" s="801"/>
      <c r="H74" s="801"/>
      <c r="I74" s="801"/>
      <c r="J74" s="801"/>
      <c r="K74" s="801"/>
      <c r="L74" s="801"/>
      <c r="M74" s="801"/>
      <c r="N74" s="801"/>
      <c r="O74" s="801"/>
      <c r="P74" s="802"/>
      <c r="Q74" s="958">
        <v>679</v>
      </c>
      <c r="R74" s="917"/>
      <c r="S74" s="917"/>
      <c r="T74" s="917"/>
      <c r="U74" s="917"/>
      <c r="V74" s="917">
        <v>357</v>
      </c>
      <c r="W74" s="917"/>
      <c r="X74" s="917"/>
      <c r="Y74" s="917"/>
      <c r="Z74" s="917"/>
      <c r="AA74" s="917">
        <v>322</v>
      </c>
      <c r="AB74" s="917"/>
      <c r="AC74" s="917"/>
      <c r="AD74" s="917"/>
      <c r="AE74" s="917"/>
      <c r="AF74" s="917">
        <v>322</v>
      </c>
      <c r="AG74" s="917"/>
      <c r="AH74" s="917"/>
      <c r="AI74" s="917"/>
      <c r="AJ74" s="917"/>
      <c r="AK74" s="917">
        <v>188</v>
      </c>
      <c r="AL74" s="917"/>
      <c r="AM74" s="917"/>
      <c r="AN74" s="917"/>
      <c r="AO74" s="917"/>
      <c r="AP74" s="917"/>
      <c r="AQ74" s="917"/>
      <c r="AR74" s="917"/>
      <c r="AS74" s="917"/>
      <c r="AT74" s="917"/>
      <c r="AU74" s="917"/>
      <c r="AV74" s="917"/>
      <c r="AW74" s="917"/>
      <c r="AX74" s="917"/>
      <c r="AY74" s="917"/>
      <c r="AZ74" s="954"/>
      <c r="BA74" s="954"/>
      <c r="BB74" s="954"/>
      <c r="BC74" s="954"/>
      <c r="BD74" s="955"/>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38"/>
      <c r="DW74" s="939"/>
      <c r="DX74" s="939"/>
      <c r="DY74" s="939"/>
      <c r="DZ74" s="940"/>
      <c r="EA74" s="244"/>
    </row>
    <row r="75" spans="1:131" s="245" customFormat="1" ht="26.25" customHeight="1" x14ac:dyDescent="0.15">
      <c r="A75" s="259">
        <v>8</v>
      </c>
      <c r="B75" s="800" t="s">
        <v>585</v>
      </c>
      <c r="C75" s="801"/>
      <c r="D75" s="801"/>
      <c r="E75" s="801"/>
      <c r="F75" s="801"/>
      <c r="G75" s="801"/>
      <c r="H75" s="801"/>
      <c r="I75" s="801"/>
      <c r="J75" s="801"/>
      <c r="K75" s="801"/>
      <c r="L75" s="801"/>
      <c r="M75" s="801"/>
      <c r="N75" s="801"/>
      <c r="O75" s="801"/>
      <c r="P75" s="802"/>
      <c r="Q75" s="959">
        <v>133</v>
      </c>
      <c r="R75" s="960"/>
      <c r="S75" s="960"/>
      <c r="T75" s="960"/>
      <c r="U75" s="916"/>
      <c r="V75" s="961">
        <v>130</v>
      </c>
      <c r="W75" s="960"/>
      <c r="X75" s="960"/>
      <c r="Y75" s="960"/>
      <c r="Z75" s="916"/>
      <c r="AA75" s="961">
        <v>3</v>
      </c>
      <c r="AB75" s="960"/>
      <c r="AC75" s="960"/>
      <c r="AD75" s="960"/>
      <c r="AE75" s="916"/>
      <c r="AF75" s="961">
        <v>3</v>
      </c>
      <c r="AG75" s="960"/>
      <c r="AH75" s="960"/>
      <c r="AI75" s="960"/>
      <c r="AJ75" s="916"/>
      <c r="AK75" s="961"/>
      <c r="AL75" s="960"/>
      <c r="AM75" s="960"/>
      <c r="AN75" s="960"/>
      <c r="AO75" s="916"/>
      <c r="AP75" s="961"/>
      <c r="AQ75" s="960"/>
      <c r="AR75" s="960"/>
      <c r="AS75" s="960"/>
      <c r="AT75" s="916"/>
      <c r="AU75" s="961"/>
      <c r="AV75" s="960"/>
      <c r="AW75" s="960"/>
      <c r="AX75" s="960"/>
      <c r="AY75" s="916"/>
      <c r="AZ75" s="954"/>
      <c r="BA75" s="954"/>
      <c r="BB75" s="954"/>
      <c r="BC75" s="954"/>
      <c r="BD75" s="955"/>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38"/>
      <c r="DW75" s="939"/>
      <c r="DX75" s="939"/>
      <c r="DY75" s="939"/>
      <c r="DZ75" s="940"/>
      <c r="EA75" s="244"/>
    </row>
    <row r="76" spans="1:131" s="245" customFormat="1" ht="26.25" customHeight="1" x14ac:dyDescent="0.15">
      <c r="A76" s="259">
        <v>9</v>
      </c>
      <c r="B76" s="800" t="s">
        <v>586</v>
      </c>
      <c r="C76" s="801"/>
      <c r="D76" s="801"/>
      <c r="E76" s="801"/>
      <c r="F76" s="801"/>
      <c r="G76" s="801"/>
      <c r="H76" s="801"/>
      <c r="I76" s="801"/>
      <c r="J76" s="801"/>
      <c r="K76" s="801"/>
      <c r="L76" s="801"/>
      <c r="M76" s="801"/>
      <c r="N76" s="801"/>
      <c r="O76" s="801"/>
      <c r="P76" s="802"/>
      <c r="Q76" s="959">
        <v>85</v>
      </c>
      <c r="R76" s="960"/>
      <c r="S76" s="960"/>
      <c r="T76" s="960"/>
      <c r="U76" s="916"/>
      <c r="V76" s="961">
        <v>80</v>
      </c>
      <c r="W76" s="960"/>
      <c r="X76" s="960"/>
      <c r="Y76" s="960"/>
      <c r="Z76" s="916"/>
      <c r="AA76" s="961">
        <v>5</v>
      </c>
      <c r="AB76" s="960"/>
      <c r="AC76" s="960"/>
      <c r="AD76" s="960"/>
      <c r="AE76" s="916"/>
      <c r="AF76" s="961">
        <v>5</v>
      </c>
      <c r="AG76" s="960"/>
      <c r="AH76" s="960"/>
      <c r="AI76" s="960"/>
      <c r="AJ76" s="916"/>
      <c r="AK76" s="961"/>
      <c r="AL76" s="960"/>
      <c r="AM76" s="960"/>
      <c r="AN76" s="960"/>
      <c r="AO76" s="916"/>
      <c r="AP76" s="961"/>
      <c r="AQ76" s="960"/>
      <c r="AR76" s="960"/>
      <c r="AS76" s="960"/>
      <c r="AT76" s="916"/>
      <c r="AU76" s="961"/>
      <c r="AV76" s="960"/>
      <c r="AW76" s="960"/>
      <c r="AX76" s="960"/>
      <c r="AY76" s="916"/>
      <c r="AZ76" s="954"/>
      <c r="BA76" s="954"/>
      <c r="BB76" s="954"/>
      <c r="BC76" s="954"/>
      <c r="BD76" s="955"/>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38"/>
      <c r="DW76" s="939"/>
      <c r="DX76" s="939"/>
      <c r="DY76" s="939"/>
      <c r="DZ76" s="940"/>
      <c r="EA76" s="244"/>
    </row>
    <row r="77" spans="1:131" s="245" customFormat="1" ht="26.25" customHeight="1" x14ac:dyDescent="0.15">
      <c r="A77" s="259">
        <v>10</v>
      </c>
      <c r="B77" s="800" t="s">
        <v>587</v>
      </c>
      <c r="C77" s="801"/>
      <c r="D77" s="801"/>
      <c r="E77" s="801"/>
      <c r="F77" s="801"/>
      <c r="G77" s="801"/>
      <c r="H77" s="801"/>
      <c r="I77" s="801"/>
      <c r="J77" s="801"/>
      <c r="K77" s="801"/>
      <c r="L77" s="801"/>
      <c r="M77" s="801"/>
      <c r="N77" s="801"/>
      <c r="O77" s="801"/>
      <c r="P77" s="802"/>
      <c r="Q77" s="959">
        <v>2863</v>
      </c>
      <c r="R77" s="960"/>
      <c r="S77" s="960"/>
      <c r="T77" s="960"/>
      <c r="U77" s="916"/>
      <c r="V77" s="961">
        <v>2841</v>
      </c>
      <c r="W77" s="960"/>
      <c r="X77" s="960"/>
      <c r="Y77" s="960"/>
      <c r="Z77" s="916"/>
      <c r="AA77" s="961">
        <v>22</v>
      </c>
      <c r="AB77" s="960"/>
      <c r="AC77" s="960"/>
      <c r="AD77" s="960"/>
      <c r="AE77" s="916"/>
      <c r="AF77" s="961">
        <v>22</v>
      </c>
      <c r="AG77" s="960"/>
      <c r="AH77" s="960"/>
      <c r="AI77" s="960"/>
      <c r="AJ77" s="916"/>
      <c r="AK77" s="961"/>
      <c r="AL77" s="960"/>
      <c r="AM77" s="960"/>
      <c r="AN77" s="960"/>
      <c r="AO77" s="916"/>
      <c r="AP77" s="961">
        <v>1028</v>
      </c>
      <c r="AQ77" s="960"/>
      <c r="AR77" s="960"/>
      <c r="AS77" s="960"/>
      <c r="AT77" s="916"/>
      <c r="AU77" s="961">
        <v>65</v>
      </c>
      <c r="AV77" s="960"/>
      <c r="AW77" s="960"/>
      <c r="AX77" s="960"/>
      <c r="AY77" s="916"/>
      <c r="AZ77" s="954"/>
      <c r="BA77" s="954"/>
      <c r="BB77" s="954"/>
      <c r="BC77" s="954"/>
      <c r="BD77" s="955"/>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38"/>
      <c r="DW77" s="939"/>
      <c r="DX77" s="939"/>
      <c r="DY77" s="939"/>
      <c r="DZ77" s="940"/>
      <c r="EA77" s="244"/>
    </row>
    <row r="78" spans="1:131" s="245" customFormat="1" ht="26.25" customHeight="1" x14ac:dyDescent="0.15">
      <c r="A78" s="259">
        <v>11</v>
      </c>
      <c r="B78" s="800" t="s">
        <v>588</v>
      </c>
      <c r="C78" s="801"/>
      <c r="D78" s="801"/>
      <c r="E78" s="801"/>
      <c r="F78" s="801"/>
      <c r="G78" s="801"/>
      <c r="H78" s="801"/>
      <c r="I78" s="801"/>
      <c r="J78" s="801"/>
      <c r="K78" s="801"/>
      <c r="L78" s="801"/>
      <c r="M78" s="801"/>
      <c r="N78" s="801"/>
      <c r="O78" s="801"/>
      <c r="P78" s="802"/>
      <c r="Q78" s="958">
        <v>345</v>
      </c>
      <c r="R78" s="917"/>
      <c r="S78" s="917"/>
      <c r="T78" s="917"/>
      <c r="U78" s="917"/>
      <c r="V78" s="917">
        <v>337</v>
      </c>
      <c r="W78" s="917"/>
      <c r="X78" s="917"/>
      <c r="Y78" s="917"/>
      <c r="Z78" s="917"/>
      <c r="AA78" s="917">
        <v>8</v>
      </c>
      <c r="AB78" s="917"/>
      <c r="AC78" s="917"/>
      <c r="AD78" s="917"/>
      <c r="AE78" s="917"/>
      <c r="AF78" s="917">
        <v>8</v>
      </c>
      <c r="AG78" s="917"/>
      <c r="AH78" s="917"/>
      <c r="AI78" s="917"/>
      <c r="AJ78" s="917"/>
      <c r="AK78" s="917"/>
      <c r="AL78" s="917"/>
      <c r="AM78" s="917"/>
      <c r="AN78" s="917"/>
      <c r="AO78" s="917"/>
      <c r="AP78" s="917">
        <v>91</v>
      </c>
      <c r="AQ78" s="917"/>
      <c r="AR78" s="917"/>
      <c r="AS78" s="917"/>
      <c r="AT78" s="917"/>
      <c r="AU78" s="917">
        <v>22</v>
      </c>
      <c r="AV78" s="917"/>
      <c r="AW78" s="917"/>
      <c r="AX78" s="917"/>
      <c r="AY78" s="917"/>
      <c r="AZ78" s="954"/>
      <c r="BA78" s="954"/>
      <c r="BB78" s="954"/>
      <c r="BC78" s="954"/>
      <c r="BD78" s="955"/>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38"/>
      <c r="DW78" s="939"/>
      <c r="DX78" s="939"/>
      <c r="DY78" s="939"/>
      <c r="DZ78" s="940"/>
      <c r="EA78" s="244"/>
    </row>
    <row r="79" spans="1:131" s="245" customFormat="1" ht="26.25" customHeight="1" x14ac:dyDescent="0.15">
      <c r="A79" s="259">
        <v>12</v>
      </c>
      <c r="B79" s="800"/>
      <c r="C79" s="801"/>
      <c r="D79" s="801"/>
      <c r="E79" s="801"/>
      <c r="F79" s="801"/>
      <c r="G79" s="801"/>
      <c r="H79" s="801"/>
      <c r="I79" s="801"/>
      <c r="J79" s="801"/>
      <c r="K79" s="801"/>
      <c r="L79" s="801"/>
      <c r="M79" s="801"/>
      <c r="N79" s="801"/>
      <c r="O79" s="801"/>
      <c r="P79" s="802"/>
      <c r="Q79" s="958"/>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54"/>
      <c r="BA79" s="954"/>
      <c r="BB79" s="954"/>
      <c r="BC79" s="954"/>
      <c r="BD79" s="955"/>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38"/>
      <c r="DW79" s="939"/>
      <c r="DX79" s="939"/>
      <c r="DY79" s="939"/>
      <c r="DZ79" s="940"/>
      <c r="EA79" s="244"/>
    </row>
    <row r="80" spans="1:131" s="245" customFormat="1" ht="26.25" customHeight="1" x14ac:dyDescent="0.15">
      <c r="A80" s="259">
        <v>13</v>
      </c>
      <c r="B80" s="800"/>
      <c r="C80" s="801"/>
      <c r="D80" s="801"/>
      <c r="E80" s="801"/>
      <c r="F80" s="801"/>
      <c r="G80" s="801"/>
      <c r="H80" s="801"/>
      <c r="I80" s="801"/>
      <c r="J80" s="801"/>
      <c r="K80" s="801"/>
      <c r="L80" s="801"/>
      <c r="M80" s="801"/>
      <c r="N80" s="801"/>
      <c r="O80" s="801"/>
      <c r="P80" s="802"/>
      <c r="Q80" s="958"/>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54"/>
      <c r="BA80" s="954"/>
      <c r="BB80" s="954"/>
      <c r="BC80" s="954"/>
      <c r="BD80" s="955"/>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38"/>
      <c r="DW80" s="939"/>
      <c r="DX80" s="939"/>
      <c r="DY80" s="939"/>
      <c r="DZ80" s="940"/>
      <c r="EA80" s="244"/>
    </row>
    <row r="81" spans="1:131" s="245" customFormat="1" ht="26.25" customHeight="1" x14ac:dyDescent="0.15">
      <c r="A81" s="259">
        <v>14</v>
      </c>
      <c r="B81" s="800"/>
      <c r="C81" s="801"/>
      <c r="D81" s="801"/>
      <c r="E81" s="801"/>
      <c r="F81" s="801"/>
      <c r="G81" s="801"/>
      <c r="H81" s="801"/>
      <c r="I81" s="801"/>
      <c r="J81" s="801"/>
      <c r="K81" s="801"/>
      <c r="L81" s="801"/>
      <c r="M81" s="801"/>
      <c r="N81" s="801"/>
      <c r="O81" s="801"/>
      <c r="P81" s="802"/>
      <c r="Q81" s="958"/>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54"/>
      <c r="BA81" s="954"/>
      <c r="BB81" s="954"/>
      <c r="BC81" s="954"/>
      <c r="BD81" s="955"/>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38"/>
      <c r="DW81" s="939"/>
      <c r="DX81" s="939"/>
      <c r="DY81" s="939"/>
      <c r="DZ81" s="940"/>
      <c r="EA81" s="244"/>
    </row>
    <row r="82" spans="1:131" s="245" customFormat="1" ht="26.25" customHeight="1" x14ac:dyDescent="0.15">
      <c r="A82" s="259">
        <v>15</v>
      </c>
      <c r="B82" s="800"/>
      <c r="C82" s="801"/>
      <c r="D82" s="801"/>
      <c r="E82" s="801"/>
      <c r="F82" s="801"/>
      <c r="G82" s="801"/>
      <c r="H82" s="801"/>
      <c r="I82" s="801"/>
      <c r="J82" s="801"/>
      <c r="K82" s="801"/>
      <c r="L82" s="801"/>
      <c r="M82" s="801"/>
      <c r="N82" s="801"/>
      <c r="O82" s="801"/>
      <c r="P82" s="802"/>
      <c r="Q82" s="958"/>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54"/>
      <c r="BA82" s="954"/>
      <c r="BB82" s="954"/>
      <c r="BC82" s="954"/>
      <c r="BD82" s="955"/>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38"/>
      <c r="DW82" s="939"/>
      <c r="DX82" s="939"/>
      <c r="DY82" s="939"/>
      <c r="DZ82" s="940"/>
      <c r="EA82" s="244"/>
    </row>
    <row r="83" spans="1:131" s="245" customFormat="1" ht="26.25" customHeight="1" x14ac:dyDescent="0.15">
      <c r="A83" s="259">
        <v>16</v>
      </c>
      <c r="B83" s="800"/>
      <c r="C83" s="801"/>
      <c r="D83" s="801"/>
      <c r="E83" s="801"/>
      <c r="F83" s="801"/>
      <c r="G83" s="801"/>
      <c r="H83" s="801"/>
      <c r="I83" s="801"/>
      <c r="J83" s="801"/>
      <c r="K83" s="801"/>
      <c r="L83" s="801"/>
      <c r="M83" s="801"/>
      <c r="N83" s="801"/>
      <c r="O83" s="801"/>
      <c r="P83" s="802"/>
      <c r="Q83" s="958"/>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54"/>
      <c r="BA83" s="954"/>
      <c r="BB83" s="954"/>
      <c r="BC83" s="954"/>
      <c r="BD83" s="955"/>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38"/>
      <c r="DW83" s="939"/>
      <c r="DX83" s="939"/>
      <c r="DY83" s="939"/>
      <c r="DZ83" s="940"/>
      <c r="EA83" s="244"/>
    </row>
    <row r="84" spans="1:131" s="245" customFormat="1" ht="26.25" customHeight="1" x14ac:dyDescent="0.15">
      <c r="A84" s="259">
        <v>17</v>
      </c>
      <c r="B84" s="800"/>
      <c r="C84" s="801"/>
      <c r="D84" s="801"/>
      <c r="E84" s="801"/>
      <c r="F84" s="801"/>
      <c r="G84" s="801"/>
      <c r="H84" s="801"/>
      <c r="I84" s="801"/>
      <c r="J84" s="801"/>
      <c r="K84" s="801"/>
      <c r="L84" s="801"/>
      <c r="M84" s="801"/>
      <c r="N84" s="801"/>
      <c r="O84" s="801"/>
      <c r="P84" s="802"/>
      <c r="Q84" s="958"/>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54"/>
      <c r="BA84" s="954"/>
      <c r="BB84" s="954"/>
      <c r="BC84" s="954"/>
      <c r="BD84" s="955"/>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38"/>
      <c r="DW84" s="939"/>
      <c r="DX84" s="939"/>
      <c r="DY84" s="939"/>
      <c r="DZ84" s="940"/>
      <c r="EA84" s="244"/>
    </row>
    <row r="85" spans="1:131" s="245" customFormat="1" ht="26.25" customHeight="1" x14ac:dyDescent="0.15">
      <c r="A85" s="259">
        <v>18</v>
      </c>
      <c r="B85" s="800"/>
      <c r="C85" s="801"/>
      <c r="D85" s="801"/>
      <c r="E85" s="801"/>
      <c r="F85" s="801"/>
      <c r="G85" s="801"/>
      <c r="H85" s="801"/>
      <c r="I85" s="801"/>
      <c r="J85" s="801"/>
      <c r="K85" s="801"/>
      <c r="L85" s="801"/>
      <c r="M85" s="801"/>
      <c r="N85" s="801"/>
      <c r="O85" s="801"/>
      <c r="P85" s="802"/>
      <c r="Q85" s="958"/>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54"/>
      <c r="BA85" s="954"/>
      <c r="BB85" s="954"/>
      <c r="BC85" s="954"/>
      <c r="BD85" s="955"/>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38"/>
      <c r="DW85" s="939"/>
      <c r="DX85" s="939"/>
      <c r="DY85" s="939"/>
      <c r="DZ85" s="940"/>
      <c r="EA85" s="244"/>
    </row>
    <row r="86" spans="1:131" s="245" customFormat="1" ht="26.25" customHeight="1" x14ac:dyDescent="0.15">
      <c r="A86" s="259">
        <v>19</v>
      </c>
      <c r="B86" s="800"/>
      <c r="C86" s="801"/>
      <c r="D86" s="801"/>
      <c r="E86" s="801"/>
      <c r="F86" s="801"/>
      <c r="G86" s="801"/>
      <c r="H86" s="801"/>
      <c r="I86" s="801"/>
      <c r="J86" s="801"/>
      <c r="K86" s="801"/>
      <c r="L86" s="801"/>
      <c r="M86" s="801"/>
      <c r="N86" s="801"/>
      <c r="O86" s="801"/>
      <c r="P86" s="802"/>
      <c r="Q86" s="958"/>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54"/>
      <c r="BA86" s="954"/>
      <c r="BB86" s="954"/>
      <c r="BC86" s="954"/>
      <c r="BD86" s="955"/>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38"/>
      <c r="DW86" s="939"/>
      <c r="DX86" s="939"/>
      <c r="DY86" s="939"/>
      <c r="DZ86" s="940"/>
      <c r="EA86" s="244"/>
    </row>
    <row r="87" spans="1:131" s="245" customFormat="1" ht="26.25" customHeight="1" x14ac:dyDescent="0.15">
      <c r="A87" s="267">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38"/>
      <c r="DW87" s="939"/>
      <c r="DX87" s="939"/>
      <c r="DY87" s="939"/>
      <c r="DZ87" s="940"/>
      <c r="EA87" s="244"/>
    </row>
    <row r="88" spans="1:131" s="245" customFormat="1" ht="26.25" customHeight="1" thickBot="1" x14ac:dyDescent="0.2">
      <c r="A88" s="262" t="s">
        <v>391</v>
      </c>
      <c r="B88" s="876" t="s">
        <v>424</v>
      </c>
      <c r="C88" s="877"/>
      <c r="D88" s="877"/>
      <c r="E88" s="877"/>
      <c r="F88" s="877"/>
      <c r="G88" s="877"/>
      <c r="H88" s="877"/>
      <c r="I88" s="877"/>
      <c r="J88" s="877"/>
      <c r="K88" s="877"/>
      <c r="L88" s="877"/>
      <c r="M88" s="877"/>
      <c r="N88" s="877"/>
      <c r="O88" s="877"/>
      <c r="P88" s="878"/>
      <c r="Q88" s="931"/>
      <c r="R88" s="932"/>
      <c r="S88" s="932"/>
      <c r="T88" s="932"/>
      <c r="U88" s="932"/>
      <c r="V88" s="932"/>
      <c r="W88" s="932"/>
      <c r="X88" s="932"/>
      <c r="Y88" s="932"/>
      <c r="Z88" s="932"/>
      <c r="AA88" s="932"/>
      <c r="AB88" s="932"/>
      <c r="AC88" s="932"/>
      <c r="AD88" s="932"/>
      <c r="AE88" s="932"/>
      <c r="AF88" s="924"/>
      <c r="AG88" s="924"/>
      <c r="AH88" s="924"/>
      <c r="AI88" s="924"/>
      <c r="AJ88" s="924"/>
      <c r="AK88" s="932"/>
      <c r="AL88" s="932"/>
      <c r="AM88" s="932"/>
      <c r="AN88" s="932"/>
      <c r="AO88" s="932"/>
      <c r="AP88" s="924"/>
      <c r="AQ88" s="924"/>
      <c r="AR88" s="924"/>
      <c r="AS88" s="924"/>
      <c r="AT88" s="924"/>
      <c r="AU88" s="924"/>
      <c r="AV88" s="924"/>
      <c r="AW88" s="924"/>
      <c r="AX88" s="924"/>
      <c r="AY88" s="924"/>
      <c r="AZ88" s="926"/>
      <c r="BA88" s="926"/>
      <c r="BB88" s="926"/>
      <c r="BC88" s="926"/>
      <c r="BD88" s="927"/>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38"/>
      <c r="DW88" s="939"/>
      <c r="DX88" s="939"/>
      <c r="DY88" s="939"/>
      <c r="DZ88" s="94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38"/>
      <c r="DW89" s="939"/>
      <c r="DX89" s="939"/>
      <c r="DY89" s="939"/>
      <c r="DZ89" s="94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38"/>
      <c r="DW90" s="939"/>
      <c r="DX90" s="939"/>
      <c r="DY90" s="939"/>
      <c r="DZ90" s="94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38"/>
      <c r="DW91" s="939"/>
      <c r="DX91" s="939"/>
      <c r="DY91" s="939"/>
      <c r="DZ91" s="94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38"/>
      <c r="DW92" s="939"/>
      <c r="DX92" s="939"/>
      <c r="DY92" s="939"/>
      <c r="DZ92" s="94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38"/>
      <c r="DW93" s="939"/>
      <c r="DX93" s="939"/>
      <c r="DY93" s="939"/>
      <c r="DZ93" s="94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38"/>
      <c r="DW94" s="939"/>
      <c r="DX94" s="939"/>
      <c r="DY94" s="939"/>
      <c r="DZ94" s="94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38"/>
      <c r="DW95" s="939"/>
      <c r="DX95" s="939"/>
      <c r="DY95" s="939"/>
      <c r="DZ95" s="94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38"/>
      <c r="DW96" s="939"/>
      <c r="DX96" s="939"/>
      <c r="DY96" s="939"/>
      <c r="DZ96" s="94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38"/>
      <c r="DW97" s="939"/>
      <c r="DX97" s="939"/>
      <c r="DY97" s="939"/>
      <c r="DZ97" s="94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38"/>
      <c r="DW98" s="939"/>
      <c r="DX98" s="939"/>
      <c r="DY98" s="939"/>
      <c r="DZ98" s="94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38"/>
      <c r="DW99" s="939"/>
      <c r="DX99" s="939"/>
      <c r="DY99" s="939"/>
      <c r="DZ99" s="94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38"/>
      <c r="DW100" s="939"/>
      <c r="DX100" s="939"/>
      <c r="DY100" s="939"/>
      <c r="DZ100" s="94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38"/>
      <c r="DW101" s="939"/>
      <c r="DX101" s="939"/>
      <c r="DY101" s="939"/>
      <c r="DZ101" s="94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391</v>
      </c>
      <c r="BR102" s="876" t="s">
        <v>425</v>
      </c>
      <c r="BS102" s="877"/>
      <c r="BT102" s="877"/>
      <c r="BU102" s="877"/>
      <c r="BV102" s="877"/>
      <c r="BW102" s="877"/>
      <c r="BX102" s="877"/>
      <c r="BY102" s="877"/>
      <c r="BZ102" s="877"/>
      <c r="CA102" s="877"/>
      <c r="CB102" s="877"/>
      <c r="CC102" s="877"/>
      <c r="CD102" s="877"/>
      <c r="CE102" s="877"/>
      <c r="CF102" s="877"/>
      <c r="CG102" s="878"/>
      <c r="CH102" s="969"/>
      <c r="CI102" s="970"/>
      <c r="CJ102" s="970"/>
      <c r="CK102" s="970"/>
      <c r="CL102" s="971"/>
      <c r="CM102" s="969"/>
      <c r="CN102" s="970"/>
      <c r="CO102" s="970"/>
      <c r="CP102" s="970"/>
      <c r="CQ102" s="971"/>
      <c r="CR102" s="972"/>
      <c r="CS102" s="929"/>
      <c r="CT102" s="929"/>
      <c r="CU102" s="929"/>
      <c r="CV102" s="973"/>
      <c r="CW102" s="972"/>
      <c r="CX102" s="929"/>
      <c r="CY102" s="929"/>
      <c r="CZ102" s="929"/>
      <c r="DA102" s="973"/>
      <c r="DB102" s="972"/>
      <c r="DC102" s="929"/>
      <c r="DD102" s="929"/>
      <c r="DE102" s="929"/>
      <c r="DF102" s="973"/>
      <c r="DG102" s="972"/>
      <c r="DH102" s="929"/>
      <c r="DI102" s="929"/>
      <c r="DJ102" s="929"/>
      <c r="DK102" s="973"/>
      <c r="DL102" s="972"/>
      <c r="DM102" s="929"/>
      <c r="DN102" s="929"/>
      <c r="DO102" s="929"/>
      <c r="DP102" s="973"/>
      <c r="DQ102" s="972"/>
      <c r="DR102" s="929"/>
      <c r="DS102" s="929"/>
      <c r="DT102" s="929"/>
      <c r="DU102" s="973"/>
      <c r="DV102" s="996"/>
      <c r="DW102" s="997"/>
      <c r="DX102" s="997"/>
      <c r="DY102" s="997"/>
      <c r="DZ102" s="998"/>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428</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429</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4" customFormat="1" ht="26.25" customHeight="1" x14ac:dyDescent="0.15">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308</v>
      </c>
      <c r="AG109" s="975"/>
      <c r="AH109" s="975"/>
      <c r="AI109" s="975"/>
      <c r="AJ109" s="976"/>
      <c r="AK109" s="974" t="s">
        <v>307</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308</v>
      </c>
      <c r="BW109" s="975"/>
      <c r="BX109" s="975"/>
      <c r="BY109" s="975"/>
      <c r="BZ109" s="976"/>
      <c r="CA109" s="974" t="s">
        <v>307</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308</v>
      </c>
      <c r="DM109" s="975"/>
      <c r="DN109" s="975"/>
      <c r="DO109" s="975"/>
      <c r="DP109" s="976"/>
      <c r="DQ109" s="974" t="s">
        <v>307</v>
      </c>
      <c r="DR109" s="975"/>
      <c r="DS109" s="975"/>
      <c r="DT109" s="975"/>
      <c r="DU109" s="976"/>
      <c r="DV109" s="974" t="s">
        <v>434</v>
      </c>
      <c r="DW109" s="975"/>
      <c r="DX109" s="975"/>
      <c r="DY109" s="975"/>
      <c r="DZ109" s="977"/>
    </row>
    <row r="110" spans="1:131" s="244" customFormat="1" ht="26.25" customHeight="1" x14ac:dyDescent="0.15">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1797508</v>
      </c>
      <c r="AB110" s="982"/>
      <c r="AC110" s="982"/>
      <c r="AD110" s="982"/>
      <c r="AE110" s="983"/>
      <c r="AF110" s="984">
        <v>1875195</v>
      </c>
      <c r="AG110" s="982"/>
      <c r="AH110" s="982"/>
      <c r="AI110" s="982"/>
      <c r="AJ110" s="983"/>
      <c r="AK110" s="984">
        <v>1789189</v>
      </c>
      <c r="AL110" s="982"/>
      <c r="AM110" s="982"/>
      <c r="AN110" s="982"/>
      <c r="AO110" s="983"/>
      <c r="AP110" s="985">
        <v>28.9</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15322143</v>
      </c>
      <c r="BR110" s="1017"/>
      <c r="BS110" s="1017"/>
      <c r="BT110" s="1017"/>
      <c r="BU110" s="1017"/>
      <c r="BV110" s="1017">
        <v>14936348</v>
      </c>
      <c r="BW110" s="1017"/>
      <c r="BX110" s="1017"/>
      <c r="BY110" s="1017"/>
      <c r="BZ110" s="1017"/>
      <c r="CA110" s="1017">
        <v>15487215</v>
      </c>
      <c r="CB110" s="1017"/>
      <c r="CC110" s="1017"/>
      <c r="CD110" s="1017"/>
      <c r="CE110" s="1017"/>
      <c r="CF110" s="1031">
        <v>249.7</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131</v>
      </c>
      <c r="DH110" s="1017"/>
      <c r="DI110" s="1017"/>
      <c r="DJ110" s="1017"/>
      <c r="DK110" s="1017"/>
      <c r="DL110" s="1017" t="s">
        <v>131</v>
      </c>
      <c r="DM110" s="1017"/>
      <c r="DN110" s="1017"/>
      <c r="DO110" s="1017"/>
      <c r="DP110" s="1017"/>
      <c r="DQ110" s="1017" t="s">
        <v>131</v>
      </c>
      <c r="DR110" s="1017"/>
      <c r="DS110" s="1017"/>
      <c r="DT110" s="1017"/>
      <c r="DU110" s="1017"/>
      <c r="DV110" s="1018" t="s">
        <v>131</v>
      </c>
      <c r="DW110" s="1018"/>
      <c r="DX110" s="1018"/>
      <c r="DY110" s="1018"/>
      <c r="DZ110" s="1019"/>
    </row>
    <row r="111" spans="1:131" s="244"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131</v>
      </c>
      <c r="AB111" s="1024"/>
      <c r="AC111" s="1024"/>
      <c r="AD111" s="1024"/>
      <c r="AE111" s="1025"/>
      <c r="AF111" s="1026" t="s">
        <v>131</v>
      </c>
      <c r="AG111" s="1024"/>
      <c r="AH111" s="1024"/>
      <c r="AI111" s="1024"/>
      <c r="AJ111" s="1025"/>
      <c r="AK111" s="1026" t="s">
        <v>131</v>
      </c>
      <c r="AL111" s="1024"/>
      <c r="AM111" s="1024"/>
      <c r="AN111" s="1024"/>
      <c r="AO111" s="1025"/>
      <c r="AP111" s="1027" t="s">
        <v>131</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t="s">
        <v>131</v>
      </c>
      <c r="BR111" s="1010"/>
      <c r="BS111" s="1010"/>
      <c r="BT111" s="1010"/>
      <c r="BU111" s="1010"/>
      <c r="BV111" s="1010" t="s">
        <v>131</v>
      </c>
      <c r="BW111" s="1010"/>
      <c r="BX111" s="1010"/>
      <c r="BY111" s="1010"/>
      <c r="BZ111" s="1010"/>
      <c r="CA111" s="1010" t="s">
        <v>131</v>
      </c>
      <c r="CB111" s="1010"/>
      <c r="CC111" s="1010"/>
      <c r="CD111" s="1010"/>
      <c r="CE111" s="1010"/>
      <c r="CF111" s="1004" t="s">
        <v>131</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131</v>
      </c>
      <c r="DH111" s="1010"/>
      <c r="DI111" s="1010"/>
      <c r="DJ111" s="1010"/>
      <c r="DK111" s="1010"/>
      <c r="DL111" s="1010" t="s">
        <v>131</v>
      </c>
      <c r="DM111" s="1010"/>
      <c r="DN111" s="1010"/>
      <c r="DO111" s="1010"/>
      <c r="DP111" s="1010"/>
      <c r="DQ111" s="1010" t="s">
        <v>131</v>
      </c>
      <c r="DR111" s="1010"/>
      <c r="DS111" s="1010"/>
      <c r="DT111" s="1010"/>
      <c r="DU111" s="1010"/>
      <c r="DV111" s="1011" t="s">
        <v>131</v>
      </c>
      <c r="DW111" s="1011"/>
      <c r="DX111" s="1011"/>
      <c r="DY111" s="1011"/>
      <c r="DZ111" s="1012"/>
    </row>
    <row r="112" spans="1:131" s="244"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131</v>
      </c>
      <c r="AB112" s="1049"/>
      <c r="AC112" s="1049"/>
      <c r="AD112" s="1049"/>
      <c r="AE112" s="1050"/>
      <c r="AF112" s="1051" t="s">
        <v>445</v>
      </c>
      <c r="AG112" s="1049"/>
      <c r="AH112" s="1049"/>
      <c r="AI112" s="1049"/>
      <c r="AJ112" s="1050"/>
      <c r="AK112" s="1051" t="s">
        <v>131</v>
      </c>
      <c r="AL112" s="1049"/>
      <c r="AM112" s="1049"/>
      <c r="AN112" s="1049"/>
      <c r="AO112" s="1050"/>
      <c r="AP112" s="1052" t="s">
        <v>131</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7235409</v>
      </c>
      <c r="BR112" s="1010"/>
      <c r="BS112" s="1010"/>
      <c r="BT112" s="1010"/>
      <c r="BU112" s="1010"/>
      <c r="BV112" s="1010">
        <v>7380282</v>
      </c>
      <c r="BW112" s="1010"/>
      <c r="BX112" s="1010"/>
      <c r="BY112" s="1010"/>
      <c r="BZ112" s="1010"/>
      <c r="CA112" s="1010">
        <v>7369933</v>
      </c>
      <c r="CB112" s="1010"/>
      <c r="CC112" s="1010"/>
      <c r="CD112" s="1010"/>
      <c r="CE112" s="1010"/>
      <c r="CF112" s="1004">
        <v>118.8</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131</v>
      </c>
      <c r="DH112" s="1010"/>
      <c r="DI112" s="1010"/>
      <c r="DJ112" s="1010"/>
      <c r="DK112" s="1010"/>
      <c r="DL112" s="1010" t="s">
        <v>131</v>
      </c>
      <c r="DM112" s="1010"/>
      <c r="DN112" s="1010"/>
      <c r="DO112" s="1010"/>
      <c r="DP112" s="1010"/>
      <c r="DQ112" s="1010" t="s">
        <v>131</v>
      </c>
      <c r="DR112" s="1010"/>
      <c r="DS112" s="1010"/>
      <c r="DT112" s="1010"/>
      <c r="DU112" s="1010"/>
      <c r="DV112" s="1011" t="s">
        <v>131</v>
      </c>
      <c r="DW112" s="1011"/>
      <c r="DX112" s="1011"/>
      <c r="DY112" s="1011"/>
      <c r="DZ112" s="1012"/>
    </row>
    <row r="113" spans="1:130" s="244"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739773</v>
      </c>
      <c r="AB113" s="1024"/>
      <c r="AC113" s="1024"/>
      <c r="AD113" s="1024"/>
      <c r="AE113" s="1025"/>
      <c r="AF113" s="1026">
        <v>878652</v>
      </c>
      <c r="AG113" s="1024"/>
      <c r="AH113" s="1024"/>
      <c r="AI113" s="1024"/>
      <c r="AJ113" s="1025"/>
      <c r="AK113" s="1026">
        <v>778820</v>
      </c>
      <c r="AL113" s="1024"/>
      <c r="AM113" s="1024"/>
      <c r="AN113" s="1024"/>
      <c r="AO113" s="1025"/>
      <c r="AP113" s="1027">
        <v>12.6</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354877</v>
      </c>
      <c r="BR113" s="1010"/>
      <c r="BS113" s="1010"/>
      <c r="BT113" s="1010"/>
      <c r="BU113" s="1010"/>
      <c r="BV113" s="1010">
        <v>301546</v>
      </c>
      <c r="BW113" s="1010"/>
      <c r="BX113" s="1010"/>
      <c r="BY113" s="1010"/>
      <c r="BZ113" s="1010"/>
      <c r="CA113" s="1010">
        <v>228335</v>
      </c>
      <c r="CB113" s="1010"/>
      <c r="CC113" s="1010"/>
      <c r="CD113" s="1010"/>
      <c r="CE113" s="1010"/>
      <c r="CF113" s="1004">
        <v>3.7</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131</v>
      </c>
      <c r="DH113" s="1049"/>
      <c r="DI113" s="1049"/>
      <c r="DJ113" s="1049"/>
      <c r="DK113" s="1050"/>
      <c r="DL113" s="1051" t="s">
        <v>131</v>
      </c>
      <c r="DM113" s="1049"/>
      <c r="DN113" s="1049"/>
      <c r="DO113" s="1049"/>
      <c r="DP113" s="1050"/>
      <c r="DQ113" s="1051" t="s">
        <v>131</v>
      </c>
      <c r="DR113" s="1049"/>
      <c r="DS113" s="1049"/>
      <c r="DT113" s="1049"/>
      <c r="DU113" s="1050"/>
      <c r="DV113" s="1052" t="s">
        <v>131</v>
      </c>
      <c r="DW113" s="1053"/>
      <c r="DX113" s="1053"/>
      <c r="DY113" s="1053"/>
      <c r="DZ113" s="1054"/>
    </row>
    <row r="114" spans="1:130" s="244"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128060</v>
      </c>
      <c r="AB114" s="1049"/>
      <c r="AC114" s="1049"/>
      <c r="AD114" s="1049"/>
      <c r="AE114" s="1050"/>
      <c r="AF114" s="1051">
        <v>129469</v>
      </c>
      <c r="AG114" s="1049"/>
      <c r="AH114" s="1049"/>
      <c r="AI114" s="1049"/>
      <c r="AJ114" s="1050"/>
      <c r="AK114" s="1051">
        <v>119901</v>
      </c>
      <c r="AL114" s="1049"/>
      <c r="AM114" s="1049"/>
      <c r="AN114" s="1049"/>
      <c r="AO114" s="1050"/>
      <c r="AP114" s="1052">
        <v>1.9</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1983656</v>
      </c>
      <c r="BR114" s="1010"/>
      <c r="BS114" s="1010"/>
      <c r="BT114" s="1010"/>
      <c r="BU114" s="1010"/>
      <c r="BV114" s="1010">
        <v>1710059</v>
      </c>
      <c r="BW114" s="1010"/>
      <c r="BX114" s="1010"/>
      <c r="BY114" s="1010"/>
      <c r="BZ114" s="1010"/>
      <c r="CA114" s="1010">
        <v>1714975</v>
      </c>
      <c r="CB114" s="1010"/>
      <c r="CC114" s="1010"/>
      <c r="CD114" s="1010"/>
      <c r="CE114" s="1010"/>
      <c r="CF114" s="1004">
        <v>27.7</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131</v>
      </c>
      <c r="DH114" s="1049"/>
      <c r="DI114" s="1049"/>
      <c r="DJ114" s="1049"/>
      <c r="DK114" s="1050"/>
      <c r="DL114" s="1051" t="s">
        <v>131</v>
      </c>
      <c r="DM114" s="1049"/>
      <c r="DN114" s="1049"/>
      <c r="DO114" s="1049"/>
      <c r="DP114" s="1050"/>
      <c r="DQ114" s="1051" t="s">
        <v>131</v>
      </c>
      <c r="DR114" s="1049"/>
      <c r="DS114" s="1049"/>
      <c r="DT114" s="1049"/>
      <c r="DU114" s="1050"/>
      <c r="DV114" s="1052" t="s">
        <v>131</v>
      </c>
      <c r="DW114" s="1053"/>
      <c r="DX114" s="1053"/>
      <c r="DY114" s="1053"/>
      <c r="DZ114" s="1054"/>
    </row>
    <row r="115" spans="1:130" s="244"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131</v>
      </c>
      <c r="AB115" s="1024"/>
      <c r="AC115" s="1024"/>
      <c r="AD115" s="1024"/>
      <c r="AE115" s="1025"/>
      <c r="AF115" s="1026" t="s">
        <v>131</v>
      </c>
      <c r="AG115" s="1024"/>
      <c r="AH115" s="1024"/>
      <c r="AI115" s="1024"/>
      <c r="AJ115" s="1025"/>
      <c r="AK115" s="1026" t="s">
        <v>131</v>
      </c>
      <c r="AL115" s="1024"/>
      <c r="AM115" s="1024"/>
      <c r="AN115" s="1024"/>
      <c r="AO115" s="1025"/>
      <c r="AP115" s="1027" t="s">
        <v>131</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131</v>
      </c>
      <c r="BR115" s="1010"/>
      <c r="BS115" s="1010"/>
      <c r="BT115" s="1010"/>
      <c r="BU115" s="1010"/>
      <c r="BV115" s="1010" t="s">
        <v>131</v>
      </c>
      <c r="BW115" s="1010"/>
      <c r="BX115" s="1010"/>
      <c r="BY115" s="1010"/>
      <c r="BZ115" s="1010"/>
      <c r="CA115" s="1010" t="s">
        <v>131</v>
      </c>
      <c r="CB115" s="1010"/>
      <c r="CC115" s="1010"/>
      <c r="CD115" s="1010"/>
      <c r="CE115" s="1010"/>
      <c r="CF115" s="1004" t="s">
        <v>131</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131</v>
      </c>
      <c r="DH115" s="1049"/>
      <c r="DI115" s="1049"/>
      <c r="DJ115" s="1049"/>
      <c r="DK115" s="1050"/>
      <c r="DL115" s="1051" t="s">
        <v>131</v>
      </c>
      <c r="DM115" s="1049"/>
      <c r="DN115" s="1049"/>
      <c r="DO115" s="1049"/>
      <c r="DP115" s="1050"/>
      <c r="DQ115" s="1051" t="s">
        <v>131</v>
      </c>
      <c r="DR115" s="1049"/>
      <c r="DS115" s="1049"/>
      <c r="DT115" s="1049"/>
      <c r="DU115" s="1050"/>
      <c r="DV115" s="1052" t="s">
        <v>131</v>
      </c>
      <c r="DW115" s="1053"/>
      <c r="DX115" s="1053"/>
      <c r="DY115" s="1053"/>
      <c r="DZ115" s="1054"/>
    </row>
    <row r="116" spans="1:130" s="244"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630</v>
      </c>
      <c r="AB116" s="1049"/>
      <c r="AC116" s="1049"/>
      <c r="AD116" s="1049"/>
      <c r="AE116" s="1050"/>
      <c r="AF116" s="1051">
        <v>961</v>
      </c>
      <c r="AG116" s="1049"/>
      <c r="AH116" s="1049"/>
      <c r="AI116" s="1049"/>
      <c r="AJ116" s="1050"/>
      <c r="AK116" s="1051">
        <v>646</v>
      </c>
      <c r="AL116" s="1049"/>
      <c r="AM116" s="1049"/>
      <c r="AN116" s="1049"/>
      <c r="AO116" s="1050"/>
      <c r="AP116" s="1052">
        <v>0</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445</v>
      </c>
      <c r="BR116" s="1010"/>
      <c r="BS116" s="1010"/>
      <c r="BT116" s="1010"/>
      <c r="BU116" s="1010"/>
      <c r="BV116" s="1010" t="s">
        <v>131</v>
      </c>
      <c r="BW116" s="1010"/>
      <c r="BX116" s="1010"/>
      <c r="BY116" s="1010"/>
      <c r="BZ116" s="1010"/>
      <c r="CA116" s="1010" t="s">
        <v>131</v>
      </c>
      <c r="CB116" s="1010"/>
      <c r="CC116" s="1010"/>
      <c r="CD116" s="1010"/>
      <c r="CE116" s="1010"/>
      <c r="CF116" s="1004" t="s">
        <v>131</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131</v>
      </c>
      <c r="DH116" s="1049"/>
      <c r="DI116" s="1049"/>
      <c r="DJ116" s="1049"/>
      <c r="DK116" s="1050"/>
      <c r="DL116" s="1051" t="s">
        <v>131</v>
      </c>
      <c r="DM116" s="1049"/>
      <c r="DN116" s="1049"/>
      <c r="DO116" s="1049"/>
      <c r="DP116" s="1050"/>
      <c r="DQ116" s="1051" t="s">
        <v>131</v>
      </c>
      <c r="DR116" s="1049"/>
      <c r="DS116" s="1049"/>
      <c r="DT116" s="1049"/>
      <c r="DU116" s="1050"/>
      <c r="DV116" s="1052" t="s">
        <v>131</v>
      </c>
      <c r="DW116" s="1053"/>
      <c r="DX116" s="1053"/>
      <c r="DY116" s="1053"/>
      <c r="DZ116" s="1054"/>
    </row>
    <row r="117" spans="1:130" s="244"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2665971</v>
      </c>
      <c r="AB117" s="1067"/>
      <c r="AC117" s="1067"/>
      <c r="AD117" s="1067"/>
      <c r="AE117" s="1068"/>
      <c r="AF117" s="1069">
        <v>2884277</v>
      </c>
      <c r="AG117" s="1067"/>
      <c r="AH117" s="1067"/>
      <c r="AI117" s="1067"/>
      <c r="AJ117" s="1068"/>
      <c r="AK117" s="1069">
        <v>2688556</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131</v>
      </c>
      <c r="BR117" s="1010"/>
      <c r="BS117" s="1010"/>
      <c r="BT117" s="1010"/>
      <c r="BU117" s="1010"/>
      <c r="BV117" s="1010" t="s">
        <v>131</v>
      </c>
      <c r="BW117" s="1010"/>
      <c r="BX117" s="1010"/>
      <c r="BY117" s="1010"/>
      <c r="BZ117" s="1010"/>
      <c r="CA117" s="1010" t="s">
        <v>131</v>
      </c>
      <c r="CB117" s="1010"/>
      <c r="CC117" s="1010"/>
      <c r="CD117" s="1010"/>
      <c r="CE117" s="1010"/>
      <c r="CF117" s="1004" t="s">
        <v>131</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131</v>
      </c>
      <c r="DH117" s="1049"/>
      <c r="DI117" s="1049"/>
      <c r="DJ117" s="1049"/>
      <c r="DK117" s="1050"/>
      <c r="DL117" s="1051" t="s">
        <v>131</v>
      </c>
      <c r="DM117" s="1049"/>
      <c r="DN117" s="1049"/>
      <c r="DO117" s="1049"/>
      <c r="DP117" s="1050"/>
      <c r="DQ117" s="1051" t="s">
        <v>131</v>
      </c>
      <c r="DR117" s="1049"/>
      <c r="DS117" s="1049"/>
      <c r="DT117" s="1049"/>
      <c r="DU117" s="1050"/>
      <c r="DV117" s="1052" t="s">
        <v>131</v>
      </c>
      <c r="DW117" s="1053"/>
      <c r="DX117" s="1053"/>
      <c r="DY117" s="1053"/>
      <c r="DZ117" s="1054"/>
    </row>
    <row r="118" spans="1:130" s="244" customFormat="1" ht="26.25" customHeight="1" x14ac:dyDescent="0.15">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308</v>
      </c>
      <c r="AG118" s="975"/>
      <c r="AH118" s="975"/>
      <c r="AI118" s="975"/>
      <c r="AJ118" s="976"/>
      <c r="AK118" s="974" t="s">
        <v>307</v>
      </c>
      <c r="AL118" s="975"/>
      <c r="AM118" s="975"/>
      <c r="AN118" s="975"/>
      <c r="AO118" s="976"/>
      <c r="AP118" s="1061" t="s">
        <v>434</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131</v>
      </c>
      <c r="BR118" s="1088"/>
      <c r="BS118" s="1088"/>
      <c r="BT118" s="1088"/>
      <c r="BU118" s="1088"/>
      <c r="BV118" s="1088" t="s">
        <v>131</v>
      </c>
      <c r="BW118" s="1088"/>
      <c r="BX118" s="1088"/>
      <c r="BY118" s="1088"/>
      <c r="BZ118" s="1088"/>
      <c r="CA118" s="1088" t="s">
        <v>131</v>
      </c>
      <c r="CB118" s="1088"/>
      <c r="CC118" s="1088"/>
      <c r="CD118" s="1088"/>
      <c r="CE118" s="1088"/>
      <c r="CF118" s="1004" t="s">
        <v>131</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131</v>
      </c>
      <c r="DH118" s="1049"/>
      <c r="DI118" s="1049"/>
      <c r="DJ118" s="1049"/>
      <c r="DK118" s="1050"/>
      <c r="DL118" s="1051" t="s">
        <v>131</v>
      </c>
      <c r="DM118" s="1049"/>
      <c r="DN118" s="1049"/>
      <c r="DO118" s="1049"/>
      <c r="DP118" s="1050"/>
      <c r="DQ118" s="1051" t="s">
        <v>131</v>
      </c>
      <c r="DR118" s="1049"/>
      <c r="DS118" s="1049"/>
      <c r="DT118" s="1049"/>
      <c r="DU118" s="1050"/>
      <c r="DV118" s="1052" t="s">
        <v>131</v>
      </c>
      <c r="DW118" s="1053"/>
      <c r="DX118" s="1053"/>
      <c r="DY118" s="1053"/>
      <c r="DZ118" s="1054"/>
    </row>
    <row r="119" spans="1:130" s="244" customFormat="1" ht="26.25" customHeight="1" x14ac:dyDescent="0.15">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131</v>
      </c>
      <c r="AB119" s="982"/>
      <c r="AC119" s="982"/>
      <c r="AD119" s="982"/>
      <c r="AE119" s="983"/>
      <c r="AF119" s="984" t="s">
        <v>131</v>
      </c>
      <c r="AG119" s="982"/>
      <c r="AH119" s="982"/>
      <c r="AI119" s="982"/>
      <c r="AJ119" s="983"/>
      <c r="AK119" s="984" t="s">
        <v>131</v>
      </c>
      <c r="AL119" s="982"/>
      <c r="AM119" s="982"/>
      <c r="AN119" s="982"/>
      <c r="AO119" s="983"/>
      <c r="AP119" s="985" t="s">
        <v>131</v>
      </c>
      <c r="AQ119" s="986"/>
      <c r="AR119" s="986"/>
      <c r="AS119" s="986"/>
      <c r="AT119" s="987"/>
      <c r="AU119" s="992"/>
      <c r="AV119" s="993"/>
      <c r="AW119" s="993"/>
      <c r="AX119" s="993"/>
      <c r="AY119" s="993"/>
      <c r="AZ119" s="275" t="s">
        <v>190</v>
      </c>
      <c r="BA119" s="275"/>
      <c r="BB119" s="275"/>
      <c r="BC119" s="275"/>
      <c r="BD119" s="275"/>
      <c r="BE119" s="275"/>
      <c r="BF119" s="275"/>
      <c r="BG119" s="275"/>
      <c r="BH119" s="275"/>
      <c r="BI119" s="275"/>
      <c r="BJ119" s="275"/>
      <c r="BK119" s="275"/>
      <c r="BL119" s="275"/>
      <c r="BM119" s="275"/>
      <c r="BN119" s="275"/>
      <c r="BO119" s="1065" t="s">
        <v>465</v>
      </c>
      <c r="BP119" s="1096"/>
      <c r="BQ119" s="1087">
        <v>24896085</v>
      </c>
      <c r="BR119" s="1088"/>
      <c r="BS119" s="1088"/>
      <c r="BT119" s="1088"/>
      <c r="BU119" s="1088"/>
      <c r="BV119" s="1088">
        <v>24328235</v>
      </c>
      <c r="BW119" s="1088"/>
      <c r="BX119" s="1088"/>
      <c r="BY119" s="1088"/>
      <c r="BZ119" s="1088"/>
      <c r="CA119" s="1088">
        <v>24800458</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131</v>
      </c>
      <c r="DH119" s="1074"/>
      <c r="DI119" s="1074"/>
      <c r="DJ119" s="1074"/>
      <c r="DK119" s="1075"/>
      <c r="DL119" s="1073" t="s">
        <v>131</v>
      </c>
      <c r="DM119" s="1074"/>
      <c r="DN119" s="1074"/>
      <c r="DO119" s="1074"/>
      <c r="DP119" s="1075"/>
      <c r="DQ119" s="1073" t="s">
        <v>131</v>
      </c>
      <c r="DR119" s="1074"/>
      <c r="DS119" s="1074"/>
      <c r="DT119" s="1074"/>
      <c r="DU119" s="1075"/>
      <c r="DV119" s="1076" t="s">
        <v>131</v>
      </c>
      <c r="DW119" s="1077"/>
      <c r="DX119" s="1077"/>
      <c r="DY119" s="1077"/>
      <c r="DZ119" s="1078"/>
    </row>
    <row r="120" spans="1:130" s="244"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131</v>
      </c>
      <c r="AB120" s="1049"/>
      <c r="AC120" s="1049"/>
      <c r="AD120" s="1049"/>
      <c r="AE120" s="1050"/>
      <c r="AF120" s="1051" t="s">
        <v>131</v>
      </c>
      <c r="AG120" s="1049"/>
      <c r="AH120" s="1049"/>
      <c r="AI120" s="1049"/>
      <c r="AJ120" s="1050"/>
      <c r="AK120" s="1051" t="s">
        <v>131</v>
      </c>
      <c r="AL120" s="1049"/>
      <c r="AM120" s="1049"/>
      <c r="AN120" s="1049"/>
      <c r="AO120" s="1050"/>
      <c r="AP120" s="1052" t="s">
        <v>131</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5331839</v>
      </c>
      <c r="BR120" s="1017"/>
      <c r="BS120" s="1017"/>
      <c r="BT120" s="1017"/>
      <c r="BU120" s="1017"/>
      <c r="BV120" s="1017">
        <v>5101278</v>
      </c>
      <c r="BW120" s="1017"/>
      <c r="BX120" s="1017"/>
      <c r="BY120" s="1017"/>
      <c r="BZ120" s="1017"/>
      <c r="CA120" s="1017">
        <v>4804388</v>
      </c>
      <c r="CB120" s="1017"/>
      <c r="CC120" s="1017"/>
      <c r="CD120" s="1017"/>
      <c r="CE120" s="1017"/>
      <c r="CF120" s="1031">
        <v>77.5</v>
      </c>
      <c r="CG120" s="1032"/>
      <c r="CH120" s="1032"/>
      <c r="CI120" s="1032"/>
      <c r="CJ120" s="1032"/>
      <c r="CK120" s="1097" t="s">
        <v>469</v>
      </c>
      <c r="CL120" s="1098"/>
      <c r="CM120" s="1098"/>
      <c r="CN120" s="1098"/>
      <c r="CO120" s="1099"/>
      <c r="CP120" s="1105" t="s">
        <v>409</v>
      </c>
      <c r="CQ120" s="1106"/>
      <c r="CR120" s="1106"/>
      <c r="CS120" s="1106"/>
      <c r="CT120" s="1106"/>
      <c r="CU120" s="1106"/>
      <c r="CV120" s="1106"/>
      <c r="CW120" s="1106"/>
      <c r="CX120" s="1106"/>
      <c r="CY120" s="1106"/>
      <c r="CZ120" s="1106"/>
      <c r="DA120" s="1106"/>
      <c r="DB120" s="1106"/>
      <c r="DC120" s="1106"/>
      <c r="DD120" s="1106"/>
      <c r="DE120" s="1106"/>
      <c r="DF120" s="1107"/>
      <c r="DG120" s="1016">
        <v>6696575</v>
      </c>
      <c r="DH120" s="1017"/>
      <c r="DI120" s="1017"/>
      <c r="DJ120" s="1017"/>
      <c r="DK120" s="1017"/>
      <c r="DL120" s="1017">
        <v>6786214</v>
      </c>
      <c r="DM120" s="1017"/>
      <c r="DN120" s="1017"/>
      <c r="DO120" s="1017"/>
      <c r="DP120" s="1017"/>
      <c r="DQ120" s="1017">
        <v>6782499</v>
      </c>
      <c r="DR120" s="1017"/>
      <c r="DS120" s="1017"/>
      <c r="DT120" s="1017"/>
      <c r="DU120" s="1017"/>
      <c r="DV120" s="1018">
        <v>109.4</v>
      </c>
      <c r="DW120" s="1018"/>
      <c r="DX120" s="1018"/>
      <c r="DY120" s="1018"/>
      <c r="DZ120" s="1019"/>
    </row>
    <row r="121" spans="1:130" s="244"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131</v>
      </c>
      <c r="AB121" s="1049"/>
      <c r="AC121" s="1049"/>
      <c r="AD121" s="1049"/>
      <c r="AE121" s="1050"/>
      <c r="AF121" s="1051" t="s">
        <v>131</v>
      </c>
      <c r="AG121" s="1049"/>
      <c r="AH121" s="1049"/>
      <c r="AI121" s="1049"/>
      <c r="AJ121" s="1050"/>
      <c r="AK121" s="1051" t="s">
        <v>131</v>
      </c>
      <c r="AL121" s="1049"/>
      <c r="AM121" s="1049"/>
      <c r="AN121" s="1049"/>
      <c r="AO121" s="1050"/>
      <c r="AP121" s="1052" t="s">
        <v>131</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467046</v>
      </c>
      <c r="BR121" s="1010"/>
      <c r="BS121" s="1010"/>
      <c r="BT121" s="1010"/>
      <c r="BU121" s="1010"/>
      <c r="BV121" s="1010">
        <v>396063</v>
      </c>
      <c r="BW121" s="1010"/>
      <c r="BX121" s="1010"/>
      <c r="BY121" s="1010"/>
      <c r="BZ121" s="1010"/>
      <c r="CA121" s="1010">
        <v>353064</v>
      </c>
      <c r="CB121" s="1010"/>
      <c r="CC121" s="1010"/>
      <c r="CD121" s="1010"/>
      <c r="CE121" s="1010"/>
      <c r="CF121" s="1004">
        <v>5.7</v>
      </c>
      <c r="CG121" s="1005"/>
      <c r="CH121" s="1005"/>
      <c r="CI121" s="1005"/>
      <c r="CJ121" s="1005"/>
      <c r="CK121" s="1100"/>
      <c r="CL121" s="1101"/>
      <c r="CM121" s="1101"/>
      <c r="CN121" s="1101"/>
      <c r="CO121" s="1102"/>
      <c r="CP121" s="1110" t="s">
        <v>407</v>
      </c>
      <c r="CQ121" s="1111"/>
      <c r="CR121" s="1111"/>
      <c r="CS121" s="1111"/>
      <c r="CT121" s="1111"/>
      <c r="CU121" s="1111"/>
      <c r="CV121" s="1111"/>
      <c r="CW121" s="1111"/>
      <c r="CX121" s="1111"/>
      <c r="CY121" s="1111"/>
      <c r="CZ121" s="1111"/>
      <c r="DA121" s="1111"/>
      <c r="DB121" s="1111"/>
      <c r="DC121" s="1111"/>
      <c r="DD121" s="1111"/>
      <c r="DE121" s="1111"/>
      <c r="DF121" s="1112"/>
      <c r="DG121" s="1009">
        <v>534118</v>
      </c>
      <c r="DH121" s="1010"/>
      <c r="DI121" s="1010"/>
      <c r="DJ121" s="1010"/>
      <c r="DK121" s="1010"/>
      <c r="DL121" s="1010">
        <v>594068</v>
      </c>
      <c r="DM121" s="1010"/>
      <c r="DN121" s="1010"/>
      <c r="DO121" s="1010"/>
      <c r="DP121" s="1010"/>
      <c r="DQ121" s="1010">
        <v>587389</v>
      </c>
      <c r="DR121" s="1010"/>
      <c r="DS121" s="1010"/>
      <c r="DT121" s="1010"/>
      <c r="DU121" s="1010"/>
      <c r="DV121" s="1011">
        <v>9.5</v>
      </c>
      <c r="DW121" s="1011"/>
      <c r="DX121" s="1011"/>
      <c r="DY121" s="1011"/>
      <c r="DZ121" s="1012"/>
    </row>
    <row r="122" spans="1:130" s="244"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131</v>
      </c>
      <c r="AB122" s="1049"/>
      <c r="AC122" s="1049"/>
      <c r="AD122" s="1049"/>
      <c r="AE122" s="1050"/>
      <c r="AF122" s="1051" t="s">
        <v>131</v>
      </c>
      <c r="AG122" s="1049"/>
      <c r="AH122" s="1049"/>
      <c r="AI122" s="1049"/>
      <c r="AJ122" s="1050"/>
      <c r="AK122" s="1051" t="s">
        <v>131</v>
      </c>
      <c r="AL122" s="1049"/>
      <c r="AM122" s="1049"/>
      <c r="AN122" s="1049"/>
      <c r="AO122" s="1050"/>
      <c r="AP122" s="1052" t="s">
        <v>131</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17256973</v>
      </c>
      <c r="BR122" s="1088"/>
      <c r="BS122" s="1088"/>
      <c r="BT122" s="1088"/>
      <c r="BU122" s="1088"/>
      <c r="BV122" s="1088">
        <v>16580398</v>
      </c>
      <c r="BW122" s="1088"/>
      <c r="BX122" s="1088"/>
      <c r="BY122" s="1088"/>
      <c r="BZ122" s="1088"/>
      <c r="CA122" s="1088">
        <v>16973091</v>
      </c>
      <c r="CB122" s="1088"/>
      <c r="CC122" s="1088"/>
      <c r="CD122" s="1088"/>
      <c r="CE122" s="1088"/>
      <c r="CF122" s="1108">
        <v>273.7</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4716</v>
      </c>
      <c r="DH122" s="1010"/>
      <c r="DI122" s="1010"/>
      <c r="DJ122" s="1010"/>
      <c r="DK122" s="1010"/>
      <c r="DL122" s="1010" t="s">
        <v>131</v>
      </c>
      <c r="DM122" s="1010"/>
      <c r="DN122" s="1010"/>
      <c r="DO122" s="1010"/>
      <c r="DP122" s="1010"/>
      <c r="DQ122" s="1010">
        <v>45</v>
      </c>
      <c r="DR122" s="1010"/>
      <c r="DS122" s="1010"/>
      <c r="DT122" s="1010"/>
      <c r="DU122" s="1010"/>
      <c r="DV122" s="1011">
        <v>0</v>
      </c>
      <c r="DW122" s="1011"/>
      <c r="DX122" s="1011"/>
      <c r="DY122" s="1011"/>
      <c r="DZ122" s="1012"/>
    </row>
    <row r="123" spans="1:130" s="244"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131</v>
      </c>
      <c r="AB123" s="1049"/>
      <c r="AC123" s="1049"/>
      <c r="AD123" s="1049"/>
      <c r="AE123" s="1050"/>
      <c r="AF123" s="1051" t="s">
        <v>131</v>
      </c>
      <c r="AG123" s="1049"/>
      <c r="AH123" s="1049"/>
      <c r="AI123" s="1049"/>
      <c r="AJ123" s="1050"/>
      <c r="AK123" s="1051" t="s">
        <v>131</v>
      </c>
      <c r="AL123" s="1049"/>
      <c r="AM123" s="1049"/>
      <c r="AN123" s="1049"/>
      <c r="AO123" s="1050"/>
      <c r="AP123" s="1052" t="s">
        <v>131</v>
      </c>
      <c r="AQ123" s="1053"/>
      <c r="AR123" s="1053"/>
      <c r="AS123" s="1053"/>
      <c r="AT123" s="1054"/>
      <c r="AU123" s="1085"/>
      <c r="AV123" s="1086"/>
      <c r="AW123" s="1086"/>
      <c r="AX123" s="1086"/>
      <c r="AY123" s="1086"/>
      <c r="AZ123" s="275" t="s">
        <v>190</v>
      </c>
      <c r="BA123" s="275"/>
      <c r="BB123" s="275"/>
      <c r="BC123" s="275"/>
      <c r="BD123" s="275"/>
      <c r="BE123" s="275"/>
      <c r="BF123" s="275"/>
      <c r="BG123" s="275"/>
      <c r="BH123" s="275"/>
      <c r="BI123" s="275"/>
      <c r="BJ123" s="275"/>
      <c r="BK123" s="275"/>
      <c r="BL123" s="275"/>
      <c r="BM123" s="275"/>
      <c r="BN123" s="275"/>
      <c r="BO123" s="1065" t="s">
        <v>474</v>
      </c>
      <c r="BP123" s="1096"/>
      <c r="BQ123" s="1155">
        <v>23055858</v>
      </c>
      <c r="BR123" s="1156"/>
      <c r="BS123" s="1156"/>
      <c r="BT123" s="1156"/>
      <c r="BU123" s="1156"/>
      <c r="BV123" s="1156">
        <v>22077739</v>
      </c>
      <c r="BW123" s="1156"/>
      <c r="BX123" s="1156"/>
      <c r="BY123" s="1156"/>
      <c r="BZ123" s="1156"/>
      <c r="CA123" s="1156">
        <v>22130543</v>
      </c>
      <c r="CB123" s="1156"/>
      <c r="CC123" s="1156"/>
      <c r="CD123" s="1156"/>
      <c r="CE123" s="1156"/>
      <c r="CF123" s="1089"/>
      <c r="CG123" s="1090"/>
      <c r="CH123" s="1090"/>
      <c r="CI123" s="1090"/>
      <c r="CJ123" s="1091"/>
      <c r="CK123" s="1100"/>
      <c r="CL123" s="1101"/>
      <c r="CM123" s="1101"/>
      <c r="CN123" s="1101"/>
      <c r="CO123" s="1102"/>
      <c r="CP123" s="1110" t="s">
        <v>411</v>
      </c>
      <c r="CQ123" s="1111"/>
      <c r="CR123" s="1111"/>
      <c r="CS123" s="1111"/>
      <c r="CT123" s="1111"/>
      <c r="CU123" s="1111"/>
      <c r="CV123" s="1111"/>
      <c r="CW123" s="1111"/>
      <c r="CX123" s="1111"/>
      <c r="CY123" s="1111"/>
      <c r="CZ123" s="1111"/>
      <c r="DA123" s="1111"/>
      <c r="DB123" s="1111"/>
      <c r="DC123" s="1111"/>
      <c r="DD123" s="1111"/>
      <c r="DE123" s="1111"/>
      <c r="DF123" s="1112"/>
      <c r="DG123" s="1048" t="s">
        <v>131</v>
      </c>
      <c r="DH123" s="1049"/>
      <c r="DI123" s="1049"/>
      <c r="DJ123" s="1049"/>
      <c r="DK123" s="1050"/>
      <c r="DL123" s="1051" t="s">
        <v>131</v>
      </c>
      <c r="DM123" s="1049"/>
      <c r="DN123" s="1049"/>
      <c r="DO123" s="1049"/>
      <c r="DP123" s="1050"/>
      <c r="DQ123" s="1051" t="s">
        <v>131</v>
      </c>
      <c r="DR123" s="1049"/>
      <c r="DS123" s="1049"/>
      <c r="DT123" s="1049"/>
      <c r="DU123" s="1050"/>
      <c r="DV123" s="1052" t="s">
        <v>131</v>
      </c>
      <c r="DW123" s="1053"/>
      <c r="DX123" s="1053"/>
      <c r="DY123" s="1053"/>
      <c r="DZ123" s="1054"/>
    </row>
    <row r="124" spans="1:130" s="244"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131</v>
      </c>
      <c r="AB124" s="1049"/>
      <c r="AC124" s="1049"/>
      <c r="AD124" s="1049"/>
      <c r="AE124" s="1050"/>
      <c r="AF124" s="1051" t="s">
        <v>131</v>
      </c>
      <c r="AG124" s="1049"/>
      <c r="AH124" s="1049"/>
      <c r="AI124" s="1049"/>
      <c r="AJ124" s="1050"/>
      <c r="AK124" s="1051" t="s">
        <v>131</v>
      </c>
      <c r="AL124" s="1049"/>
      <c r="AM124" s="1049"/>
      <c r="AN124" s="1049"/>
      <c r="AO124" s="1050"/>
      <c r="AP124" s="1052" t="s">
        <v>131</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29.9</v>
      </c>
      <c r="BR124" s="1118"/>
      <c r="BS124" s="1118"/>
      <c r="BT124" s="1118"/>
      <c r="BU124" s="1118"/>
      <c r="BV124" s="1118">
        <v>37.6</v>
      </c>
      <c r="BW124" s="1118"/>
      <c r="BX124" s="1118"/>
      <c r="BY124" s="1118"/>
      <c r="BZ124" s="1118"/>
      <c r="CA124" s="1118">
        <v>43</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131</v>
      </c>
      <c r="DH124" s="1074"/>
      <c r="DI124" s="1074"/>
      <c r="DJ124" s="1074"/>
      <c r="DK124" s="1075"/>
      <c r="DL124" s="1073" t="s">
        <v>131</v>
      </c>
      <c r="DM124" s="1074"/>
      <c r="DN124" s="1074"/>
      <c r="DO124" s="1074"/>
      <c r="DP124" s="1075"/>
      <c r="DQ124" s="1073" t="s">
        <v>131</v>
      </c>
      <c r="DR124" s="1074"/>
      <c r="DS124" s="1074"/>
      <c r="DT124" s="1074"/>
      <c r="DU124" s="1075"/>
      <c r="DV124" s="1076" t="s">
        <v>131</v>
      </c>
      <c r="DW124" s="1077"/>
      <c r="DX124" s="1077"/>
      <c r="DY124" s="1077"/>
      <c r="DZ124" s="1078"/>
    </row>
    <row r="125" spans="1:130" s="244"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131</v>
      </c>
      <c r="AB125" s="1049"/>
      <c r="AC125" s="1049"/>
      <c r="AD125" s="1049"/>
      <c r="AE125" s="1050"/>
      <c r="AF125" s="1051" t="s">
        <v>131</v>
      </c>
      <c r="AG125" s="1049"/>
      <c r="AH125" s="1049"/>
      <c r="AI125" s="1049"/>
      <c r="AJ125" s="1050"/>
      <c r="AK125" s="1051" t="s">
        <v>131</v>
      </c>
      <c r="AL125" s="1049"/>
      <c r="AM125" s="1049"/>
      <c r="AN125" s="1049"/>
      <c r="AO125" s="1050"/>
      <c r="AP125" s="1052" t="s">
        <v>131</v>
      </c>
      <c r="AQ125" s="1053"/>
      <c r="AR125" s="1053"/>
      <c r="AS125" s="1053"/>
      <c r="AT125" s="105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131</v>
      </c>
      <c r="DH125" s="1017"/>
      <c r="DI125" s="1017"/>
      <c r="DJ125" s="1017"/>
      <c r="DK125" s="1017"/>
      <c r="DL125" s="1017" t="s">
        <v>131</v>
      </c>
      <c r="DM125" s="1017"/>
      <c r="DN125" s="1017"/>
      <c r="DO125" s="1017"/>
      <c r="DP125" s="1017"/>
      <c r="DQ125" s="1017" t="s">
        <v>131</v>
      </c>
      <c r="DR125" s="1017"/>
      <c r="DS125" s="1017"/>
      <c r="DT125" s="1017"/>
      <c r="DU125" s="1017"/>
      <c r="DV125" s="1018" t="s">
        <v>131</v>
      </c>
      <c r="DW125" s="1018"/>
      <c r="DX125" s="1018"/>
      <c r="DY125" s="1018"/>
      <c r="DZ125" s="1019"/>
    </row>
    <row r="126" spans="1:130" s="244"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131</v>
      </c>
      <c r="AB126" s="1049"/>
      <c r="AC126" s="1049"/>
      <c r="AD126" s="1049"/>
      <c r="AE126" s="1050"/>
      <c r="AF126" s="1051" t="s">
        <v>131</v>
      </c>
      <c r="AG126" s="1049"/>
      <c r="AH126" s="1049"/>
      <c r="AI126" s="1049"/>
      <c r="AJ126" s="1050"/>
      <c r="AK126" s="1051" t="s">
        <v>131</v>
      </c>
      <c r="AL126" s="1049"/>
      <c r="AM126" s="1049"/>
      <c r="AN126" s="1049"/>
      <c r="AO126" s="1050"/>
      <c r="AP126" s="1052" t="s">
        <v>131</v>
      </c>
      <c r="AQ126" s="1053"/>
      <c r="AR126" s="1053"/>
      <c r="AS126" s="1053"/>
      <c r="AT126" s="105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131</v>
      </c>
      <c r="DH126" s="1010"/>
      <c r="DI126" s="1010"/>
      <c r="DJ126" s="1010"/>
      <c r="DK126" s="1010"/>
      <c r="DL126" s="1010" t="s">
        <v>131</v>
      </c>
      <c r="DM126" s="1010"/>
      <c r="DN126" s="1010"/>
      <c r="DO126" s="1010"/>
      <c r="DP126" s="1010"/>
      <c r="DQ126" s="1010" t="s">
        <v>131</v>
      </c>
      <c r="DR126" s="1010"/>
      <c r="DS126" s="1010"/>
      <c r="DT126" s="1010"/>
      <c r="DU126" s="1010"/>
      <c r="DV126" s="1011" t="s">
        <v>131</v>
      </c>
      <c r="DW126" s="1011"/>
      <c r="DX126" s="1011"/>
      <c r="DY126" s="1011"/>
      <c r="DZ126" s="1012"/>
    </row>
    <row r="127" spans="1:130" s="244"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131</v>
      </c>
      <c r="AB127" s="1049"/>
      <c r="AC127" s="1049"/>
      <c r="AD127" s="1049"/>
      <c r="AE127" s="1050"/>
      <c r="AF127" s="1051" t="s">
        <v>131</v>
      </c>
      <c r="AG127" s="1049"/>
      <c r="AH127" s="1049"/>
      <c r="AI127" s="1049"/>
      <c r="AJ127" s="1050"/>
      <c r="AK127" s="1051" t="s">
        <v>131</v>
      </c>
      <c r="AL127" s="1049"/>
      <c r="AM127" s="1049"/>
      <c r="AN127" s="1049"/>
      <c r="AO127" s="1050"/>
      <c r="AP127" s="1052" t="s">
        <v>131</v>
      </c>
      <c r="AQ127" s="1053"/>
      <c r="AR127" s="1053"/>
      <c r="AS127" s="1053"/>
      <c r="AT127" s="1054"/>
      <c r="AU127" s="280"/>
      <c r="AV127" s="280"/>
      <c r="AW127" s="280"/>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0"/>
      <c r="CB127" s="280"/>
      <c r="CC127" s="280"/>
      <c r="CD127" s="281"/>
      <c r="CE127" s="281"/>
      <c r="CF127" s="281"/>
      <c r="CG127" s="278"/>
      <c r="CH127" s="278"/>
      <c r="CI127" s="278"/>
      <c r="CJ127" s="279"/>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131</v>
      </c>
      <c r="DH127" s="1010"/>
      <c r="DI127" s="1010"/>
      <c r="DJ127" s="1010"/>
      <c r="DK127" s="1010"/>
      <c r="DL127" s="1010" t="s">
        <v>131</v>
      </c>
      <c r="DM127" s="1010"/>
      <c r="DN127" s="1010"/>
      <c r="DO127" s="1010"/>
      <c r="DP127" s="1010"/>
      <c r="DQ127" s="1010" t="s">
        <v>131</v>
      </c>
      <c r="DR127" s="1010"/>
      <c r="DS127" s="1010"/>
      <c r="DT127" s="1010"/>
      <c r="DU127" s="1010"/>
      <c r="DV127" s="1011" t="s">
        <v>131</v>
      </c>
      <c r="DW127" s="1011"/>
      <c r="DX127" s="1011"/>
      <c r="DY127" s="1011"/>
      <c r="DZ127" s="1012"/>
    </row>
    <row r="128" spans="1:130" s="244"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56342</v>
      </c>
      <c r="AB128" s="1138"/>
      <c r="AC128" s="1138"/>
      <c r="AD128" s="1138"/>
      <c r="AE128" s="1139"/>
      <c r="AF128" s="1140">
        <v>72401</v>
      </c>
      <c r="AG128" s="1138"/>
      <c r="AH128" s="1138"/>
      <c r="AI128" s="1138"/>
      <c r="AJ128" s="1139"/>
      <c r="AK128" s="1140">
        <v>63255</v>
      </c>
      <c r="AL128" s="1138"/>
      <c r="AM128" s="1138"/>
      <c r="AN128" s="1138"/>
      <c r="AO128" s="1139"/>
      <c r="AP128" s="1141"/>
      <c r="AQ128" s="1142"/>
      <c r="AR128" s="1142"/>
      <c r="AS128" s="1142"/>
      <c r="AT128" s="1143"/>
      <c r="AU128" s="280"/>
      <c r="AV128" s="280"/>
      <c r="AW128" s="280"/>
      <c r="AX128" s="978" t="s">
        <v>488</v>
      </c>
      <c r="AY128" s="979"/>
      <c r="AZ128" s="979"/>
      <c r="BA128" s="979"/>
      <c r="BB128" s="979"/>
      <c r="BC128" s="979"/>
      <c r="BD128" s="979"/>
      <c r="BE128" s="980"/>
      <c r="BF128" s="1144" t="s">
        <v>131</v>
      </c>
      <c r="BG128" s="1145"/>
      <c r="BH128" s="1145"/>
      <c r="BI128" s="1145"/>
      <c r="BJ128" s="1145"/>
      <c r="BK128" s="1145"/>
      <c r="BL128" s="1146"/>
      <c r="BM128" s="1144">
        <v>13.8</v>
      </c>
      <c r="BN128" s="1145"/>
      <c r="BO128" s="1145"/>
      <c r="BP128" s="1145"/>
      <c r="BQ128" s="1145"/>
      <c r="BR128" s="1145"/>
      <c r="BS128" s="1146"/>
      <c r="BT128" s="1144">
        <v>20</v>
      </c>
      <c r="BU128" s="1145"/>
      <c r="BV128" s="1145"/>
      <c r="BW128" s="1145"/>
      <c r="BX128" s="1145"/>
      <c r="BY128" s="1145"/>
      <c r="BZ128" s="1169"/>
      <c r="CA128" s="281"/>
      <c r="CB128" s="281"/>
      <c r="CC128" s="281"/>
      <c r="CD128" s="281"/>
      <c r="CE128" s="281"/>
      <c r="CF128" s="281"/>
      <c r="CG128" s="278"/>
      <c r="CH128" s="278"/>
      <c r="CI128" s="278"/>
      <c r="CJ128" s="279"/>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131</v>
      </c>
      <c r="DH128" s="1130"/>
      <c r="DI128" s="1130"/>
      <c r="DJ128" s="1130"/>
      <c r="DK128" s="1130"/>
      <c r="DL128" s="1130" t="s">
        <v>490</v>
      </c>
      <c r="DM128" s="1130"/>
      <c r="DN128" s="1130"/>
      <c r="DO128" s="1130"/>
      <c r="DP128" s="1130"/>
      <c r="DQ128" s="1130" t="s">
        <v>415</v>
      </c>
      <c r="DR128" s="1130"/>
      <c r="DS128" s="1130"/>
      <c r="DT128" s="1130"/>
      <c r="DU128" s="1130"/>
      <c r="DV128" s="1131" t="s">
        <v>131</v>
      </c>
      <c r="DW128" s="1131"/>
      <c r="DX128" s="1131"/>
      <c r="DY128" s="1131"/>
      <c r="DZ128" s="1132"/>
    </row>
    <row r="129" spans="1:131" s="244"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7639427</v>
      </c>
      <c r="AB129" s="1049"/>
      <c r="AC129" s="1049"/>
      <c r="AD129" s="1049"/>
      <c r="AE129" s="1050"/>
      <c r="AF129" s="1051">
        <v>7631583</v>
      </c>
      <c r="AG129" s="1049"/>
      <c r="AH129" s="1049"/>
      <c r="AI129" s="1049"/>
      <c r="AJ129" s="1050"/>
      <c r="AK129" s="1051">
        <v>7818860</v>
      </c>
      <c r="AL129" s="1049"/>
      <c r="AM129" s="1049"/>
      <c r="AN129" s="1049"/>
      <c r="AO129" s="1050"/>
      <c r="AP129" s="1166"/>
      <c r="AQ129" s="1167"/>
      <c r="AR129" s="1167"/>
      <c r="AS129" s="1167"/>
      <c r="AT129" s="1168"/>
      <c r="AU129" s="282"/>
      <c r="AV129" s="282"/>
      <c r="AW129" s="282"/>
      <c r="AX129" s="1157" t="s">
        <v>492</v>
      </c>
      <c r="AY129" s="1040"/>
      <c r="AZ129" s="1040"/>
      <c r="BA129" s="1040"/>
      <c r="BB129" s="1040"/>
      <c r="BC129" s="1040"/>
      <c r="BD129" s="1040"/>
      <c r="BE129" s="1041"/>
      <c r="BF129" s="1158" t="s">
        <v>131</v>
      </c>
      <c r="BG129" s="1159"/>
      <c r="BH129" s="1159"/>
      <c r="BI129" s="1159"/>
      <c r="BJ129" s="1159"/>
      <c r="BK129" s="1159"/>
      <c r="BL129" s="1160"/>
      <c r="BM129" s="1158">
        <v>18.8</v>
      </c>
      <c r="BN129" s="1159"/>
      <c r="BO129" s="1159"/>
      <c r="BP129" s="1159"/>
      <c r="BQ129" s="1159"/>
      <c r="BR129" s="1159"/>
      <c r="BS129" s="1160"/>
      <c r="BT129" s="1158">
        <v>30</v>
      </c>
      <c r="BU129" s="1161"/>
      <c r="BV129" s="1161"/>
      <c r="BW129" s="1161"/>
      <c r="BX129" s="1161"/>
      <c r="BY129" s="1161"/>
      <c r="BZ129" s="116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1637979</v>
      </c>
      <c r="AB130" s="1049"/>
      <c r="AC130" s="1049"/>
      <c r="AD130" s="1049"/>
      <c r="AE130" s="1050"/>
      <c r="AF130" s="1051">
        <v>1648366</v>
      </c>
      <c r="AG130" s="1049"/>
      <c r="AH130" s="1049"/>
      <c r="AI130" s="1049"/>
      <c r="AJ130" s="1050"/>
      <c r="AK130" s="1051">
        <v>1617727</v>
      </c>
      <c r="AL130" s="1049"/>
      <c r="AM130" s="1049"/>
      <c r="AN130" s="1049"/>
      <c r="AO130" s="1050"/>
      <c r="AP130" s="1166"/>
      <c r="AQ130" s="1167"/>
      <c r="AR130" s="1167"/>
      <c r="AS130" s="1167"/>
      <c r="AT130" s="1168"/>
      <c r="AU130" s="282"/>
      <c r="AV130" s="282"/>
      <c r="AW130" s="282"/>
      <c r="AX130" s="1157" t="s">
        <v>495</v>
      </c>
      <c r="AY130" s="1040"/>
      <c r="AZ130" s="1040"/>
      <c r="BA130" s="1040"/>
      <c r="BB130" s="1040"/>
      <c r="BC130" s="1040"/>
      <c r="BD130" s="1040"/>
      <c r="BE130" s="1041"/>
      <c r="BF130" s="1194">
        <v>17.2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6001448</v>
      </c>
      <c r="AB131" s="1074"/>
      <c r="AC131" s="1074"/>
      <c r="AD131" s="1074"/>
      <c r="AE131" s="1075"/>
      <c r="AF131" s="1073">
        <v>5983217</v>
      </c>
      <c r="AG131" s="1074"/>
      <c r="AH131" s="1074"/>
      <c r="AI131" s="1074"/>
      <c r="AJ131" s="1075"/>
      <c r="AK131" s="1073">
        <v>6201133</v>
      </c>
      <c r="AL131" s="1074"/>
      <c r="AM131" s="1074"/>
      <c r="AN131" s="1074"/>
      <c r="AO131" s="1075"/>
      <c r="AP131" s="1204"/>
      <c r="AQ131" s="1205"/>
      <c r="AR131" s="1205"/>
      <c r="AS131" s="1205"/>
      <c r="AT131" s="1206"/>
      <c r="AU131" s="282"/>
      <c r="AV131" s="282"/>
      <c r="AW131" s="282"/>
      <c r="AX131" s="1176" t="s">
        <v>497</v>
      </c>
      <c r="AY131" s="1127"/>
      <c r="AZ131" s="1127"/>
      <c r="BA131" s="1127"/>
      <c r="BB131" s="1127"/>
      <c r="BC131" s="1127"/>
      <c r="BD131" s="1127"/>
      <c r="BE131" s="1128"/>
      <c r="BF131" s="1177">
        <v>43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16.19025942</v>
      </c>
      <c r="AB132" s="1190"/>
      <c r="AC132" s="1190"/>
      <c r="AD132" s="1190"/>
      <c r="AE132" s="1191"/>
      <c r="AF132" s="1192">
        <v>19.446227669999999</v>
      </c>
      <c r="AG132" s="1190"/>
      <c r="AH132" s="1190"/>
      <c r="AI132" s="1190"/>
      <c r="AJ132" s="1191"/>
      <c r="AK132" s="1192">
        <v>16.248224319999998</v>
      </c>
      <c r="AL132" s="1190"/>
      <c r="AM132" s="1190"/>
      <c r="AN132" s="1190"/>
      <c r="AO132" s="1191"/>
      <c r="AP132" s="1089"/>
      <c r="AQ132" s="1090"/>
      <c r="AR132" s="1090"/>
      <c r="AS132" s="1090"/>
      <c r="AT132" s="119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16.5</v>
      </c>
      <c r="AB133" s="1173"/>
      <c r="AC133" s="1173"/>
      <c r="AD133" s="1173"/>
      <c r="AE133" s="1174"/>
      <c r="AF133" s="1172">
        <v>16.8</v>
      </c>
      <c r="AG133" s="1173"/>
      <c r="AH133" s="1173"/>
      <c r="AI133" s="1173"/>
      <c r="AJ133" s="1174"/>
      <c r="AK133" s="1172">
        <v>17.2</v>
      </c>
      <c r="AL133" s="1173"/>
      <c r="AM133" s="1173"/>
      <c r="AN133" s="1173"/>
      <c r="AO133" s="1174"/>
      <c r="AP133" s="1119"/>
      <c r="AQ133" s="1120"/>
      <c r="AR133" s="1120"/>
      <c r="AS133" s="1120"/>
      <c r="AT133" s="117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IaoaX6JhDGQqc4gNMm1j0YXwxJ3+kKiATHcTkv2LcwG1M7W2lt26hKrRQ5Ut9+Y6ditnZ7utM5+p4hUAmZ6yWg==" saltValue="OglztHttaCYXm1pJE0nF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1:P71"/>
    <mergeCell ref="B72:P72"/>
    <mergeCell ref="B74:P74"/>
    <mergeCell ref="B73:P73"/>
    <mergeCell ref="B75:P75"/>
    <mergeCell ref="B76:P76"/>
    <mergeCell ref="B78:P78"/>
    <mergeCell ref="B77:P77"/>
    <mergeCell ref="B68:P68"/>
    <mergeCell ref="B70:P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I7" zoomScaleNormal="85" zoomScaleSheetLayoutView="100" workbookViewId="0">
      <selection activeCell="CV50" sqref="CV50"/>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501</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bEB483zaLX1KgfinDfB4Zlt6iGBN8jG9segQ+fN11Rc2r4yO4DPr6eLB/IoB2juktv1o8RlD+OjLgTTQKDZEQ==" saltValue="1CtakHJekYxDeezx9j+O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28"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3iBazwUzOapi6xLtwYG/4ka0rwUrwdfzgM5RE/YNB5FJqD78m+bN0wGLlFnTj+7aeiSlcCWNrBhQuIA6J3Nw==" saltValue="BV1Hhb4Y/1X3JZKIg1caE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503</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504</v>
      </c>
      <c r="AP7" s="301"/>
      <c r="AQ7" s="302" t="s">
        <v>505</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506</v>
      </c>
      <c r="AQ8" s="308" t="s">
        <v>507</v>
      </c>
      <c r="AR8" s="309" t="s">
        <v>508</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2" t="s">
        <v>509</v>
      </c>
      <c r="AL9" s="1213"/>
      <c r="AM9" s="1213"/>
      <c r="AN9" s="1214"/>
      <c r="AO9" s="310">
        <v>1707608</v>
      </c>
      <c r="AP9" s="310">
        <v>81762</v>
      </c>
      <c r="AQ9" s="311">
        <v>63072</v>
      </c>
      <c r="AR9" s="312">
        <v>29.6</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2" t="s">
        <v>510</v>
      </c>
      <c r="AL10" s="1213"/>
      <c r="AM10" s="1213"/>
      <c r="AN10" s="1214"/>
      <c r="AO10" s="313">
        <v>351436</v>
      </c>
      <c r="AP10" s="313">
        <v>16827</v>
      </c>
      <c r="AQ10" s="314">
        <v>6862</v>
      </c>
      <c r="AR10" s="315">
        <v>145.19999999999999</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2" t="s">
        <v>511</v>
      </c>
      <c r="AL11" s="1213"/>
      <c r="AM11" s="1213"/>
      <c r="AN11" s="1214"/>
      <c r="AO11" s="313">
        <v>341569</v>
      </c>
      <c r="AP11" s="313">
        <v>16355</v>
      </c>
      <c r="AQ11" s="314">
        <v>9054</v>
      </c>
      <c r="AR11" s="315">
        <v>80.599999999999994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2" t="s">
        <v>512</v>
      </c>
      <c r="AL12" s="1213"/>
      <c r="AM12" s="1213"/>
      <c r="AN12" s="1214"/>
      <c r="AO12" s="313" t="s">
        <v>513</v>
      </c>
      <c r="AP12" s="313" t="s">
        <v>513</v>
      </c>
      <c r="AQ12" s="314">
        <v>361</v>
      </c>
      <c r="AR12" s="315" t="s">
        <v>513</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2" t="s">
        <v>514</v>
      </c>
      <c r="AL13" s="1213"/>
      <c r="AM13" s="1213"/>
      <c r="AN13" s="1214"/>
      <c r="AO13" s="313" t="s">
        <v>513</v>
      </c>
      <c r="AP13" s="313" t="s">
        <v>513</v>
      </c>
      <c r="AQ13" s="314" t="s">
        <v>513</v>
      </c>
      <c r="AR13" s="315" t="s">
        <v>513</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2" t="s">
        <v>515</v>
      </c>
      <c r="AL14" s="1213"/>
      <c r="AM14" s="1213"/>
      <c r="AN14" s="1214"/>
      <c r="AO14" s="313" t="s">
        <v>513</v>
      </c>
      <c r="AP14" s="313" t="s">
        <v>513</v>
      </c>
      <c r="AQ14" s="314">
        <v>2718</v>
      </c>
      <c r="AR14" s="315" t="s">
        <v>513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2" t="s">
        <v>516</v>
      </c>
      <c r="AL15" s="1213"/>
      <c r="AM15" s="1213"/>
      <c r="AN15" s="1214"/>
      <c r="AO15" s="313">
        <v>117886</v>
      </c>
      <c r="AP15" s="313">
        <v>5645</v>
      </c>
      <c r="AQ15" s="314">
        <v>1384</v>
      </c>
      <c r="AR15" s="315">
        <v>307.89999999999998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5" t="s">
        <v>517</v>
      </c>
      <c r="AL16" s="1216"/>
      <c r="AM16" s="1216"/>
      <c r="AN16" s="1217"/>
      <c r="AO16" s="313">
        <v>-132308</v>
      </c>
      <c r="AP16" s="313">
        <v>-6335</v>
      </c>
      <c r="AQ16" s="314">
        <v>-5449</v>
      </c>
      <c r="AR16" s="315">
        <v>16.3</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5" t="s">
        <v>190</v>
      </c>
      <c r="AL17" s="1216"/>
      <c r="AM17" s="1216"/>
      <c r="AN17" s="1217"/>
      <c r="AO17" s="313">
        <v>2386191</v>
      </c>
      <c r="AP17" s="313">
        <v>114254</v>
      </c>
      <c r="AQ17" s="314">
        <v>78003</v>
      </c>
      <c r="AR17" s="315">
        <v>46.5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518</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519</v>
      </c>
      <c r="AP20" s="321" t="s">
        <v>520</v>
      </c>
      <c r="AQ20" s="322" t="s">
        <v>521</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7" t="s">
        <v>522</v>
      </c>
      <c r="AL21" s="1208"/>
      <c r="AM21" s="1208"/>
      <c r="AN21" s="1209"/>
      <c r="AO21" s="325">
        <v>8.67</v>
      </c>
      <c r="AP21" s="326">
        <v>7.51</v>
      </c>
      <c r="AQ21" s="327">
        <v>1.1599999999999999</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7" t="s">
        <v>523</v>
      </c>
      <c r="AL22" s="1208"/>
      <c r="AM22" s="1208"/>
      <c r="AN22" s="1209"/>
      <c r="AO22" s="330">
        <v>98.5</v>
      </c>
      <c r="AP22" s="331">
        <v>97.1</v>
      </c>
      <c r="AQ22" s="332">
        <v>1.4</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526</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504</v>
      </c>
      <c r="AP30" s="301"/>
      <c r="AQ30" s="302" t="s">
        <v>505</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506</v>
      </c>
      <c r="AQ31" s="308" t="s">
        <v>507</v>
      </c>
      <c r="AR31" s="309" t="s">
        <v>508</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3" t="s">
        <v>527</v>
      </c>
      <c r="AL32" s="1224"/>
      <c r="AM32" s="1224"/>
      <c r="AN32" s="1225"/>
      <c r="AO32" s="340">
        <v>1789189</v>
      </c>
      <c r="AP32" s="340">
        <v>85669</v>
      </c>
      <c r="AQ32" s="341">
        <v>34855</v>
      </c>
      <c r="AR32" s="342">
        <v>145.80000000000001</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3" t="s">
        <v>528</v>
      </c>
      <c r="AL33" s="1224"/>
      <c r="AM33" s="1224"/>
      <c r="AN33" s="1225"/>
      <c r="AO33" s="340" t="s">
        <v>513</v>
      </c>
      <c r="AP33" s="340" t="s">
        <v>513</v>
      </c>
      <c r="AQ33" s="341" t="s">
        <v>513</v>
      </c>
      <c r="AR33" s="342" t="s">
        <v>513</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3" t="s">
        <v>529</v>
      </c>
      <c r="AL34" s="1224"/>
      <c r="AM34" s="1224"/>
      <c r="AN34" s="1225"/>
      <c r="AO34" s="340" t="s">
        <v>513</v>
      </c>
      <c r="AP34" s="340" t="s">
        <v>513</v>
      </c>
      <c r="AQ34" s="341" t="s">
        <v>513</v>
      </c>
      <c r="AR34" s="342" t="s">
        <v>513</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3" t="s">
        <v>530</v>
      </c>
      <c r="AL35" s="1224"/>
      <c r="AM35" s="1224"/>
      <c r="AN35" s="1225"/>
      <c r="AO35" s="340">
        <v>778820</v>
      </c>
      <c r="AP35" s="340">
        <v>37291</v>
      </c>
      <c r="AQ35" s="341">
        <v>15141</v>
      </c>
      <c r="AR35" s="342">
        <v>146.30000000000001</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3" t="s">
        <v>531</v>
      </c>
      <c r="AL36" s="1224"/>
      <c r="AM36" s="1224"/>
      <c r="AN36" s="1225"/>
      <c r="AO36" s="340">
        <v>119901</v>
      </c>
      <c r="AP36" s="340">
        <v>5741</v>
      </c>
      <c r="AQ36" s="341">
        <v>2517</v>
      </c>
      <c r="AR36" s="342">
        <v>128.1</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3" t="s">
        <v>532</v>
      </c>
      <c r="AL37" s="1224"/>
      <c r="AM37" s="1224"/>
      <c r="AN37" s="1225"/>
      <c r="AO37" s="340" t="s">
        <v>513</v>
      </c>
      <c r="AP37" s="340" t="s">
        <v>513</v>
      </c>
      <c r="AQ37" s="341">
        <v>522</v>
      </c>
      <c r="AR37" s="342" t="s">
        <v>513</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6" t="s">
        <v>533</v>
      </c>
      <c r="AL38" s="1227"/>
      <c r="AM38" s="1227"/>
      <c r="AN38" s="1228"/>
      <c r="AO38" s="343">
        <v>646</v>
      </c>
      <c r="AP38" s="343">
        <v>31</v>
      </c>
      <c r="AQ38" s="344">
        <v>1</v>
      </c>
      <c r="AR38" s="332">
        <v>3000</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6" t="s">
        <v>534</v>
      </c>
      <c r="AL39" s="1227"/>
      <c r="AM39" s="1227"/>
      <c r="AN39" s="1228"/>
      <c r="AO39" s="340">
        <v>-63255</v>
      </c>
      <c r="AP39" s="340">
        <v>-3029</v>
      </c>
      <c r="AQ39" s="341">
        <v>-2915</v>
      </c>
      <c r="AR39" s="342">
        <v>3.9</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3" t="s">
        <v>535</v>
      </c>
      <c r="AL40" s="1224"/>
      <c r="AM40" s="1224"/>
      <c r="AN40" s="1225"/>
      <c r="AO40" s="340">
        <v>-1617727</v>
      </c>
      <c r="AP40" s="340">
        <v>-77459</v>
      </c>
      <c r="AQ40" s="341">
        <v>-35363</v>
      </c>
      <c r="AR40" s="342">
        <v>119</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9" t="s">
        <v>302</v>
      </c>
      <c r="AL41" s="1230"/>
      <c r="AM41" s="1230"/>
      <c r="AN41" s="1231"/>
      <c r="AO41" s="340">
        <v>1007574</v>
      </c>
      <c r="AP41" s="340">
        <v>48244</v>
      </c>
      <c r="AQ41" s="341">
        <v>14758</v>
      </c>
      <c r="AR41" s="342">
        <v>226.9</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536</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538</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8" t="s">
        <v>504</v>
      </c>
      <c r="AN49" s="1220" t="s">
        <v>539</v>
      </c>
      <c r="AO49" s="1221"/>
      <c r="AP49" s="1221"/>
      <c r="AQ49" s="1221"/>
      <c r="AR49" s="1222"/>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9"/>
      <c r="AN50" s="356" t="s">
        <v>540</v>
      </c>
      <c r="AO50" s="357" t="s">
        <v>541</v>
      </c>
      <c r="AP50" s="358" t="s">
        <v>542</v>
      </c>
      <c r="AQ50" s="359" t="s">
        <v>543</v>
      </c>
      <c r="AR50" s="360" t="s">
        <v>544</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545</v>
      </c>
      <c r="AL51" s="353"/>
      <c r="AM51" s="361">
        <v>1035670</v>
      </c>
      <c r="AN51" s="362">
        <v>46178</v>
      </c>
      <c r="AO51" s="363">
        <v>-52</v>
      </c>
      <c r="AP51" s="364">
        <v>59668</v>
      </c>
      <c r="AQ51" s="365">
        <v>-14.1</v>
      </c>
      <c r="AR51" s="366">
        <v>-37.9</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546</v>
      </c>
      <c r="AM52" s="369">
        <v>219459</v>
      </c>
      <c r="AN52" s="370">
        <v>9785</v>
      </c>
      <c r="AO52" s="371">
        <v>-32.6</v>
      </c>
      <c r="AP52" s="372">
        <v>31515</v>
      </c>
      <c r="AQ52" s="373">
        <v>0</v>
      </c>
      <c r="AR52" s="374">
        <v>-32.6</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547</v>
      </c>
      <c r="AL53" s="353"/>
      <c r="AM53" s="361">
        <v>1632008</v>
      </c>
      <c r="AN53" s="362">
        <v>74128</v>
      </c>
      <c r="AO53" s="363">
        <v>60.5</v>
      </c>
      <c r="AP53" s="364">
        <v>56894</v>
      </c>
      <c r="AQ53" s="365">
        <v>-4.5999999999999996</v>
      </c>
      <c r="AR53" s="366">
        <v>65.099999999999994</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546</v>
      </c>
      <c r="AM54" s="369">
        <v>952951</v>
      </c>
      <c r="AN54" s="370">
        <v>43284</v>
      </c>
      <c r="AO54" s="371">
        <v>342.4</v>
      </c>
      <c r="AP54" s="372">
        <v>32548</v>
      </c>
      <c r="AQ54" s="373">
        <v>3.3</v>
      </c>
      <c r="AR54" s="374">
        <v>339.1</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548</v>
      </c>
      <c r="AL55" s="353"/>
      <c r="AM55" s="361">
        <v>1271231</v>
      </c>
      <c r="AN55" s="362">
        <v>58631</v>
      </c>
      <c r="AO55" s="363">
        <v>-20.9</v>
      </c>
      <c r="AP55" s="364">
        <v>57122</v>
      </c>
      <c r="AQ55" s="365">
        <v>0.4</v>
      </c>
      <c r="AR55" s="366">
        <v>-21.3</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546</v>
      </c>
      <c r="AM56" s="369">
        <v>755629</v>
      </c>
      <c r="AN56" s="370">
        <v>34851</v>
      </c>
      <c r="AO56" s="371">
        <v>-19.5</v>
      </c>
      <c r="AP56" s="372">
        <v>36191</v>
      </c>
      <c r="AQ56" s="373">
        <v>11.2</v>
      </c>
      <c r="AR56" s="374">
        <v>-30.7</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549</v>
      </c>
      <c r="AL57" s="353"/>
      <c r="AM57" s="361">
        <v>1407236</v>
      </c>
      <c r="AN57" s="362">
        <v>65860</v>
      </c>
      <c r="AO57" s="363">
        <v>12.3</v>
      </c>
      <c r="AP57" s="364">
        <v>53655</v>
      </c>
      <c r="AQ57" s="365">
        <v>-6.1</v>
      </c>
      <c r="AR57" s="366">
        <v>18.399999999999999</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546</v>
      </c>
      <c r="AM58" s="369">
        <v>1060863</v>
      </c>
      <c r="AN58" s="370">
        <v>49650</v>
      </c>
      <c r="AO58" s="371">
        <v>42.5</v>
      </c>
      <c r="AP58" s="372">
        <v>32719</v>
      </c>
      <c r="AQ58" s="373">
        <v>-9.6</v>
      </c>
      <c r="AR58" s="374">
        <v>52.1</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550</v>
      </c>
      <c r="AL59" s="353"/>
      <c r="AM59" s="361">
        <v>2114478</v>
      </c>
      <c r="AN59" s="362">
        <v>101244</v>
      </c>
      <c r="AO59" s="363">
        <v>53.7</v>
      </c>
      <c r="AP59" s="364">
        <v>53869</v>
      </c>
      <c r="AQ59" s="365">
        <v>0.4</v>
      </c>
      <c r="AR59" s="366">
        <v>53.3</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546</v>
      </c>
      <c r="AM60" s="369">
        <v>1700631</v>
      </c>
      <c r="AN60" s="370">
        <v>81428</v>
      </c>
      <c r="AO60" s="371">
        <v>64</v>
      </c>
      <c r="AP60" s="372">
        <v>35046</v>
      </c>
      <c r="AQ60" s="373">
        <v>7.1</v>
      </c>
      <c r="AR60" s="374">
        <v>56.9</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551</v>
      </c>
      <c r="AL61" s="375"/>
      <c r="AM61" s="376">
        <v>1492125</v>
      </c>
      <c r="AN61" s="377">
        <v>69208</v>
      </c>
      <c r="AO61" s="378">
        <v>10.7</v>
      </c>
      <c r="AP61" s="379">
        <v>56242</v>
      </c>
      <c r="AQ61" s="380">
        <v>-4.8</v>
      </c>
      <c r="AR61" s="366">
        <v>15.5</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546</v>
      </c>
      <c r="AM62" s="369">
        <v>937907</v>
      </c>
      <c r="AN62" s="370">
        <v>43800</v>
      </c>
      <c r="AO62" s="371">
        <v>79.400000000000006</v>
      </c>
      <c r="AP62" s="372">
        <v>33604</v>
      </c>
      <c r="AQ62" s="373">
        <v>2.4</v>
      </c>
      <c r="AR62" s="374">
        <v>77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OcI+H48GdsCJoPHq32p+I4RV7sVi+xdRlB3qnB/YKv/2lrimizIvksWSkHmZDsT8vyhGnKkMUL5rnTRuK9+thg==" saltValue="7OCcHTE3Gc7k0Of7KhT8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AG86" sqref="AG86"/>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ls/mdoy06yDu/OGLoEFvIB3VpMDpClV9l6p9x3u+J4Im4SrfbUhtxG4Oa/Y/M2pYTOQMXKJaCRaoujtvo9uRw==" saltValue="P3rgb9hfGlxGXBAFqVOmn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25" zoomScaleNormal="100" zoomScaleSheetLayoutView="55" workbookViewId="0">
      <selection activeCell="CR92" sqref="CR92"/>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1F+jb+c8aqWHD4DlD59uiN8v51QyFb+H4CaLEFKe19w5Fo0cMWs/7uAX8/xAkidFi37oncS9NyR04eGGIl/A==" saltValue="dAH6Ot7gnJK61qRj+FrU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41.37</v>
      </c>
      <c r="G47" s="12">
        <v>42.95</v>
      </c>
      <c r="H47" s="12">
        <v>43.48</v>
      </c>
      <c r="I47" s="12">
        <v>40.229999999999997</v>
      </c>
      <c r="J47" s="13">
        <v>36.869999999999997</v>
      </c>
    </row>
    <row r="48" spans="2:10" ht="57.75" customHeight="1" x14ac:dyDescent="0.15">
      <c r="B48" s="14"/>
      <c r="C48" s="1234" t="s">
        <v>4</v>
      </c>
      <c r="D48" s="1234"/>
      <c r="E48" s="1235"/>
      <c r="F48" s="15">
        <v>2.2599999999999998</v>
      </c>
      <c r="G48" s="16">
        <v>3.64</v>
      </c>
      <c r="H48" s="16">
        <v>1.28</v>
      </c>
      <c r="I48" s="16">
        <v>0.22</v>
      </c>
      <c r="J48" s="17">
        <v>0.86</v>
      </c>
    </row>
    <row r="49" spans="2:10" ht="57.75" customHeight="1" thickBot="1" x14ac:dyDescent="0.2">
      <c r="B49" s="18"/>
      <c r="C49" s="1236" t="s">
        <v>5</v>
      </c>
      <c r="D49" s="1236"/>
      <c r="E49" s="1237"/>
      <c r="F49" s="19" t="s">
        <v>560</v>
      </c>
      <c r="G49" s="20">
        <v>1.48</v>
      </c>
      <c r="H49" s="20" t="s">
        <v>561</v>
      </c>
      <c r="I49" s="20" t="s">
        <v>562</v>
      </c>
      <c r="J49" s="21">
        <v>0.85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IAkaZD45gaV7VkXclouussGzmTFto15OV6WxwHC+VviX3emXNONjfqWVjdz9fWVmv5iKVQKf1b9ejdsf1BMRA==" saltValue="+2wLabTU3DHEmWN7hP6N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2020-09-04T04:04:44Z</cp:lastPrinted>
  <dcterms:created xsi:type="dcterms:W3CDTF">2020-02-10T04:54:00Z</dcterms:created>
  <dcterms:modified xsi:type="dcterms:W3CDTF">2020-09-04T04:05:30Z</dcterms:modified>
  <cp:category/>
</cp:coreProperties>
</file>