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２年度\08 ２回目依頼\04 県HPアップロード\01 データ\"/>
    </mc:Choice>
  </mc:AlternateContent>
  <xr:revisionPtr revIDLastSave="0" documentId="13_ncr:1_{3CF6D781-1B15-4F66-9C74-CB4A49A874BB}" xr6:coauthVersionLast="36" xr6:coauthVersionMax="36" xr10:uidLastSave="{00000000-0000-0000-0000-000000000000}"/>
  <bookViews>
    <workbookView xWindow="0" yWindow="0" windowWidth="15360" windowHeight="7635" tabRatio="84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U37" i="10"/>
  <c r="BE36" i="10"/>
  <c r="BE35" i="10"/>
  <c r="C35" i="10"/>
  <c r="C34" i="10"/>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U34" i="10"/>
  <c r="U35" i="10" s="1"/>
  <c r="U36" i="10" s="1"/>
  <c r="AM34" i="10" l="1"/>
  <c r="AM35" i="10" s="1"/>
  <c r="AM36" i="10" s="1"/>
  <c r="AM37" i="10" s="1"/>
  <c r="BE34" i="10" s="1"/>
  <c r="BW34" i="10" l="1"/>
  <c r="BW35" i="10" s="1"/>
  <c r="BW36" i="10" s="1"/>
  <c r="BW37"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<sst xmlns="http://schemas.openxmlformats.org/spreadsheetml/2006/main" count="1092" uniqueCount="624">
  <si>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</si>
  <si>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</si>
  <si>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</si>
  <si>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</si>
  <si>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</si>
  <si>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</si>
  <si>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</si>
  <si>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</si>
  <si>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</si>
  <si>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</si>
  <si>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</si>
  <si>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</si>
  <si>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</si>
  <si>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</si>
  <si>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</si>
  <si>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</si>
  <si>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</si>
  <si>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</si>
  <si>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</si>
  <si>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</si>
  <si>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</si>
  <si>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</si>
  <si>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</si>
  <si>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</si>
  <si>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</si>
  <si>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</si>
  <si>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</si>
  <si>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</si>
  <si>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</si>
  <si>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</si>
  <si>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</si>
  <si>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</si>
  <si>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</si>
  <si>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</si>
  <si>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</si>
  <si>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</si>
  <si>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</si>
  <si>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</si>
  <si>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</si>
  <si>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</si>
  <si>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</si>
  <si>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</si>
  <si>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</si>
  <si>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</si>
  <si>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</si>
  <si>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</si>
  <si>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</si>
  <si>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</si>
  <si>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</si>
  <si>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</si>
  <si>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</si>
  <si>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</si>
  <si>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</si>
  <si>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</si>
  <si>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</si>
  <si>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</si>
  <si>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</si>
  <si>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</si>
  <si>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</si>
  <si>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</si>
  <si>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</si>
  <si>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</si>
  <si>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</si>
  <si>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</si>
  <si>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</si>
  <si>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</si>
  <si>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</si>
  <si>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</si>
  <si>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</si>
  <si>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</si>
  <si>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</si>
  <si>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</si>
  <si>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</si>
  <si>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</si>
  <si>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</si>
  <si>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</si>
  <si>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</si>
  <si>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</si>
  <si>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</si>
  <si>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</si>
  <si>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</si>
  <si>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</si>
  <si>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</si>
  <si>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</si>
  <si>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</si>
  <si>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</si>
  <si>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</si>
  <si>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</si>
  <si>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</si>
  <si>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</si>
  <si>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</si>
  <si>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</si>
  <si>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</si>
  <si>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</si>
  <si>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</si>
  <si>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</si>
  <si>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</si>
  <si>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</si>
  <si>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西宮市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</si>
  <si>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</si>
  <si>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</si>
  <si>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</si>
  <si>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</si>
  <si>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</si>
  <si>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</si>
  <si>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</si>
  <si>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</si>
  <si>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</si>
  <si>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</si>
  <si>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</si>
  <si>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</si>
  <si>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</si>
  <si>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</si>
  <si>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</si>
  <si>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</si>
  <si>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</si>
  <si>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</si>
  <si>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</si>
  <si>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</si>
  <si>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</si>
  <si>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</si>
  <si>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</si>
  <si>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</si>
  <si>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</si>
  <si>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</si>
  <si>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</si>
  <si>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</si>
  <si>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</si>
  <si>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</si>
  <si>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</si>
  <si>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</si>
  <si>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</si>
  <si>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</si>
  <si>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</si>
  <si>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</si>
  <si>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</si>
  <si>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</si>
  <si>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</si>
  <si>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</si>
  <si>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</si>
  <si>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</si>
  <si>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</si>
  <si>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</si>
  <si>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</si>
  <si>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</si>
  <si>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</si>
  <si>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</si>
  <si>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</si>
  <si>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</si>
  <si>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</si>
  <si>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</si>
  <si>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</si>
  <si>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</si>
  <si>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</si>
  <si>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</si>
  <si>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</si>
  <si>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</si>
  <si>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</si>
  <si>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</si>
  <si>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</si>
  <si>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</si>
  <si>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</si>
  <si>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</si>
  <si>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</si>
  <si>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</si>
  <si>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</si>
  <si>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</si>
  <si>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</si>
  <si>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</si>
  <si>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</si>
  <si>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</si>
  <si>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</si>
  <si>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</si>
  <si>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</si>
  <si>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</si>
  <si>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</si>
  <si>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</si>
  <si>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</si>
  <si>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</si>
  <si>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</si>
  <si>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</si>
  <si>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</si>
  <si>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</si>
  <si>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</si>
  <si>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</si>
  <si>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</si>
  <si>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</si>
  <si>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</si>
  <si>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</si>
  <si>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</si>
  <si>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</si>
  <si>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</si>
  <si>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</si>
  <si>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</si>
  <si>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</si>
  <si>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</si>
  <si>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</si>
  <si>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</si>
  <si>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</si>
  <si>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</si>
  <si>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</si>
  <si>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</si>
  <si>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</si>
  <si>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</si>
  <si>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</si>
  <si>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</si>
  <si>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</si>
  <si>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</si>
  <si>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</si>
  <si>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</si>
  <si>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</si>
  <si>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</si>
  <si>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兵庫県西宮市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</si>
  <si>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</si>
  <si>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</si>
  <si>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</si>
  <si>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</si>
  <si>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</si>
  <si>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</si>
  <si>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</si>
  <si>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</si>
  <si>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</si>
  <si>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</si>
  <si>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</si>
  <si>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</si>
  <si>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</si>
  <si>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</si>
  <si>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</si>
  <si>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</si>
  <si>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</si>
  <si>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</si>
  <si>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</si>
  <si>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</si>
  <si>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</si>
  <si>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</si>
  <si>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</si>
  <si>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</si>
  <si>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</si>
  <si>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</si>
  <si>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</si>
  <si>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</si>
  <si>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</si>
  <si>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</si>
  <si>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</si>
  <si>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</si>
  <si>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</si>
  <si>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</si>
  <si>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</si>
  <si>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</si>
  <si>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</si>
  <si>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</si>
  <si>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</si>
  <si>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</si>
  <si>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</si>
  <si>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</si>
  <si>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</si>
  <si>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</si>
  <si>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</si>
  <si>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</si>
  <si>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</si>
  <si>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</si>
  <si>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</si>
  <si>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</si>
  <si>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</si>
  <si>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</si>
  <si>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</si>
  <si>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</si>
  <si>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</si>
  <si>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</si>
  <si>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</si>
  <si>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</si>
  <si>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</si>
  <si>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</si>
  <si>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</si>
  <si>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</si>
  <si>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</si>
  <si>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</si>
  <si>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</si>
  <si>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</si>
  <si>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</si>
  <si>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</si>
  <si>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</si>
  <si>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</si>
  <si>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</si>
  <si>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</si>
  <si>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</si>
  <si>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</si>
  <si>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</si>
  <si>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</si>
  <si>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</si>
  <si>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</si>
  <si>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</si>
  <si>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</si>
  <si>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</si>
  <si>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</si>
  <si>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</si>
  <si>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</si>
  <si>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</si>
  <si>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</si>
  <si>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</si>
  <si>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</si>
  <si>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</si>
  <si>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</si>
  <si>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</si>
  <si>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</si>
  <si>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</si>
  <si>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</si>
  <si>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</si>
  <si>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</si>
  <si>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</si>
  <si>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</si>
  <si>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</si>
  <si>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</si>
  <si>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</si>
  <si>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</si>
  <si>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</si>
  <si>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</si>
  <si>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</si>
  <si>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</si>
  <si>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</si>
  <si>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</si>
  <si>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</si>
  <si>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</si>
  <si>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</si>
  <si>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</si>
  <si>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</si>
  <si>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</si>
  <si>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</si>
  <si>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</si>
  <si>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</si>
  <si>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</si>
  <si>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</si>
  <si>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</si>
  <si>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</si>
  <si>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</si>
  <si>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</si>
  <si>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</si>
  <si>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</si>
  <si>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</si>
  <si>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</si>
  <si>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</si>
  <si>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</si>
  <si>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</si>
  <si>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</si>
  <si>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</si>
  <si>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</si>
  <si>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</si>
  <si>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</si>
  <si>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</si>
  <si>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</si>
  <si>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</si>
  <si>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</si>
  <si>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</si>
  <si>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</si>
  <si>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</si>
  <si>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</si>
  <si>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</si>
  <si>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</si>
  <si>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</si>
  <si>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</si>
  <si>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</si>
  <si>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</si>
  <si>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</si>
  <si>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</si>
  <si>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</si>
  <si>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</si>
  <si>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</si>
  <si>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兵庫県西宮市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</si>
  <si>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</si>
  <si>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</si>
  <si>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</si>
  <si>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</si>
  <si>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</si>
  <si>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</si>
  <si>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</si>
  <si>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</si>
  <si>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</si>
  <si>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</si>
  <si>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</si>
  <si>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</si>
  <si>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</si>
  <si>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</si>
  <si>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</si>
  <si>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</si>
  <si>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</si>
  <si>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</si>
  <si>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</si>
  <si>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</si>
  <si>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中小企業勤労者福祉共済事業特別会計</t>
    <phoneticPr fontId="5"/>
  </si>
  <si>
    <t>公共用地買収事業特別会計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</si>
  <si>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</si>
  <si>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</si>
  <si>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</si>
  <si>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</si>
  <si>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</si>
  <si>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</si>
  <si>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</si>
  <si>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</si>
  <si>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</si>
  <si>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</si>
  <si>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</si>
  <si>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</si>
  <si>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</si>
  <si>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</si>
  <si>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</si>
  <si>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</si>
  <si>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</si>
  <si>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</si>
  <si>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</si>
  <si>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</si>
  <si>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工業用水道事業会計</t>
    <phoneticPr fontId="5"/>
  </si>
  <si>
    <t>法適用企業</t>
    <phoneticPr fontId="5"/>
  </si>
  <si>
    <t>下水道事業会計</t>
    <phoneticPr fontId="5"/>
  </si>
  <si>
    <t>病院事業会計</t>
    <phoneticPr fontId="5"/>
  </si>
  <si>
    <t>法適用企業</t>
    <phoneticPr fontId="5"/>
  </si>
  <si>
    <t>食肉センター特別会計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</si>
  <si>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</si>
  <si>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</si>
  <si>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</si>
  <si>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</si>
  <si>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</si>
  <si>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</si>
  <si>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</si>
  <si>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</si>
  <si>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</si>
  <si>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</si>
  <si>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</si>
  <si>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</si>
  <si>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</si>
  <si>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</si>
  <si>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</si>
  <si>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</si>
  <si>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</si>
  <si>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</si>
  <si>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</si>
  <si>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</si>
  <si>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</si>
  <si>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</si>
  <si>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</si>
  <si>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</si>
  <si>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</si>
  <si>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</si>
  <si>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</si>
  <si>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</si>
  <si>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</si>
  <si>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</si>
  <si>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</si>
  <si>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</si>
  <si>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</si>
  <si>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</si>
  <si>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</si>
  <si>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</si>
  <si>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</si>
  <si>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</si>
  <si>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</si>
  <si>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</si>
  <si>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</si>
  <si>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</si>
  <si>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</si>
  <si>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</si>
  <si>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</si>
  <si>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</si>
  <si>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</si>
  <si>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</si>
  <si>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</si>
  <si>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</si>
  <si>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</si>
  <si>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</si>
  <si>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</si>
  <si>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</si>
  <si>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</si>
  <si>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</si>
  <si>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</si>
  <si>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</si>
  <si>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</si>
  <si>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</si>
  <si>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</si>
  <si>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</si>
  <si>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</si>
  <si>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</si>
  <si>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</si>
  <si>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</si>
  <si>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</si>
  <si>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</si>
  <si>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食肉センター特別会計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</si>
  <si>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</si>
  <si>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</si>
  <si>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</si>
  <si>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</si>
  <si>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</si>
  <si>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</si>
  <si>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</si>
  <si>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</si>
  <si>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</si>
  <si>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</si>
  <si>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</si>
  <si>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</si>
  <si>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</si>
  <si>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</si>
  <si>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</si>
  <si>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</si>
  <si>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</si>
  <si>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</si>
  <si>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</si>
  <si>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</si>
  <si>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</si>
  <si>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</si>
  <si>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</si>
  <si>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</si>
  <si>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</si>
  <si>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</si>
  <si>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</si>
  <si>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</si>
  <si>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</si>
  <si>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</si>
  <si>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</si>
  <si>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</si>
  <si>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</si>
  <si>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</si>
  <si>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</si>
  <si>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</si>
  <si>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</si>
  <si>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</si>
  <si>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</si>
  <si>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</si>
  <si>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</si>
  <si>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</si>
  <si>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</si>
  <si>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</si>
  <si>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</si>
  <si>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</si>
  <si>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</si>
  <si>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</si>
  <si>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</si>
  <si>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</si>
  <si>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</si>
  <si>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</si>
  <si>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</si>
  <si>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</si>
  <si>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</si>
  <si>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</si>
  <si>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</si>
  <si>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</si>
  <si>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</si>
  <si>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</si>
  <si>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</si>
  <si>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</si>
  <si>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</si>
  <si>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</si>
  <si>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</si>
  <si>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</si>
  <si>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</si>
  <si>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</si>
  <si>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</si>
  <si>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</si>
  <si>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</si>
  <si>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</si>
  <si>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</si>
  <si>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</si>
  <si>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</si>
  <si>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</si>
  <si>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</si>
  <si>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</si>
  <si>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</si>
  <si>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</si>
  <si>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</si>
  <si>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</si>
  <si>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</si>
  <si>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0.51</t>
  </si>
  <si>
    <t>▲ 5.24</t>
  </si>
  <si>
    <t>一般会計</t>
  </si>
  <si>
    <t>水道事業会計</t>
  </si>
  <si>
    <t>工業用水道事業会計</t>
  </si>
  <si>
    <t>下水道事業会計</t>
  </si>
  <si>
    <t>介護保険特別会計</t>
  </si>
  <si>
    <t>国民健康保険特別会計</t>
  </si>
  <si>
    <t>後期高齢者医療事業特別会計</t>
  </si>
  <si>
    <t>病院事業会計</t>
  </si>
  <si>
    <t>▲ 0.02</t>
  </si>
  <si>
    <t>▲ 0.39</t>
  </si>
  <si>
    <t>▲ 0.18</t>
  </si>
  <si>
    <t>▲ 0.06</t>
  </si>
  <si>
    <t>その他会計（赤字）</t>
  </si>
  <si>
    <t>その他会計（黒字）</t>
  </si>
  <si>
    <t>（百万円）</t>
    <phoneticPr fontId="5"/>
  </si>
  <si>
    <t>H27末</t>
    <phoneticPr fontId="5"/>
  </si>
  <si>
    <t>H28末</t>
    <phoneticPr fontId="5"/>
  </si>
  <si>
    <t>H29末</t>
    <phoneticPr fontId="5"/>
  </si>
  <si>
    <t>H30末</t>
    <phoneticPr fontId="5"/>
  </si>
  <si>
    <t>R01末</t>
    <phoneticPr fontId="5"/>
  </si>
  <si>
    <t>阪神水道企業団</t>
    <rPh sb="0" eb="2">
      <t>ハンシン</t>
    </rPh>
    <rPh sb="2" eb="4">
      <t>スイドウ</t>
    </rPh>
    <rPh sb="4" eb="6">
      <t>キギョウ</t>
    </rPh>
    <rPh sb="6" eb="7">
      <t>ダン</t>
    </rPh>
    <phoneticPr fontId="2"/>
  </si>
  <si>
    <t>-</t>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</si>
  <si>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</si>
  <si>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</si>
  <si>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</si>
  <si>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公益財団法人　西宮市文化振興財団</t>
    <rPh sb="0" eb="2">
      <t>コウエキ</t>
    </rPh>
    <rPh sb="2" eb="4">
      <t>ザイダン</t>
    </rPh>
    <rPh sb="4" eb="6">
      <t>ホウジン</t>
    </rPh>
    <rPh sb="7" eb="10">
      <t>ニシノミヤシ</t>
    </rPh>
    <rPh sb="10" eb="12">
      <t>ブンカ</t>
    </rPh>
    <rPh sb="12" eb="14">
      <t>シンコウ</t>
    </rPh>
    <rPh sb="14" eb="16">
      <t>ザイダン</t>
    </rPh>
    <phoneticPr fontId="2"/>
  </si>
  <si>
    <t>公益財団法人　西宮スポーツセンター</t>
    <rPh sb="0" eb="2">
      <t>コウエキ</t>
    </rPh>
    <rPh sb="2" eb="4">
      <t>ザイダン</t>
    </rPh>
    <rPh sb="4" eb="6">
      <t>ホウジン</t>
    </rPh>
    <rPh sb="7" eb="9">
      <t>ニシノミヤ</t>
    </rPh>
    <phoneticPr fontId="2"/>
  </si>
  <si>
    <t>公益財団法人　西宮市国際交流協会</t>
    <rPh sb="0" eb="2">
      <t>コウエキ</t>
    </rPh>
    <rPh sb="2" eb="4">
      <t>ザイダン</t>
    </rPh>
    <rPh sb="4" eb="6">
      <t>ホウジン</t>
    </rPh>
    <rPh sb="7" eb="10">
      <t>ニシノミヤシ</t>
    </rPh>
    <rPh sb="10" eb="12">
      <t>コクサイ</t>
    </rPh>
    <rPh sb="12" eb="14">
      <t>コウリュウ</t>
    </rPh>
    <rPh sb="14" eb="16">
      <t>キョウカイ</t>
    </rPh>
    <phoneticPr fontId="2"/>
  </si>
  <si>
    <t>西宮市都市管理株式会社</t>
    <rPh sb="0" eb="3">
      <t>ニシノミヤシ</t>
    </rPh>
    <rPh sb="3" eb="5">
      <t>トシ</t>
    </rPh>
    <rPh sb="5" eb="7">
      <t>カンリ</t>
    </rPh>
    <rPh sb="7" eb="9">
      <t>カブシキ</t>
    </rPh>
    <rPh sb="9" eb="11">
      <t>カイシャ</t>
    </rPh>
    <phoneticPr fontId="2"/>
  </si>
  <si>
    <t>株式会社　鳴尾ウォーターワールド</t>
    <rPh sb="0" eb="2">
      <t>カブシキ</t>
    </rPh>
    <rPh sb="2" eb="4">
      <t>カイシャ</t>
    </rPh>
    <rPh sb="5" eb="7">
      <t>ナルオ</t>
    </rPh>
    <phoneticPr fontId="2"/>
  </si>
  <si>
    <t>R2.12.31付で解散、R3.4.27付で精算結了</t>
    <rPh sb="8" eb="9">
      <t>ツケ</t>
    </rPh>
    <rPh sb="10" eb="12">
      <t>カイサン</t>
    </rPh>
    <rPh sb="20" eb="21">
      <t>ツケ</t>
    </rPh>
    <rPh sb="22" eb="24">
      <t>セイサン</t>
    </rPh>
    <rPh sb="24" eb="26">
      <t>ケツリョウ</t>
    </rPh>
    <phoneticPr fontId="2"/>
  </si>
  <si>
    <t>一般財団法人　西宮市都市整備公社</t>
    <rPh sb="0" eb="2">
      <t>イッパン</t>
    </rPh>
    <rPh sb="2" eb="4">
      <t>ザイダン</t>
    </rPh>
    <rPh sb="4" eb="6">
      <t>ホウジン</t>
    </rPh>
    <rPh sb="7" eb="10">
      <t>ニシノミヤシ</t>
    </rPh>
    <rPh sb="10" eb="12">
      <t>トシ</t>
    </rPh>
    <rPh sb="12" eb="14">
      <t>セイビ</t>
    </rPh>
    <rPh sb="14" eb="16">
      <t>コウシャ</t>
    </rPh>
    <phoneticPr fontId="2"/>
  </si>
  <si>
    <t>西宮市土地開発公社</t>
    <rPh sb="0" eb="3">
      <t>ニシノミヤシ</t>
    </rPh>
    <rPh sb="3" eb="5">
      <t>トチ</t>
    </rPh>
    <rPh sb="5" eb="7">
      <t>カイハツ</t>
    </rPh>
    <rPh sb="7" eb="9">
      <t>コウシャ</t>
    </rPh>
    <phoneticPr fontId="2"/>
  </si>
  <si>
    <t>〇</t>
    <phoneticPr fontId="2"/>
  </si>
  <si>
    <t>社会福祉法人　阪神福祉事業団</t>
    <rPh sb="0" eb="2">
      <t>シャカイ</t>
    </rPh>
    <rPh sb="2" eb="4">
      <t>フクシ</t>
    </rPh>
    <rPh sb="4" eb="6">
      <t>ホウジン</t>
    </rPh>
    <rPh sb="7" eb="9">
      <t>ハンシン</t>
    </rPh>
    <rPh sb="9" eb="11">
      <t>フクシ</t>
    </rPh>
    <rPh sb="11" eb="14">
      <t>ジギョウダン</t>
    </rPh>
    <phoneticPr fontId="2"/>
  </si>
  <si>
    <t>兵庫県信用保証協会</t>
    <rPh sb="0" eb="3">
      <t>ヒョウゴケン</t>
    </rPh>
    <rPh sb="3" eb="5">
      <t>シンヨウ</t>
    </rPh>
    <rPh sb="5" eb="7">
      <t>ホショウ</t>
    </rPh>
    <rPh sb="7" eb="9">
      <t>キョウカイ</t>
    </rPh>
    <phoneticPr fontId="2"/>
  </si>
  <si>
    <t>西宮市住宅整備資金等融資</t>
    <rPh sb="0" eb="3">
      <t>ンｓ</t>
    </rPh>
    <rPh sb="3" eb="5">
      <t>ジュウタク</t>
    </rPh>
    <rPh sb="5" eb="7">
      <t>セイビ</t>
    </rPh>
    <rPh sb="7" eb="9">
      <t>シキン</t>
    </rPh>
    <rPh sb="9" eb="10">
      <t>トウ</t>
    </rPh>
    <rPh sb="10" eb="12">
      <t>ユウシ</t>
    </rPh>
    <phoneticPr fontId="2"/>
  </si>
  <si>
    <t>西宮市公共施設保全積立基金</t>
    <rPh sb="0" eb="3">
      <t>ニシノミヤシ</t>
    </rPh>
    <rPh sb="3" eb="5">
      <t>コウキョウ</t>
    </rPh>
    <rPh sb="5" eb="7">
      <t>シセツ</t>
    </rPh>
    <rPh sb="7" eb="9">
      <t>ホゼン</t>
    </rPh>
    <rPh sb="9" eb="11">
      <t>ツミタテ</t>
    </rPh>
    <rPh sb="11" eb="13">
      <t>キキン</t>
    </rPh>
    <phoneticPr fontId="2"/>
  </si>
  <si>
    <t>西宮市耐火物件火災損害塡補積立金</t>
    <rPh sb="0" eb="3">
      <t>ニシノミヤシ</t>
    </rPh>
    <rPh sb="3" eb="5">
      <t>タイカ</t>
    </rPh>
    <rPh sb="5" eb="7">
      <t>ブッケン</t>
    </rPh>
    <rPh sb="7" eb="9">
      <t>カサイ</t>
    </rPh>
    <rPh sb="9" eb="11">
      <t>ソンガイ</t>
    </rPh>
    <rPh sb="11" eb="12">
      <t>フサガル</t>
    </rPh>
    <rPh sb="12" eb="13">
      <t>ホ</t>
    </rPh>
    <rPh sb="13" eb="15">
      <t>ツミタテ</t>
    </rPh>
    <rPh sb="15" eb="16">
      <t>キン</t>
    </rPh>
    <phoneticPr fontId="2"/>
  </si>
  <si>
    <t>西宮市営住宅敷金等積立基金</t>
    <rPh sb="0" eb="2">
      <t>ニシノミヤ</t>
    </rPh>
    <rPh sb="2" eb="4">
      <t>シエイ</t>
    </rPh>
    <rPh sb="4" eb="6">
      <t>ジュウタク</t>
    </rPh>
    <rPh sb="6" eb="8">
      <t>シキキン</t>
    </rPh>
    <rPh sb="8" eb="9">
      <t>トウ</t>
    </rPh>
    <rPh sb="9" eb="11">
      <t>ツミタテ</t>
    </rPh>
    <rPh sb="11" eb="13">
      <t>キキン</t>
    </rPh>
    <phoneticPr fontId="2"/>
  </si>
  <si>
    <t>西宮市奨学基金</t>
    <rPh sb="0" eb="7">
      <t>ニシノミヤシショウガクキキン</t>
    </rPh>
    <phoneticPr fontId="2"/>
  </si>
  <si>
    <t>西宮市都市計画事業基金</t>
    <rPh sb="0" eb="3">
      <t>ニシノミヤシ</t>
    </rPh>
    <rPh sb="3" eb="5">
      <t>トシ</t>
    </rPh>
    <rPh sb="5" eb="7">
      <t>ケイカク</t>
    </rPh>
    <rPh sb="7" eb="9">
      <t>ジギョウ</t>
    </rPh>
    <rPh sb="9" eb="11">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</si>
  <si>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</si>
  <si>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</si>
  <si>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</si>
  <si>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将来負担比率は年々低下傾向で類似団体と比べ低い水準にあるが、有形固定資産減価償却率は年々上昇傾向で類似団体と比べ高い水準にある。
これは震災復興事業にかかる市債の償還が進んだ一方、これまで市債の発行を抑制し十分な投資的事業が行えなかったため施設の老朽化が進んでいることが原因と考えられる。
有形固定資産減価償却率が高い主な施設は庁舎や体育館・プールなどであり、庁舎について</t>
    </r>
    <r>
      <rPr>
        <sz val="11"/>
        <rFont val="ＭＳ Ｐゴシック"/>
        <family val="3"/>
        <charset val="128"/>
      </rPr>
      <t>は本庁舎周辺整備事業や</t>
    </r>
    <r>
      <rPr>
        <sz val="11"/>
        <color indexed="8"/>
        <rFont val="ＭＳ Ｐゴシック"/>
        <family val="3"/>
        <charset val="128"/>
      </rPr>
      <t>第二庁舎整備事業に伴う機能再配置により更新しているところであり、体育館については中央体育館の再整備に向けて計画を進めているところである。</t>
    </r>
    <rPh sb="0" eb="6">
      <t>ショウライフタンヒリツ</t>
    </rPh>
    <rPh sb="7" eb="9">
      <t>ネンネン</t>
    </rPh>
    <rPh sb="9" eb="11">
      <t>テイカ</t>
    </rPh>
    <rPh sb="11" eb="13">
      <t>ケイコウ</t>
    </rPh>
    <rPh sb="14" eb="16">
      <t>ルイジ</t>
    </rPh>
    <rPh sb="16" eb="18">
      <t>ダンタイ</t>
    </rPh>
    <rPh sb="19" eb="20">
      <t>クラ</t>
    </rPh>
    <rPh sb="21" eb="22">
      <t>ヒク</t>
    </rPh>
    <rPh sb="23" eb="25">
      <t>スイジュン</t>
    </rPh>
    <rPh sb="30" eb="32">
      <t>ユウケイ</t>
    </rPh>
    <rPh sb="32" eb="34">
      <t>コテイ</t>
    </rPh>
    <rPh sb="34" eb="36">
      <t>シサン</t>
    </rPh>
    <rPh sb="36" eb="40">
      <t>ゲンカショウキャク</t>
    </rPh>
    <rPh sb="40" eb="41">
      <t>リツ</t>
    </rPh>
    <rPh sb="42" eb="44">
      <t>ネンネン</t>
    </rPh>
    <rPh sb="44" eb="46">
      <t>ジョウショウ</t>
    </rPh>
    <rPh sb="46" eb="48">
      <t>ケイコウ</t>
    </rPh>
    <rPh sb="49" eb="51">
      <t>ルイジ</t>
    </rPh>
    <rPh sb="51" eb="53">
      <t>ダンタイ</t>
    </rPh>
    <rPh sb="54" eb="55">
      <t>クラ</t>
    </rPh>
    <rPh sb="56" eb="57">
      <t>タカ</t>
    </rPh>
    <rPh sb="58" eb="60">
      <t>スイジュン</t>
    </rPh>
    <rPh sb="68" eb="70">
      <t>シンサイ</t>
    </rPh>
    <rPh sb="70" eb="72">
      <t>フッコウ</t>
    </rPh>
    <rPh sb="72" eb="74">
      <t>ジギョウ</t>
    </rPh>
    <rPh sb="78" eb="80">
      <t>シサイ</t>
    </rPh>
    <rPh sb="81" eb="83">
      <t>ショウカン</t>
    </rPh>
    <rPh sb="84" eb="85">
      <t>スス</t>
    </rPh>
    <rPh sb="87" eb="89">
      <t>イッポウ</t>
    </rPh>
    <rPh sb="94" eb="96">
      <t>シサイ</t>
    </rPh>
    <rPh sb="97" eb="99">
      <t>ハッコウ</t>
    </rPh>
    <rPh sb="100" eb="102">
      <t>ヨクセイ</t>
    </rPh>
    <rPh sb="103" eb="105">
      <t>ジュウブン</t>
    </rPh>
    <rPh sb="106" eb="109">
      <t>トウシテキ</t>
    </rPh>
    <rPh sb="109" eb="111">
      <t>ジギョウ</t>
    </rPh>
    <rPh sb="112" eb="113">
      <t>オコナ</t>
    </rPh>
    <rPh sb="120" eb="122">
      <t>シセツ</t>
    </rPh>
    <rPh sb="123" eb="126">
      <t>ロウキュウカ</t>
    </rPh>
    <rPh sb="127" eb="128">
      <t>スス</t>
    </rPh>
    <rPh sb="135" eb="137">
      <t>ゲンイン</t>
    </rPh>
    <rPh sb="138" eb="139">
      <t>カンガ</t>
    </rPh>
    <rPh sb="145" eb="147">
      <t>ユウケイ</t>
    </rPh>
    <rPh sb="147" eb="149">
      <t>コテイ</t>
    </rPh>
    <rPh sb="149" eb="151">
      <t>シサン</t>
    </rPh>
    <rPh sb="151" eb="156">
      <t>ゲンカショウキャクリツ</t>
    </rPh>
    <rPh sb="157" eb="158">
      <t>タカ</t>
    </rPh>
    <rPh sb="159" eb="160">
      <t>オモ</t>
    </rPh>
    <rPh sb="161" eb="163">
      <t>シセツ</t>
    </rPh>
    <rPh sb="164" eb="166">
      <t>チョウシャ</t>
    </rPh>
    <rPh sb="167" eb="170">
      <t>タイイクカン</t>
    </rPh>
    <rPh sb="180" eb="182">
      <t>チョウシャ</t>
    </rPh>
    <rPh sb="189" eb="190">
      <t>シャ</t>
    </rPh>
    <rPh sb="197" eb="199">
      <t>ダイニ</t>
    </rPh>
    <rPh sb="199" eb="201">
      <t>チョウシャ</t>
    </rPh>
    <rPh sb="201" eb="203">
      <t>セイビ</t>
    </rPh>
    <rPh sb="203" eb="205">
      <t>ジギョウ</t>
    </rPh>
    <rPh sb="206" eb="207">
      <t>トモナ</t>
    </rPh>
    <rPh sb="208" eb="210">
      <t>キノウ</t>
    </rPh>
    <rPh sb="210" eb="213">
      <t>サイハイチ</t>
    </rPh>
    <rPh sb="216" eb="218">
      <t>コウシン</t>
    </rPh>
    <rPh sb="229" eb="232">
      <t>タイイクカン</t>
    </rPh>
    <rPh sb="237" eb="239">
      <t>チュウオウ</t>
    </rPh>
    <rPh sb="239" eb="242">
      <t>タイイクカン</t>
    </rPh>
    <rPh sb="243" eb="246">
      <t>サイセイビ</t>
    </rPh>
    <rPh sb="247" eb="248">
      <t>ム</t>
    </rPh>
    <rPh sb="250" eb="252">
      <t>ケイカク</t>
    </rPh>
    <rPh sb="253" eb="254">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</si>
  <si>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</si>
  <si>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</si>
  <si>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</si>
  <si>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</si>
  <si>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</si>
  <si>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</si>
  <si>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ともに類似団体平均より低い水準であり近年低下傾向となっていたが、実質公債費比率については令和元年度に上昇に転じ、令和２年度についても前年度に比べ0.8ポイント上昇した。阪神淡路大震災以降は、震災復興事業にかかる市債の償還が進んだ一方、十分な投資的事業が行えず市債の発行抑制をしていたために市債残高及び公債費負担が減少傾向にあった。しかし、令和２年度においては、公債費のうち、都市計画税の充当が可能な土木債等の償還額などが減となる一方、特定財源を充当できない教育債等の償還額が増加し、特定財源の充当額が減少したことなどにより、実質公債費比率が上昇することとなった。
今後も公共施設の老朽化対策などにかかる市債発行が進んでいくことで、市債残高や公債費が増加傾向で推移することが予測され、それによって将来負担比率や実質公債費比率が悪化することも考えられる。</t>
    <rPh sb="0" eb="2">
      <t>ショウライ</t>
    </rPh>
    <rPh sb="2" eb="4">
      <t>フタン</t>
    </rPh>
    <rPh sb="4" eb="6">
      <t>ヒリツ</t>
    </rPh>
    <rPh sb="6" eb="7">
      <t>オヨ</t>
    </rPh>
    <rPh sb="8" eb="10">
      <t>ジッシツ</t>
    </rPh>
    <rPh sb="10" eb="13">
      <t>コウサイヒ</t>
    </rPh>
    <rPh sb="13" eb="15">
      <t>ヒリツ</t>
    </rPh>
    <rPh sb="19" eb="21">
      <t>ルイジ</t>
    </rPh>
    <rPh sb="21" eb="23">
      <t>ダンタイ</t>
    </rPh>
    <rPh sb="23" eb="25">
      <t>ヘイキン</t>
    </rPh>
    <rPh sb="27" eb="28">
      <t>ヒク</t>
    </rPh>
    <rPh sb="29" eb="31">
      <t>スイジュン</t>
    </rPh>
    <rPh sb="34" eb="36">
      <t>キンネン</t>
    </rPh>
    <rPh sb="36" eb="38">
      <t>テイカ</t>
    </rPh>
    <rPh sb="38" eb="40">
      <t>ケイコウ</t>
    </rPh>
    <rPh sb="48" eb="50">
      <t>ジッシツ</t>
    </rPh>
    <rPh sb="50" eb="53">
      <t>コウサイヒ</t>
    </rPh>
    <rPh sb="53" eb="55">
      <t>ヒリツ</t>
    </rPh>
    <rPh sb="60" eb="62">
      <t>レイワ</t>
    </rPh>
    <rPh sb="62" eb="63">
      <t>ガン</t>
    </rPh>
    <rPh sb="63" eb="65">
      <t>ネンド</t>
    </rPh>
    <rPh sb="66" eb="68">
      <t>ジョウショウ</t>
    </rPh>
    <rPh sb="69" eb="70">
      <t>テン</t>
    </rPh>
    <rPh sb="72" eb="74">
      <t>レイワ</t>
    </rPh>
    <rPh sb="75" eb="76">
      <t>ネン</t>
    </rPh>
    <rPh sb="76" eb="77">
      <t>ド</t>
    </rPh>
    <rPh sb="82" eb="84">
      <t>ゼンネン</t>
    </rPh>
    <rPh sb="84" eb="85">
      <t>ド</t>
    </rPh>
    <rPh sb="86" eb="87">
      <t>クラ</t>
    </rPh>
    <rPh sb="95" eb="97">
      <t>ジョウショウ</t>
    </rPh>
    <rPh sb="286" eb="288">
      <t>ジョウショウ</t>
    </rPh>
    <rPh sb="298" eb="300">
      <t>コンゴ</t>
    </rPh>
    <rPh sb="301" eb="303">
      <t>コウキョウ</t>
    </rPh>
    <rPh sb="303" eb="305">
      <t>シセツ</t>
    </rPh>
    <rPh sb="306" eb="309">
      <t>ロウキュウカ</t>
    </rPh>
    <rPh sb="309" eb="311">
      <t>タイサク</t>
    </rPh>
    <rPh sb="317" eb="319">
      <t>シサイ</t>
    </rPh>
    <rPh sb="319" eb="321">
      <t>ハッコウ</t>
    </rPh>
    <rPh sb="322" eb="323">
      <t>スス</t>
    </rPh>
    <rPh sb="331" eb="333">
      <t>シサイ</t>
    </rPh>
    <rPh sb="333" eb="335">
      <t>ザンダカ</t>
    </rPh>
    <rPh sb="336" eb="339">
      <t>コウサイヒ</t>
    </rPh>
    <rPh sb="340" eb="342">
      <t>ゾウカ</t>
    </rPh>
    <rPh sb="342" eb="344">
      <t>ケイコウ</t>
    </rPh>
    <rPh sb="345" eb="347">
      <t>スイイ</t>
    </rPh>
    <rPh sb="352" eb="354">
      <t>ヨソク</t>
    </rPh>
    <rPh sb="363" eb="365">
      <t>ショウライ</t>
    </rPh>
    <rPh sb="365" eb="367">
      <t>フタン</t>
    </rPh>
    <rPh sb="367" eb="369">
      <t>ヒリツ</t>
    </rPh>
    <rPh sb="370" eb="372">
      <t>ジッシツ</t>
    </rPh>
    <rPh sb="372" eb="375">
      <t>コウサイヒ</t>
    </rPh>
    <rPh sb="375" eb="377">
      <t>ヒリツ</t>
    </rPh>
    <rPh sb="378" eb="380">
      <t>アッカ</t>
    </rPh>
    <rPh sb="385" eb="386">
      <t>カンガ</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</si>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</sst>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3" xfId="4"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C115-47E0-AC12-4501C80F03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23482</c:v>
                </c:pt>
                <c:pt idx="1">
                  <c:v>27992</c:v>
                </c:pt>
                <c:pt idx="2">
                  <c:v>35275</c:v>
                </c:pt>
                <c:pt idx="3">
                  <c:v>32882</c:v>
                </c:pt>
                <c:pt idx="4">
                  <c:v>46514</c:v>
                </c:pt>
              </c:numCache>
            </c:numRef>
          </c:val>
          <c:smooth val="0"/>
          <c:extLst>
            <c:ext xmlns:c16="http://schemas.microsoft.com/office/drawing/2014/chart" uri="{C3380CC4-5D6E-409C-BE32-E72D297353CC}">
              <c16:uniqueId val="{00000001-C115-47E0-AC12-4501C80F03E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2.52</c:v>
                </c:pt>
                <c:pt idx="1">
                  <c:v>2.52</c:v>
                </c:pt>
                <c:pt idx="2">
                  <c:v>0.75</c:v>
                </c:pt>
                <c:pt idx="3">
                  <c:v>0.64</c:v>
                </c:pt>
                <c:pt idx="4">
                  <c:v>4.8600000000000003</c:v>
                </c:pt>
              </c:numCache>
            </c:numRef>
          </c:val>
          <c:extLst>
            <c:ext xmlns:c16="http://schemas.microsoft.com/office/drawing/2014/chart" uri="{C3380CC4-5D6E-409C-BE32-E72D297353CC}">
              <c16:uniqueId val="{00000000-8C59-452F-A6A1-FD5987C6313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20.39</c:v>
                </c:pt>
                <c:pt idx="1">
                  <c:v>21.89</c:v>
                </c:pt>
                <c:pt idx="2">
                  <c:v>23.18</c:v>
                </c:pt>
                <c:pt idx="3">
                  <c:v>18.239999999999998</c:v>
                </c:pt>
                <c:pt idx="4">
                  <c:v>18.27</c:v>
                </c:pt>
              </c:numCache>
            </c:numRef>
          </c:val>
          <c:extLst>
            <c:ext xmlns:c16="http://schemas.microsoft.com/office/drawing/2014/chart" uri="{C3380CC4-5D6E-409C-BE32-E72D297353CC}">
              <c16:uniqueId val="{00000001-8C59-452F-A6A1-FD5987C6313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1.18</c:v>
                </c:pt>
                <c:pt idx="1">
                  <c:v>1.26</c:v>
                </c:pt>
                <c:pt idx="2">
                  <c:v>-0.51</c:v>
                </c:pt>
                <c:pt idx="3">
                  <c:v>-5.24</c:v>
                </c:pt>
                <c:pt idx="4">
                  <c:v>4.54</c:v>
                </c:pt>
              </c:numCache>
            </c:numRef>
          </c:val>
          <c:smooth val="0"/>
          <c:extLst>
            <c:ext xmlns:c16="http://schemas.microsoft.com/office/drawing/2014/chart" uri="{C3380CC4-5D6E-409C-BE32-E72D297353CC}">
              <c16:uniqueId val="{00000002-8C59-452F-A6A1-FD5987C6313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0.03</c:v>
                </c:pt>
                <c:pt idx="8">
                  <c:v>#N/A</c:v>
                </c:pt>
                <c:pt idx="9">
                  <c:v>0.01</c:v>
                </c:pt>
              </c:numCache>
            </c:numRef>
          </c:val>
          <c:extLst>
            <c:ext xmlns:c16="http://schemas.microsoft.com/office/drawing/2014/chart" uri="{C3380CC4-5D6E-409C-BE32-E72D297353CC}">
              <c16:uniqueId val="{00000000-0D2A-4639-BE31-F236FE7D0D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D2A-4639-BE31-F236FE7D0DFC}"/>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0.02</c:v>
                </c:pt>
                <c:pt idx="1">
                  <c:v>#N/A</c:v>
                </c:pt>
                <c:pt idx="2">
                  <c:v>0.39</c:v>
                </c:pt>
                <c:pt idx="3">
                  <c:v>#N/A</c:v>
                </c:pt>
                <c:pt idx="4">
                  <c:v>0.18</c:v>
                </c:pt>
                <c:pt idx="5">
                  <c:v>#N/A</c:v>
                </c:pt>
                <c:pt idx="6">
                  <c:v>0.06</c:v>
                </c:pt>
                <c:pt idx="7">
                  <c:v>#N/A</c:v>
                </c:pt>
                <c:pt idx="8">
                  <c:v>#N/A</c:v>
                </c:pt>
                <c:pt idx="9">
                  <c:v>0.08</c:v>
                </c:pt>
              </c:numCache>
            </c:numRef>
          </c:val>
          <c:extLst>
            <c:ext xmlns:c16="http://schemas.microsoft.com/office/drawing/2014/chart" uri="{C3380CC4-5D6E-409C-BE32-E72D297353CC}">
              <c16:uniqueId val="{00000002-0D2A-4639-BE31-F236FE7D0DF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0.22</c:v>
                </c:pt>
                <c:pt idx="2">
                  <c:v>#N/A</c:v>
                </c:pt>
                <c:pt idx="3">
                  <c:v>0.24</c:v>
                </c:pt>
                <c:pt idx="4">
                  <c:v>#N/A</c:v>
                </c:pt>
                <c:pt idx="5">
                  <c:v>0.25</c:v>
                </c:pt>
                <c:pt idx="6">
                  <c:v>#N/A</c:v>
                </c:pt>
                <c:pt idx="7">
                  <c:v>0.25</c:v>
                </c:pt>
                <c:pt idx="8">
                  <c:v>#N/A</c:v>
                </c:pt>
                <c:pt idx="9">
                  <c:v>0.26</c:v>
                </c:pt>
              </c:numCache>
            </c:numRef>
          </c:val>
          <c:extLst>
            <c:ext xmlns:c16="http://schemas.microsoft.com/office/drawing/2014/chart" uri="{C3380CC4-5D6E-409C-BE32-E72D297353CC}">
              <c16:uniqueId val="{00000003-0D2A-4639-BE31-F236FE7D0DF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c:v>
                </c:pt>
                <c:pt idx="2">
                  <c:v>#N/A</c:v>
                </c:pt>
                <c:pt idx="3">
                  <c:v>1.27</c:v>
                </c:pt>
                <c:pt idx="4">
                  <c:v>#N/A</c:v>
                </c:pt>
                <c:pt idx="5">
                  <c:v>0.24</c:v>
                </c:pt>
                <c:pt idx="6">
                  <c:v>#N/A</c:v>
                </c:pt>
                <c:pt idx="7">
                  <c:v>0.34</c:v>
                </c:pt>
                <c:pt idx="8">
                  <c:v>#N/A</c:v>
                </c:pt>
                <c:pt idx="9">
                  <c:v>0.55000000000000004</c:v>
                </c:pt>
              </c:numCache>
            </c:numRef>
          </c:val>
          <c:extLst>
            <c:ext xmlns:c16="http://schemas.microsoft.com/office/drawing/2014/chart" uri="{C3380CC4-5D6E-409C-BE32-E72D297353CC}">
              <c16:uniqueId val="{00000004-0D2A-4639-BE31-F236FE7D0DF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0.57999999999999996</c:v>
                </c:pt>
                <c:pt idx="2">
                  <c:v>#N/A</c:v>
                </c:pt>
                <c:pt idx="3">
                  <c:v>0.39</c:v>
                </c:pt>
                <c:pt idx="4">
                  <c:v>#N/A</c:v>
                </c:pt>
                <c:pt idx="5">
                  <c:v>0.89</c:v>
                </c:pt>
                <c:pt idx="6">
                  <c:v>#N/A</c:v>
                </c:pt>
                <c:pt idx="7">
                  <c:v>0.78</c:v>
                </c:pt>
                <c:pt idx="8">
                  <c:v>#N/A</c:v>
                </c:pt>
                <c:pt idx="9">
                  <c:v>0.72</c:v>
                </c:pt>
              </c:numCache>
            </c:numRef>
          </c:val>
          <c:extLst>
            <c:ext xmlns:c16="http://schemas.microsoft.com/office/drawing/2014/chart" uri="{C3380CC4-5D6E-409C-BE32-E72D297353CC}">
              <c16:uniqueId val="{00000005-0D2A-4639-BE31-F236FE7D0DF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1.39</c:v>
                </c:pt>
                <c:pt idx="2">
                  <c:v>#N/A</c:v>
                </c:pt>
                <c:pt idx="3">
                  <c:v>1.44</c:v>
                </c:pt>
                <c:pt idx="4">
                  <c:v>#N/A</c:v>
                </c:pt>
                <c:pt idx="5">
                  <c:v>1.58</c:v>
                </c:pt>
                <c:pt idx="6">
                  <c:v>#N/A</c:v>
                </c:pt>
                <c:pt idx="7">
                  <c:v>2.3199999999999998</c:v>
                </c:pt>
                <c:pt idx="8">
                  <c:v>#N/A</c:v>
                </c:pt>
                <c:pt idx="9">
                  <c:v>2.37</c:v>
                </c:pt>
              </c:numCache>
            </c:numRef>
          </c:val>
          <c:extLst>
            <c:ext xmlns:c16="http://schemas.microsoft.com/office/drawing/2014/chart" uri="{C3380CC4-5D6E-409C-BE32-E72D297353CC}">
              <c16:uniqueId val="{00000006-0D2A-4639-BE31-F236FE7D0DFC}"/>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2.63</c:v>
                </c:pt>
                <c:pt idx="2">
                  <c:v>#N/A</c:v>
                </c:pt>
                <c:pt idx="3">
                  <c:v>2.79</c:v>
                </c:pt>
                <c:pt idx="4">
                  <c:v>#N/A</c:v>
                </c:pt>
                <c:pt idx="5">
                  <c:v>2.9</c:v>
                </c:pt>
                <c:pt idx="6">
                  <c:v>#N/A</c:v>
                </c:pt>
                <c:pt idx="7">
                  <c:v>3.05</c:v>
                </c:pt>
                <c:pt idx="8">
                  <c:v>#N/A</c:v>
                </c:pt>
                <c:pt idx="9">
                  <c:v>3.06</c:v>
                </c:pt>
              </c:numCache>
            </c:numRef>
          </c:val>
          <c:extLst>
            <c:ext xmlns:c16="http://schemas.microsoft.com/office/drawing/2014/chart" uri="{C3380CC4-5D6E-409C-BE32-E72D297353CC}">
              <c16:uniqueId val="{00000007-0D2A-4639-BE31-F236FE7D0DF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2.92</c:v>
                </c:pt>
                <c:pt idx="2">
                  <c:v>#N/A</c:v>
                </c:pt>
                <c:pt idx="3">
                  <c:v>3.37</c:v>
                </c:pt>
                <c:pt idx="4">
                  <c:v>#N/A</c:v>
                </c:pt>
                <c:pt idx="5">
                  <c:v>4.1900000000000004</c:v>
                </c:pt>
                <c:pt idx="6">
                  <c:v>#N/A</c:v>
                </c:pt>
                <c:pt idx="7">
                  <c:v>4.6900000000000004</c:v>
                </c:pt>
                <c:pt idx="8">
                  <c:v>#N/A</c:v>
                </c:pt>
                <c:pt idx="9">
                  <c:v>4.32</c:v>
                </c:pt>
              </c:numCache>
            </c:numRef>
          </c:val>
          <c:extLst>
            <c:ext xmlns:c16="http://schemas.microsoft.com/office/drawing/2014/chart" uri="{C3380CC4-5D6E-409C-BE32-E72D297353CC}">
              <c16:uniqueId val="{00000008-0D2A-4639-BE31-F236FE7D0DF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2.5</c:v>
                </c:pt>
                <c:pt idx="2">
                  <c:v>#N/A</c:v>
                </c:pt>
                <c:pt idx="3">
                  <c:v>2.5</c:v>
                </c:pt>
                <c:pt idx="4">
                  <c:v>#N/A</c:v>
                </c:pt>
                <c:pt idx="5">
                  <c:v>0.73</c:v>
                </c:pt>
                <c:pt idx="6">
                  <c:v>#N/A</c:v>
                </c:pt>
                <c:pt idx="7">
                  <c:v>0.62</c:v>
                </c:pt>
                <c:pt idx="8">
                  <c:v>#N/A</c:v>
                </c:pt>
                <c:pt idx="9">
                  <c:v>4.83</c:v>
                </c:pt>
              </c:numCache>
            </c:numRef>
          </c:val>
          <c:extLst>
            <c:ext xmlns:c16="http://schemas.microsoft.com/office/drawing/2014/chart" uri="{C3380CC4-5D6E-409C-BE32-E72D297353CC}">
              <c16:uniqueId val="{00000009-0D2A-4639-BE31-F236FE7D0DF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19956</c:v>
                </c:pt>
                <c:pt idx="5">
                  <c:v>17962</c:v>
                </c:pt>
                <c:pt idx="8">
                  <c:v>17506</c:v>
                </c:pt>
                <c:pt idx="11">
                  <c:v>16478</c:v>
                </c:pt>
                <c:pt idx="14">
                  <c:v>15302</c:v>
                </c:pt>
              </c:numCache>
            </c:numRef>
          </c:val>
          <c:extLst>
            <c:ext xmlns:c16="http://schemas.microsoft.com/office/drawing/2014/chart" uri="{C3380CC4-5D6E-409C-BE32-E72D297353CC}">
              <c16:uniqueId val="{00000000-2F63-450B-B87E-83139FFCDC0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F63-450B-B87E-83139FFCDC0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1135</c:v>
                </c:pt>
                <c:pt idx="3">
                  <c:v>1100</c:v>
                </c:pt>
                <c:pt idx="6">
                  <c:v>1067</c:v>
                </c:pt>
                <c:pt idx="9">
                  <c:v>1051</c:v>
                </c:pt>
                <c:pt idx="12">
                  <c:v>1031</c:v>
                </c:pt>
              </c:numCache>
            </c:numRef>
          </c:val>
          <c:extLst>
            <c:ext xmlns:c16="http://schemas.microsoft.com/office/drawing/2014/chart" uri="{C3380CC4-5D6E-409C-BE32-E72D297353CC}">
              <c16:uniqueId val="{00000002-2F63-450B-B87E-83139FFCDC0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123</c:v>
                </c:pt>
                <c:pt idx="3">
                  <c:v>99</c:v>
                </c:pt>
                <c:pt idx="6">
                  <c:v>101</c:v>
                </c:pt>
                <c:pt idx="9">
                  <c:v>72</c:v>
                </c:pt>
                <c:pt idx="12">
                  <c:v>65</c:v>
                </c:pt>
              </c:numCache>
            </c:numRef>
          </c:val>
          <c:extLst>
            <c:ext xmlns:c16="http://schemas.microsoft.com/office/drawing/2014/chart" uri="{C3380CC4-5D6E-409C-BE32-E72D297353CC}">
              <c16:uniqueId val="{00000003-2F63-450B-B87E-83139FFCDC0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4069</c:v>
                </c:pt>
                <c:pt idx="3">
                  <c:v>4050</c:v>
                </c:pt>
                <c:pt idx="6">
                  <c:v>4194</c:v>
                </c:pt>
                <c:pt idx="9">
                  <c:v>4165</c:v>
                </c:pt>
                <c:pt idx="12">
                  <c:v>3615</c:v>
                </c:pt>
              </c:numCache>
            </c:numRef>
          </c:val>
          <c:extLst>
            <c:ext xmlns:c16="http://schemas.microsoft.com/office/drawing/2014/chart" uri="{C3380CC4-5D6E-409C-BE32-E72D297353CC}">
              <c16:uniqueId val="{00000004-2F63-450B-B87E-83139FFCDC0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63-450B-B87E-83139FFCDC0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63-450B-B87E-83139FFCDC0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17388</c:v>
                </c:pt>
                <c:pt idx="3">
                  <c:v>14812</c:v>
                </c:pt>
                <c:pt idx="6">
                  <c:v>14829</c:v>
                </c:pt>
                <c:pt idx="9">
                  <c:v>15112</c:v>
                </c:pt>
                <c:pt idx="12">
                  <c:v>14688</c:v>
                </c:pt>
              </c:numCache>
            </c:numRef>
          </c:val>
          <c:extLst>
            <c:ext xmlns:c16="http://schemas.microsoft.com/office/drawing/2014/chart" uri="{C3380CC4-5D6E-409C-BE32-E72D297353CC}">
              <c16:uniqueId val="{00000007-2F63-450B-B87E-83139FFCDC0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2759</c:v>
                </c:pt>
                <c:pt idx="2">
                  <c:v>#N/A</c:v>
                </c:pt>
                <c:pt idx="3">
                  <c:v>#N/A</c:v>
                </c:pt>
                <c:pt idx="4">
                  <c:v>2099</c:v>
                </c:pt>
                <c:pt idx="5">
                  <c:v>#N/A</c:v>
                </c:pt>
                <c:pt idx="6">
                  <c:v>#N/A</c:v>
                </c:pt>
                <c:pt idx="7">
                  <c:v>2685</c:v>
                </c:pt>
                <c:pt idx="8">
                  <c:v>#N/A</c:v>
                </c:pt>
                <c:pt idx="9">
                  <c:v>#N/A</c:v>
                </c:pt>
                <c:pt idx="10">
                  <c:v>3922</c:v>
                </c:pt>
                <c:pt idx="11">
                  <c:v>#N/A</c:v>
                </c:pt>
                <c:pt idx="12">
                  <c:v>#N/A</c:v>
                </c:pt>
                <c:pt idx="13">
                  <c:v>4097</c:v>
                </c:pt>
                <c:pt idx="14">
                  <c:v>#N/A</c:v>
                </c:pt>
              </c:numCache>
            </c:numRef>
          </c:val>
          <c:smooth val="0"/>
          <c:extLst>
            <c:ext xmlns:c16="http://schemas.microsoft.com/office/drawing/2014/chart" uri="{C3380CC4-5D6E-409C-BE32-E72D297353CC}">
              <c16:uniqueId val="{00000008-2F63-450B-B87E-83139FFCDC0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123688</c:v>
                </c:pt>
                <c:pt idx="5">
                  <c:v>121454</c:v>
                </c:pt>
                <c:pt idx="8">
                  <c:v>119565</c:v>
                </c:pt>
                <c:pt idx="11">
                  <c:v>117154</c:v>
                </c:pt>
                <c:pt idx="14">
                  <c:v>115957</c:v>
                </c:pt>
              </c:numCache>
            </c:numRef>
          </c:val>
          <c:extLst>
            <c:ext xmlns:c16="http://schemas.microsoft.com/office/drawing/2014/chart" uri="{C3380CC4-5D6E-409C-BE32-E72D297353CC}">
              <c16:uniqueId val="{00000000-BA4D-4CF2-83D4-41EFD82A65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35245</c:v>
                </c:pt>
                <c:pt idx="5">
                  <c:v>39341</c:v>
                </c:pt>
                <c:pt idx="8">
                  <c:v>42988</c:v>
                </c:pt>
                <c:pt idx="11">
                  <c:v>45552</c:v>
                </c:pt>
                <c:pt idx="14">
                  <c:v>43446</c:v>
                </c:pt>
              </c:numCache>
            </c:numRef>
          </c:val>
          <c:extLst>
            <c:ext xmlns:c16="http://schemas.microsoft.com/office/drawing/2014/chart" uri="{C3380CC4-5D6E-409C-BE32-E72D297353CC}">
              <c16:uniqueId val="{00000001-BA4D-4CF2-83D4-41EFD82A65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33598</c:v>
                </c:pt>
                <c:pt idx="5">
                  <c:v>35174</c:v>
                </c:pt>
                <c:pt idx="8">
                  <c:v>37632</c:v>
                </c:pt>
                <c:pt idx="11">
                  <c:v>32777</c:v>
                </c:pt>
                <c:pt idx="14">
                  <c:v>34015</c:v>
                </c:pt>
              </c:numCache>
            </c:numRef>
          </c:val>
          <c:extLst>
            <c:ext xmlns:c16="http://schemas.microsoft.com/office/drawing/2014/chart" uri="{C3380CC4-5D6E-409C-BE32-E72D297353CC}">
              <c16:uniqueId val="{00000002-BA4D-4CF2-83D4-41EFD82A65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4D-4CF2-83D4-41EFD82A65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4D-4CF2-83D4-41EFD82A65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43</c:v>
                </c:pt>
                <c:pt idx="3">
                  <c:v>35</c:v>
                </c:pt>
                <c:pt idx="6">
                  <c:v>27</c:v>
                </c:pt>
                <c:pt idx="9">
                  <c:v>221</c:v>
                </c:pt>
                <c:pt idx="12">
                  <c:v>207</c:v>
                </c:pt>
              </c:numCache>
            </c:numRef>
          </c:val>
          <c:extLst>
            <c:ext xmlns:c16="http://schemas.microsoft.com/office/drawing/2014/chart" uri="{C3380CC4-5D6E-409C-BE32-E72D297353CC}">
              <c16:uniqueId val="{00000005-BA4D-4CF2-83D4-41EFD82A65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22265</c:v>
                </c:pt>
                <c:pt idx="3">
                  <c:v>22069</c:v>
                </c:pt>
                <c:pt idx="6">
                  <c:v>21474</c:v>
                </c:pt>
                <c:pt idx="9">
                  <c:v>21167</c:v>
                </c:pt>
                <c:pt idx="12">
                  <c:v>21290</c:v>
                </c:pt>
              </c:numCache>
            </c:numRef>
          </c:val>
          <c:extLst>
            <c:ext xmlns:c16="http://schemas.microsoft.com/office/drawing/2014/chart" uri="{C3380CC4-5D6E-409C-BE32-E72D297353CC}">
              <c16:uniqueId val="{00000006-BA4D-4CF2-83D4-41EFD82A65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386</c:v>
                </c:pt>
                <c:pt idx="3">
                  <c:v>311</c:v>
                </c:pt>
                <c:pt idx="6">
                  <c:v>215</c:v>
                </c:pt>
                <c:pt idx="9">
                  <c:v>145</c:v>
                </c:pt>
                <c:pt idx="12">
                  <c:v>82</c:v>
                </c:pt>
              </c:numCache>
            </c:numRef>
          </c:val>
          <c:extLst>
            <c:ext xmlns:c16="http://schemas.microsoft.com/office/drawing/2014/chart" uri="{C3380CC4-5D6E-409C-BE32-E72D297353CC}">
              <c16:uniqueId val="{00000007-BA4D-4CF2-83D4-41EFD82A65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38619</c:v>
                </c:pt>
                <c:pt idx="3">
                  <c:v>37292</c:v>
                </c:pt>
                <c:pt idx="6">
                  <c:v>35808</c:v>
                </c:pt>
                <c:pt idx="9">
                  <c:v>35062</c:v>
                </c:pt>
                <c:pt idx="12">
                  <c:v>33443</c:v>
                </c:pt>
              </c:numCache>
            </c:numRef>
          </c:val>
          <c:extLst>
            <c:ext xmlns:c16="http://schemas.microsoft.com/office/drawing/2014/chart" uri="{C3380CC4-5D6E-409C-BE32-E72D297353CC}">
              <c16:uniqueId val="{00000008-BA4D-4CF2-83D4-41EFD82A65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9140</c:v>
                </c:pt>
                <c:pt idx="3">
                  <c:v>8722</c:v>
                </c:pt>
                <c:pt idx="6">
                  <c:v>7946</c:v>
                </c:pt>
                <c:pt idx="9">
                  <c:v>6547</c:v>
                </c:pt>
                <c:pt idx="12">
                  <c:v>5290</c:v>
                </c:pt>
              </c:numCache>
            </c:numRef>
          </c:val>
          <c:extLst>
            <c:ext xmlns:c16="http://schemas.microsoft.com/office/drawing/2014/chart" uri="{C3380CC4-5D6E-409C-BE32-E72D297353CC}">
              <c16:uniqueId val="{00000009-BA4D-4CF2-83D4-41EFD82A65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146868</c:v>
                </c:pt>
                <c:pt idx="3">
                  <c:v>143840</c:v>
                </c:pt>
                <c:pt idx="6">
                  <c:v>142163</c:v>
                </c:pt>
                <c:pt idx="9">
                  <c:v>137751</c:v>
                </c:pt>
                <c:pt idx="12">
                  <c:v>138666</c:v>
                </c:pt>
              </c:numCache>
            </c:numRef>
          </c:val>
          <c:extLst>
            <c:ext xmlns:c16="http://schemas.microsoft.com/office/drawing/2014/chart" uri="{C3380CC4-5D6E-409C-BE32-E72D297353CC}">
              <c16:uniqueId val="{0000000A-BA4D-4CF2-83D4-41EFD82A65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24789</c:v>
                </c:pt>
                <c:pt idx="2">
                  <c:v>#N/A</c:v>
                </c:pt>
                <c:pt idx="3">
                  <c:v>#N/A</c:v>
                </c:pt>
                <c:pt idx="4">
                  <c:v>16299</c:v>
                </c:pt>
                <c:pt idx="5">
                  <c:v>#N/A</c:v>
                </c:pt>
                <c:pt idx="6">
                  <c:v>#N/A</c:v>
                </c:pt>
                <c:pt idx="7">
                  <c:v>7446</c:v>
                </c:pt>
                <c:pt idx="8">
                  <c:v>#N/A</c:v>
                </c:pt>
                <c:pt idx="9">
                  <c:v>#N/A</c:v>
                </c:pt>
                <c:pt idx="10">
                  <c:v>5409</c:v>
                </c:pt>
                <c:pt idx="11">
                  <c:v>#N/A</c:v>
                </c:pt>
                <c:pt idx="12">
                  <c:v>#N/A</c:v>
                </c:pt>
                <c:pt idx="13">
                  <c:v>5559</c:v>
                </c:pt>
                <c:pt idx="14">
                  <c:v>#N/A</c:v>
                </c:pt>
              </c:numCache>
            </c:numRef>
          </c:val>
          <c:smooth val="0"/>
          <c:extLst>
            <c:ext xmlns:c16="http://schemas.microsoft.com/office/drawing/2014/chart" uri="{C3380CC4-5D6E-409C-BE32-E72D297353CC}">
              <c16:uniqueId val="{0000000B-BA4D-4CF2-83D4-41EFD82A65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22495</c:v>
                </c:pt>
                <c:pt idx="1">
                  <c:v>17558</c:v>
                </c:pt>
                <c:pt idx="2">
                  <c:v>17864</c:v>
                </c:pt>
              </c:numCache>
            </c:numRef>
          </c:val>
          <c:extLst>
            <c:ext xmlns:c16="http://schemas.microsoft.com/office/drawing/2014/chart" uri="{C3380CC4-5D6E-409C-BE32-E72D297353CC}">
              <c16:uniqueId val="{00000000-2F1E-432C-992A-92D4963222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3517</c:v>
                </c:pt>
                <c:pt idx="1">
                  <c:v>3504</c:v>
                </c:pt>
                <c:pt idx="2">
                  <c:v>3496</c:v>
                </c:pt>
              </c:numCache>
            </c:numRef>
          </c:val>
          <c:extLst>
            <c:ext xmlns:c16="http://schemas.microsoft.com/office/drawing/2014/chart" uri="{C3380CC4-5D6E-409C-BE32-E72D297353CC}">
              <c16:uniqueId val="{00000001-2F1E-432C-992A-92D4963222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6843</c:v>
                </c:pt>
                <c:pt idx="1">
                  <c:v>7272</c:v>
                </c:pt>
                <c:pt idx="2">
                  <c:v>8253</c:v>
                </c:pt>
              </c:numCache>
            </c:numRef>
          </c:val>
          <c:extLst>
            <c:ext xmlns:c16="http://schemas.microsoft.com/office/drawing/2014/chart" uri="{C3380CC4-5D6E-409C-BE32-E72D297353CC}">
              <c16:uniqueId val="{00000002-2F1E-432C-992A-92D49632226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{6CE0FF34-9591-4D80-AA4F-8B3D87D44FA0}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594-4AB9-A029-A7602A756C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{47AB38B5-41EF-4098-9662-4C9BF7AF736B}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94-4AB9-A029-A7602A756C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{5B860C2D-096D-4B8D-A2D7-27ECB754A165}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94-4AB9-A029-A7602A756C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{7AC5C8F1-7B44-4859-B078-B964690100F5}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94-4AB9-A029-A7602A756C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{1F799ABF-2956-43B3-B289-F72FD83BF89F}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94-4AB9-A029-A7602A756C9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{12570DF7-68E6-4056-A213-CBE108E9CF98}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594-4AB9-A029-A7602A756C9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{4B68D689-7E47-49F3-93B6-9A7BABCBBA73}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594-4AB9-A029-A7602A756C9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{4440273D-B6C0-49F2-8514-6B37F8B1693F}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594-4AB9-A029-A7602A756C9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{B00D9C3B-5280-4D33-B352-F5A412D00207}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594-4AB9-A029-A7602A756C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64.099999999999994</c:v>
                </c:pt>
                <c:pt idx="8">
                  <c:v>65.3</c:v>
                </c:pt>
                <c:pt idx="16">
                  <c:v>66.2</c:v>
                </c:pt>
                <c:pt idx="24">
                  <c:v>67</c:v>
                </c:pt>
                <c:pt idx="32">
                  <c:v>68</c:v>
                </c:pt>
              </c:numCache>
            </c:numRef>
          </c:xVal>
          <c:yVal>
            <c:numRef>
              <c:f>公会計指標分析・財政指標組合せ分析表!$BP$51:$DC$51</c:f>
              <c:numCache>
                <c:formatCode>#,##0.0;"▲ "#,##0.0</c:formatCode>
                <c:ptCount val="40"/>
                <c:pt idx="0">
                  <c:v>29.1</c:v>
                </c:pt>
                <c:pt idx="8">
                  <c:v>18.899999999999999</c:v>
                </c:pt>
                <c:pt idx="16">
                  <c:v>8.6</c:v>
                </c:pt>
                <c:pt idx="24">
                  <c:v>6.3</c:v>
                </c:pt>
                <c:pt idx="32">
                  <c:v>6.3</c:v>
                </c:pt>
              </c:numCache>
            </c:numRef>
          </c:yVal>
          <c:smooth val="0"/>
          <c:extLst>
            <c:ext xmlns:c16="http://schemas.microsoft.com/office/drawing/2014/chart" uri="{C3380CC4-5D6E-409C-BE32-E72D297353CC}">
              <c16:uniqueId val="{00000009-F594-4AB9-A029-A7602A756C9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{597B7747-F0B6-4932-AEBA-DFFE61AF9BD1}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594-4AB9-A029-A7602A756C9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{2AA2C253-6171-477F-979D-66654CF92B48}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94-4AB9-A029-A7602A756C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{3323DC85-7F37-4661-8548-15E4C776A3C1}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94-4AB9-A029-A7602A756C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{F84B65B6-5073-4414-B726-D1CDC3F74396}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94-4AB9-A029-A7602A756C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{FA0F1612-5BC6-44D8-AD30-391225D9DB9C}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94-4AB9-A029-A7602A756C9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{021B6BFF-B2E3-4B10-8B79-6E01F9F48D6B}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594-4AB9-A029-A7602A756C9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{3DCC4AF1-2817-49B9-B740-877401FD2909}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594-4AB9-A029-A7602A756C9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{E68790A5-9A04-4FB0-9469-DBE2575C757D}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594-4AB9-A029-A7602A756C9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{E384E9D0-D13E-4289-953B-5607F0313206}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594-4AB9-A029-A7602A756C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F594-4AB9-A029-A7602A756C91}"/>
            </c:ext>
          </c:extLst>
        </c:ser>
        <c:dLbls>
          <c:showLegendKey val="0"/>
          <c:showVal val="1"/>
          <c:showCatName val="0"/>
          <c:showSerName val="0"/>
          <c:showPercent val="0"/>
          <c:showBubbleSize val="0"/>
        </c:dLbls>
        <c:axId val="46179840"/>
        <c:axId val="46181760"/>
      </c:scatterChart>
      <c:valAx>
        <c:axId val="46179840"/>
        <c:scaling>
          <c:orientation val="maxMin"/>
          <c:max val="69"/>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{C0C2BDDB-9735-4F56-A6E1-67DC434D5EEC}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50F-4478-95EF-8B6DD67C7E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{EB57654F-17B3-4F5C-B4C9-78A4AB01466B}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0F-4478-95EF-8B6DD67C7E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{93F8E667-47C6-4F10-8747-185FE1372056}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0F-4478-95EF-8B6DD67C7E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{5369C347-CC1A-4404-B151-61557EF70F55}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0F-4478-95EF-8B6DD67C7E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{1547C167-1AC2-4E0B-9EF1-8B34738905CF}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0F-4478-95EF-8B6DD67C7E5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{886191C0-AEAF-4618-AF25-C38B500502C5}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50F-4478-95EF-8B6DD67C7E5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{2F289B47-88BC-4C65-8E97-ED982C1CA781}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50F-4478-95EF-8B6DD67C7E5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{0BAC0939-B34E-446F-BA2C-07E0FF019232}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50F-4478-95EF-8B6DD67C7E5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{DC4C42B9-DA02-495A-85EA-522A4A95291E}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50F-4478-95EF-8B6DD67C7E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3.2</c:v>
                </c:pt>
                <c:pt idx="16">
                  <c:v>2.9</c:v>
                </c:pt>
                <c:pt idx="24">
                  <c:v>3.3</c:v>
                </c:pt>
                <c:pt idx="32">
                  <c:v>4.0999999999999996</c:v>
                </c:pt>
              </c:numCache>
            </c:numRef>
          </c:xVal>
          <c:yVal>
            <c:numRef>
              <c:f>公会計指標分析・財政指標組合せ分析表!$BP$73:$DC$73</c:f>
              <c:numCache>
                <c:formatCode>#,##0.0;"▲ "#,##0.0</c:formatCode>
                <c:ptCount val="40"/>
                <c:pt idx="0">
                  <c:v>29.1</c:v>
                </c:pt>
                <c:pt idx="8">
                  <c:v>18.899999999999999</c:v>
                </c:pt>
                <c:pt idx="16">
                  <c:v>8.6</c:v>
                </c:pt>
                <c:pt idx="24">
                  <c:v>6.3</c:v>
                </c:pt>
                <c:pt idx="32">
                  <c:v>6.3</c:v>
                </c:pt>
              </c:numCache>
            </c:numRef>
          </c:yVal>
          <c:smooth val="0"/>
          <c:extLst>
            <c:ext xmlns:c16="http://schemas.microsoft.com/office/drawing/2014/chart" uri="{C3380CC4-5D6E-409C-BE32-E72D297353CC}">
              <c16:uniqueId val="{00000009-A50F-4478-95EF-8B6DD67C7E5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{D23B9BB5-CCB3-43D2-95A3-35E5B72D8438}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50F-4478-95EF-8B6DD67C7E5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{EFE68858-4AC1-44B2-8A1F-23753BF04A76}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0F-4478-95EF-8B6DD67C7E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{F9EE39C2-44B2-4C2B-8C0B-FB76B95EDCEA}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0F-4478-95EF-8B6DD67C7E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{E4F6BB21-E22A-4FA9-85EC-D9B3C87C55B4}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0F-4478-95EF-8B6DD67C7E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{E8E77CA7-7538-4EE7-88B1-18628314FE20}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0F-4478-95EF-8B6DD67C7E5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{1B5B7541-5B8E-42D7-BADE-5832EB24547B}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50F-4478-95EF-8B6DD67C7E5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{C953622F-B47F-4FB4-B7B2-D0C36ACE7264}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50F-4478-95EF-8B6DD67C7E5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{A4ADE2B9-48A5-4E01-A111-C57A4B646C24}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50F-4478-95EF-8B6DD67C7E5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{F671DA29-6A53-44E3-8011-658961BBC063}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50F-4478-95EF-8B6DD67C7E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A50F-4478-95EF-8B6DD67C7E56}"/>
            </c:ext>
          </c:extLst>
        </c:ser>
        <c:dLbls>
          <c:showLegendKey val="0"/>
          <c:showVal val="1"/>
          <c:showCatName val="0"/>
          <c:showSerName val="0"/>
          <c:showPercent val="0"/>
          <c:showBubbleSize val="0"/>
        </c:dLbls>
        <c:axId val="84219776"/>
        <c:axId val="84234240"/>
      </c:scatterChart>
      <c:valAx>
        <c:axId val="84219776"/>
        <c:scaling>
          <c:orientation val="maxMin"/>
          <c:max val="7"/>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の額は増加傾向にある。主な要因としては、公債費のうち、都市計画税の充当が可能な土木債等の償還額などが減となる一方、特定財源を充当できない教育債等の償還額が増加し、特定財源の充当額が減少したことがあ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今後は公共施設の老朽化対策などの投資的経費の増大によって多額の市債発行が見込まれており、公債費が増加傾向で推移することが予測され、それに伴い実質公債費比率が悪化することが考えられる。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満期一括償還地方債の借入は行っていない。</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将来負担比率の分子の額は令和元年度まで減少傾向であった。これは、震災復興事業に係る市債の償還が進んでいる一方で、投資的事業が十分に行えていなかったことで、市債発行額が抑制されていたことにより、地方債現在高が減となっていたためである。しかし、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年度においては下水道事業などの公営企業債等繰入見込額が減となったものの、都市計画税収充当見込額等の減に伴い充当可能財源等が減となり、将来負担比率の分子の額は増加に転じた。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の推移については、公共施設の老朽化対策などによる投資的経費の増大によって、多額の市債発行が見込まれるため、地方債残高は増加に転じることも想定される。それに伴い、将来負担比率も現状より悪化することも考えられ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兵庫県西宮市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・西宮市公共施設保全積立基金に公共施設の計画的な修繕・改修事業に充てるために</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　西宮市都市計画事業基金に令和元年度における歳入決算額と都市計画税充当額との差額である</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億円を積立てたこと等により、基金全体としては</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p>
        <a:p>
          <a:endPar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・西宮市公共施設保全積立基金や西宮市財政基金を活用して、学校施設をはじめとした</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公共施設の老朽化対策に取り組んでいくため、減少していくと予測している。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・西宮市都市計画事業基金：都市計画事業又は土地区画整理事業</a:t>
          </a: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・西宮市公共施設保全積立基金：公共施設の修繕又は改修</a:t>
          </a:r>
        </a:p>
        <a:p>
          <a:endPar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・西宮市都市計画事業基金：令和元年度における歳入決算額と都市計画税充当額との差額である</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億円を積立てた</a:t>
          </a: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ことによる増加</a:t>
          </a: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・西宮市公共施設保全積立基金：公共施設の計画的な修繕・改修のための財源確保と、事業費の年度間の平準化を</a:t>
          </a: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図るため、条例に基づき年</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億円を積立てていることによる増加。</a:t>
          </a:r>
        </a:p>
        <a:p>
          <a:endPar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・西宮市都市計画事業基金：令和</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年度における歳入決算額と都市計画税充当額との差額である</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億円を令和</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年度に</a:t>
          </a: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積立てた。</a:t>
          </a: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・西宮市公共施設保全積立基金：公共施設の計画的な修繕・改修のための財源確保と、事業費の年度間の平準化を</a:t>
          </a: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図るため、前年度決算剰余金の</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％又は</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億円のうち、高いほうの金額を毎年積立て、取崩については運用基準に</a:t>
          </a: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基づき充当を行っていく。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・令和元年度決算における一般会計の実質収支額の</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億円を積立てたことに</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　よる増加。</a:t>
          </a:r>
        </a:p>
        <a:p>
          <a:endPar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・今後は公共施設の老朽化対策や、社会保障関連経費の伸び、新型コロナウイルス感染症など</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　不測の事態による社会情勢の変化により、多額の収支不足が見込まれていることから</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　基金残高の減少を予測しているが、財政の健全化を損ねないよう基金残高の維持に努めていく。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・県への令和</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年度上半期分における災害援護資金の償還のために基金を取崩したことに</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　よる減少。</a:t>
          </a:r>
        </a:p>
        <a:p>
          <a:endPar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・県への災害援護資金の満期償還に備えて、一定の基金残高を維持するよう努めていく。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484,204
477,013
99.96
239,347,906
234,278,623
4,748,536
97,788,142
137,393,585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有形固定資産減価償却率は類似団体と同様年々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傾向にあるものの、数値は類似団体平均より高い水準となっている。平成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年度に策定した西宮市公共施設等総合管理計画において、建築系公共施設の施設総量（延床面積）を令和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％以上削減するという目標を掲げており、老朽化した施設の集約化・複合化や更新・除却を進めている。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11659</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926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11642</xdr:rowOff>
    </xdr:from>
    <xdr:to>
      <xdr:col>23</xdr:col>
      <xdr:colOff>136525</xdr:colOff>
      <xdr:row>32</xdr:row>
      <xdr:rowOff>113242</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2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161519</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6247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147108</xdr:rowOff>
    </xdr:from>
    <xdr:to>
      <xdr:col>19</xdr:col>
      <xdr:colOff>187325</xdr:colOff>
      <xdr:row>32</xdr:row>
      <xdr:rowOff>77258</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26458</xdr:rowOff>
    </xdr:from>
    <xdr:to>
      <xdr:col>23</xdr:col>
      <xdr:colOff>85725</xdr:colOff>
      <xdr:row>32</xdr:row>
      <xdr:rowOff>62442</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6284383"/>
          <a:ext cx="7112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118322</xdr:rowOff>
    </xdr:from>
    <xdr:to>
      <xdr:col>15</xdr:col>
      <xdr:colOff>187325</xdr:colOff>
      <xdr:row>32</xdr:row>
      <xdr:rowOff>48472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2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169122</xdr:rowOff>
    </xdr:from>
    <xdr:to>
      <xdr:col>19</xdr:col>
      <xdr:colOff>136525</xdr:colOff>
      <xdr:row>32</xdr:row>
      <xdr:rowOff>26458</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255597"/>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85937</xdr:rowOff>
    </xdr:from>
    <xdr:to>
      <xdr:col>11</xdr:col>
      <xdr:colOff>187325</xdr:colOff>
      <xdr:row>32</xdr:row>
      <xdr:rowOff>16087</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617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136737</xdr:rowOff>
    </xdr:from>
    <xdr:to>
      <xdr:col>15</xdr:col>
      <xdr:colOff>136525</xdr:colOff>
      <xdr:row>31</xdr:row>
      <xdr:rowOff>169122</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622321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42757</xdr:rowOff>
    </xdr:from>
    <xdr:to>
      <xdr:col>7</xdr:col>
      <xdr:colOff>187325</xdr:colOff>
      <xdr:row>31</xdr:row>
      <xdr:rowOff>144357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93557</xdr:rowOff>
    </xdr:from>
    <xdr:to>
      <xdr:col>11</xdr:col>
      <xdr:colOff>136525</xdr:colOff>
      <xdr:row>31</xdr:row>
      <xdr:rowOff>136737</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618003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52934</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68385</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39599</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6297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7214</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26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135484</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債務償還比率は令和元年度に比べて</a:t>
          </a:r>
          <a:r>
            <a:rPr kumimoji="1" lang="en-US" altLang="ja-JP" sz="1100">
              <a:latin typeface="ＭＳ Ｐゴシック" panose="020B0600070205080204" pitchFamily="50" charset="-128"/>
              <a:ea typeface="ＭＳ Ｐゴシック" panose="020B0600070205080204" pitchFamily="50" charset="-128"/>
            </a:rPr>
            <a:t>52.0</a:t>
          </a:r>
          <a:r>
            <a:rPr kumimoji="1" lang="ja-JP" altLang="en-US" sz="1100">
              <a:latin typeface="ＭＳ Ｐゴシック" panose="020B0600070205080204" pitchFamily="50" charset="-128"/>
              <a:ea typeface="ＭＳ Ｐゴシック" panose="020B0600070205080204" pitchFamily="50" charset="-128"/>
            </a:rPr>
            <a:t>ポイント低下し、類似団体よりも低い水準となっている。</a:t>
          </a:r>
        </a:p>
        <a:p>
          <a:r>
            <a:rPr kumimoji="1" lang="ja-JP" altLang="en-US" sz="1100">
              <a:latin typeface="ＭＳ Ｐゴシック" panose="020B0600070205080204" pitchFamily="50" charset="-128"/>
              <a:ea typeface="ＭＳ Ｐゴシック" panose="020B0600070205080204" pitchFamily="50" charset="-128"/>
            </a:rPr>
            <a:t>低下となった主な理由としては、債務負担行為に基づく支出予定額が減となったことにより、分子である将来負担額が減少していることや、分母である経常一般財源等が令和元年</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月に施行された消費税率引き上げの影響が通年化したことにより増加していることが挙げられる。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今後は、公共施設の老朽化対策などに伴う多額の市債発行により、数値の悪化が懸念される。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117308</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6032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58519</xdr:rowOff>
    </xdr:from>
    <xdr:to>
      <xdr:col>76</xdr:col>
      <xdr:colOff>73025</xdr:colOff>
      <xdr:row>30</xdr:row>
      <xdr:rowOff>160119</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597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81396</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82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120890</xdr:rowOff>
    </xdr:from>
    <xdr:to>
      <xdr:col>72</xdr:col>
      <xdr:colOff>123825</xdr:colOff>
      <xdr:row>31</xdr:row>
      <xdr:rowOff>51040</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03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109319</xdr:rowOff>
    </xdr:from>
    <xdr:to>
      <xdr:col>76</xdr:col>
      <xdr:colOff>22225</xdr:colOff>
      <xdr:row>31</xdr:row>
      <xdr:rowOff>240</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6024344"/>
          <a:ext cx="711200" cy="6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19537</xdr:rowOff>
    </xdr:from>
    <xdr:to>
      <xdr:col>68</xdr:col>
      <xdr:colOff>123825</xdr:colOff>
      <xdr:row>30</xdr:row>
      <xdr:rowOff>121137</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593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70337</xdr:rowOff>
    </xdr:from>
    <xdr:to>
      <xdr:col>72</xdr:col>
      <xdr:colOff>73025</xdr:colOff>
      <xdr:row>31</xdr:row>
      <xdr:rowOff>240</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3322300" y="5985362"/>
          <a:ext cx="762000" cy="10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106856</xdr:rowOff>
    </xdr:from>
    <xdr:to>
      <xdr:col>64</xdr:col>
      <xdr:colOff>123825</xdr:colOff>
      <xdr:row>31</xdr:row>
      <xdr:rowOff>37006</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02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70337</xdr:rowOff>
    </xdr:from>
    <xdr:to>
      <xdr:col>68</xdr:col>
      <xdr:colOff>73025</xdr:colOff>
      <xdr:row>30</xdr:row>
      <xdr:rowOff>157656</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560300" y="5985362"/>
          <a:ext cx="762000" cy="8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72792</xdr:rowOff>
    </xdr:from>
    <xdr:to>
      <xdr:col>60</xdr:col>
      <xdr:colOff>123825</xdr:colOff>
      <xdr:row>31</xdr:row>
      <xdr:rowOff>2942</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598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123592</xdr:rowOff>
    </xdr:from>
    <xdr:to>
      <xdr:col>64</xdr:col>
      <xdr:colOff>73025</xdr:colOff>
      <xdr:row>30</xdr:row>
      <xdr:rowOff>157656</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6038617"/>
          <a:ext cx="762000" cy="3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64117</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615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53562</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61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55121</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61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67567</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581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137664</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570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53533</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579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19469</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576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484,204
477,013
99.96
239,347,906
234,278,623
4,748,536
97,788,142
137,393,585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150512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109237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97790</xdr:rowOff>
    </xdr:from>
    <xdr:to>
      <xdr:col>20</xdr:col>
      <xdr:colOff>38100</xdr:colOff>
      <xdr:row>38</xdr:row>
      <xdr:rowOff>27940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137160</xdr:rowOff>
    </xdr:from>
    <xdr:to>
      <xdr:col>24</xdr:col>
      <xdr:colOff>63500</xdr:colOff>
      <xdr:row>37</xdr:row>
      <xdr:rowOff>148590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3797300" y="64808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76835</xdr:rowOff>
    </xdr:from>
    <xdr:to>
      <xdr:col>15</xdr:col>
      <xdr:colOff>101600</xdr:colOff>
      <xdr:row>38</xdr:row>
      <xdr:rowOff>6985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127635</xdr:rowOff>
    </xdr:from>
    <xdr:to>
      <xdr:col>19</xdr:col>
      <xdr:colOff>177800</xdr:colOff>
      <xdr:row>37</xdr:row>
      <xdr:rowOff>148590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712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23495</xdr:rowOff>
    </xdr:from>
    <xdr:to>
      <xdr:col>10</xdr:col>
      <xdr:colOff>165100</xdr:colOff>
      <xdr:row>37</xdr:row>
      <xdr:rowOff>125095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74295</xdr:rowOff>
    </xdr:from>
    <xdr:to>
      <xdr:col>15</xdr:col>
      <xdr:colOff>50800</xdr:colOff>
      <xdr:row>37</xdr:row>
      <xdr:rowOff>127635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41794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168275</xdr:rowOff>
    </xdr:from>
    <xdr:to>
      <xdr:col>6</xdr:col>
      <xdr:colOff>38100</xdr:colOff>
      <xdr:row>37</xdr:row>
      <xdr:rowOff>98425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47625</xdr:rowOff>
    </xdr:from>
    <xdr:to>
      <xdr:col>10</xdr:col>
      <xdr:colOff>114300</xdr:colOff>
      <xdr:row>37</xdr:row>
      <xdr:rowOff>74295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3912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152417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44467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141622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114952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125021</xdr:rowOff>
    </xdr:from>
    <xdr:ext cx="469744"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10515600" y="6468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166588</xdr:rowOff>
    </xdr:from>
    <xdr:to>
      <xdr:col>55</xdr:col>
      <xdr:colOff>50800</xdr:colOff>
      <xdr:row>41</xdr:row>
      <xdr:rowOff>96738</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10426700" y="702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145015</xdr:rowOff>
    </xdr:from>
    <xdr:ext cx="469744"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10515600" y="700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166805</xdr:rowOff>
    </xdr:from>
    <xdr:to>
      <xdr:col>50</xdr:col>
      <xdr:colOff>165100</xdr:colOff>
      <xdr:row>41</xdr:row>
      <xdr:rowOff>96955</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9588500" y="70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45938</xdr:rowOff>
    </xdr:from>
    <xdr:to>
      <xdr:col>55</xdr:col>
      <xdr:colOff>0</xdr:colOff>
      <xdr:row>41</xdr:row>
      <xdr:rowOff>46155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9639300" y="7075388"/>
          <a:ext cx="8382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168765</xdr:rowOff>
    </xdr:from>
    <xdr:to>
      <xdr:col>46</xdr:col>
      <xdr:colOff>38100</xdr:colOff>
      <xdr:row>41</xdr:row>
      <xdr:rowOff>98915</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8699500" y="70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46155</xdr:rowOff>
    </xdr:from>
    <xdr:to>
      <xdr:col>50</xdr:col>
      <xdr:colOff>114300</xdr:colOff>
      <xdr:row>41</xdr:row>
      <xdr:rowOff>48115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8750300" y="7075605"/>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169853</xdr:rowOff>
    </xdr:from>
    <xdr:to>
      <xdr:col>41</xdr:col>
      <xdr:colOff>101600</xdr:colOff>
      <xdr:row>41</xdr:row>
      <xdr:rowOff>100003</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7810500" y="702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48115</xdr:rowOff>
    </xdr:from>
    <xdr:to>
      <xdr:col>45</xdr:col>
      <xdr:colOff>177800</xdr:colOff>
      <xdr:row>41</xdr:row>
      <xdr:rowOff>49203</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7861300" y="7077565"/>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170615</xdr:rowOff>
    </xdr:from>
    <xdr:to>
      <xdr:col>36</xdr:col>
      <xdr:colOff>165100</xdr:colOff>
      <xdr:row>41</xdr:row>
      <xdr:rowOff>100765</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921500" y="70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49203</xdr:rowOff>
    </xdr:from>
    <xdr:to>
      <xdr:col>41</xdr:col>
      <xdr:colOff>50800</xdr:colOff>
      <xdr:row>41</xdr:row>
      <xdr:rowOff>49965</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6972300" y="707865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52196</xdr:rowOff>
    </xdr:from>
    <xdr:ext cx="469744"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8515427" y="639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34234</xdr:rowOff>
    </xdr:from>
    <xdr:ext cx="469744"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7626427" y="63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71464</xdr:rowOff>
    </xdr:from>
    <xdr:ext cx="469744"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67374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88082</xdr:rowOff>
    </xdr:from>
    <xdr:ext cx="469744"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9391727" y="71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90042</xdr:rowOff>
    </xdr:from>
    <xdr:ext cx="469744"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8515427" y="711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91130</xdr:rowOff>
    </xdr:from>
    <xdr:ext cx="469744"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7626427" y="712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91892</xdr:rowOff>
    </xdr:from>
    <xdr:ext cx="469744"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6737427" y="712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E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E00-0000B0000000}"/>
            </a:ext>
          </a:extLst>
        </xdr:cNvPr>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00000000-0008-0000-0E00-0000B2000000}"/>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138628</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E00-0000B4000000}"/>
            </a:ext>
          </a:extLst>
        </xdr:cNvPr>
        <xdr:cNvSpPr txBox="1"/>
      </xdr:nvSpPr>
      <xdr:spPr>
        <a:xfrm>
          <a:off x="4673600" y="1025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a:extLst>
            <a:ext uri="{FF2B5EF4-FFF2-40B4-BE49-F238E27FC236}">
              <a16:creationId xmlns:a16="http://schemas.microsoft.com/office/drawing/2014/main" id="{00000000-0008-0000-0E00-0000B9000000}"/>
            </a:ext>
          </a:extLst>
        </xdr:cNvPr>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65133</xdr:rowOff>
    </xdr:from>
    <xdr:to>
      <xdr:col>24</xdr:col>
      <xdr:colOff>114300</xdr:colOff>
      <xdr:row>61</xdr:row>
      <xdr:rowOff>166733</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45847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43560</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E00-0000C0000000}"/>
            </a:ext>
          </a:extLst>
        </xdr:cNvPr>
        <xdr:cNvSpPr txBox="1"/>
      </xdr:nvSpPr>
      <xdr:spPr>
        <a:xfrm>
          <a:off x="4673600"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43906</xdr:rowOff>
    </xdr:from>
    <xdr:to>
      <xdr:col>20</xdr:col>
      <xdr:colOff>38100</xdr:colOff>
      <xdr:row>61</xdr:row>
      <xdr:rowOff>145506</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3746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94706</xdr:rowOff>
    </xdr:from>
    <xdr:to>
      <xdr:col>24</xdr:col>
      <xdr:colOff>63500</xdr:colOff>
      <xdr:row>61</xdr:row>
      <xdr:rowOff>115933</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3797300" y="1055315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29210</xdr:rowOff>
    </xdr:from>
    <xdr:to>
      <xdr:col>15</xdr:col>
      <xdr:colOff>101600</xdr:colOff>
      <xdr:row>61</xdr:row>
      <xdr:rowOff>130810</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2857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80010</xdr:rowOff>
    </xdr:from>
    <xdr:to>
      <xdr:col>19</xdr:col>
      <xdr:colOff>177800</xdr:colOff>
      <xdr:row>61</xdr:row>
      <xdr:rowOff>94706</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908300" y="1053846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16147</xdr:rowOff>
    </xdr:from>
    <xdr:to>
      <xdr:col>10</xdr:col>
      <xdr:colOff>165100</xdr:colOff>
      <xdr:row>61</xdr:row>
      <xdr:rowOff>117747</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968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66947</xdr:rowOff>
    </xdr:from>
    <xdr:to>
      <xdr:col>15</xdr:col>
      <xdr:colOff>50800</xdr:colOff>
      <xdr:row>61</xdr:row>
      <xdr:rowOff>80010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2019300" y="105253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3084</xdr:rowOff>
    </xdr:from>
    <xdr:to>
      <xdr:col>6</xdr:col>
      <xdr:colOff>38100</xdr:colOff>
      <xdr:row>61</xdr:row>
      <xdr:rowOff>104684</xdr:rowOff>
    </xdr:to>
    <xdr:sp macro="" textlink="">
      <xdr:nvSpPr>
        <xdr:cNvPr id="199" name="楕円 198">
          <a:extLst>
            <a:ext uri="{FF2B5EF4-FFF2-40B4-BE49-F238E27FC236}">
              <a16:creationId xmlns:a16="http://schemas.microsoft.com/office/drawing/2014/main" id="{00000000-0008-0000-0E00-0000C7000000}"/>
            </a:ext>
          </a:extLst>
        </xdr:cNvPr>
        <xdr:cNvSpPr/>
      </xdr:nvSpPr>
      <xdr:spPr>
        <a:xfrm>
          <a:off x="1079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53884</xdr:rowOff>
    </xdr:from>
    <xdr:to>
      <xdr:col>10</xdr:col>
      <xdr:colOff>114300</xdr:colOff>
      <xdr:row>61</xdr:row>
      <xdr:rowOff>66947</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1130300" y="105123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41201</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31404</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168564</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163665</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136633</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35820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121937</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2705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108874</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1816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95811</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E00-0000D0000000}"/>
            </a:ext>
          </a:extLst>
        </xdr:cNvPr>
        <xdr:cNvSpPr txBox="1"/>
      </xdr:nvSpPr>
      <xdr:spPr>
        <a:xfrm>
          <a:off x="927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E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E00-0000E9000000}"/>
            </a:ext>
          </a:extLst>
        </xdr:cNvPr>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E00-0000EB000000}"/>
            </a:ext>
          </a:extLst>
        </xdr:cNvPr>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24285</xdr:rowOff>
    </xdr:from>
    <xdr:ext cx="534377"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E00-0000ED000000}"/>
            </a:ext>
          </a:extLst>
        </xdr:cNvPr>
        <xdr:cNvSpPr txBox="1"/>
      </xdr:nvSpPr>
      <xdr:spPr>
        <a:xfrm>
          <a:off x="10515600" y="1048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154323</xdr:rowOff>
    </xdr:from>
    <xdr:to>
      <xdr:col>55</xdr:col>
      <xdr:colOff>50800</xdr:colOff>
      <xdr:row>63</xdr:row>
      <xdr:rowOff>84473</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10426700" y="1078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132750</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E00-0000F9000000}"/>
            </a:ext>
          </a:extLst>
        </xdr:cNvPr>
        <xdr:cNvSpPr txBox="1"/>
      </xdr:nvSpPr>
      <xdr:spPr>
        <a:xfrm>
          <a:off x="10515600" y="1076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155054</xdr:rowOff>
    </xdr:from>
    <xdr:to>
      <xdr:col>50</xdr:col>
      <xdr:colOff>165100</xdr:colOff>
      <xdr:row>63</xdr:row>
      <xdr:rowOff>85204</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9588500" y="1078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33673</xdr:rowOff>
    </xdr:from>
    <xdr:to>
      <xdr:col>55</xdr:col>
      <xdr:colOff>0</xdr:colOff>
      <xdr:row>63</xdr:row>
      <xdr:rowOff>34404</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9639300" y="10835023"/>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158197</xdr:rowOff>
    </xdr:from>
    <xdr:to>
      <xdr:col>46</xdr:col>
      <xdr:colOff>38100</xdr:colOff>
      <xdr:row>63</xdr:row>
      <xdr:rowOff>88347</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8699500" y="1078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34404</xdr:rowOff>
    </xdr:from>
    <xdr:to>
      <xdr:col>50</xdr:col>
      <xdr:colOff>114300</xdr:colOff>
      <xdr:row>63</xdr:row>
      <xdr:rowOff>37547</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8750300" y="10835754"/>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160118</xdr:rowOff>
    </xdr:from>
    <xdr:to>
      <xdr:col>41</xdr:col>
      <xdr:colOff>101600</xdr:colOff>
      <xdr:row>63</xdr:row>
      <xdr:rowOff>90268</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7810500" y="1079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37547</xdr:rowOff>
    </xdr:from>
    <xdr:to>
      <xdr:col>45</xdr:col>
      <xdr:colOff>177800</xdr:colOff>
      <xdr:row>63</xdr:row>
      <xdr:rowOff>39468</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7861300" y="10838897"/>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162015</xdr:rowOff>
    </xdr:from>
    <xdr:to>
      <xdr:col>36</xdr:col>
      <xdr:colOff>165100</xdr:colOff>
      <xdr:row>63</xdr:row>
      <xdr:rowOff>92165</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6921500" y="1079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39468</xdr:rowOff>
    </xdr:from>
    <xdr:to>
      <xdr:col>41</xdr:col>
      <xdr:colOff>50800</xdr:colOff>
      <xdr:row>63</xdr:row>
      <xdr:rowOff>41365</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flipV="1">
          <a:off x="6972300" y="10840818"/>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115280</xdr:rowOff>
    </xdr:from>
    <xdr:ext cx="534377"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594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123429</xdr:rowOff>
    </xdr:from>
    <xdr:ext cx="534377"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83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141515</xdr:rowOff>
    </xdr:from>
    <xdr:ext cx="534377"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94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132238</xdr:rowOff>
    </xdr:from>
    <xdr:ext cx="534377"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705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76331</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9359411" y="1087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79474</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8483111" y="1088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81395</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7594111" y="1088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83292</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6705111" y="1088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52088</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411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71120</xdr:rowOff>
    </xdr:from>
    <xdr:to>
      <xdr:col>24</xdr:col>
      <xdr:colOff>114300</xdr:colOff>
      <xdr:row>84</xdr:row>
      <xdr:rowOff>1270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49547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10161</xdr:rowOff>
    </xdr:from>
    <xdr:to>
      <xdr:col>20</xdr:col>
      <xdr:colOff>38100</xdr:colOff>
      <xdr:row>83</xdr:row>
      <xdr:rowOff>111761</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60961</xdr:rowOff>
    </xdr:from>
    <xdr:to>
      <xdr:col>24</xdr:col>
      <xdr:colOff>63500</xdr:colOff>
      <xdr:row>83</xdr:row>
      <xdr:rowOff>121920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797300" y="1429131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139700</xdr:rowOff>
    </xdr:from>
    <xdr:to>
      <xdr:col>15</xdr:col>
      <xdr:colOff>101600</xdr:colOff>
      <xdr:row>83</xdr:row>
      <xdr:rowOff>69850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19050</xdr:rowOff>
    </xdr:from>
    <xdr:to>
      <xdr:col>19</xdr:col>
      <xdr:colOff>177800</xdr:colOff>
      <xdr:row>83</xdr:row>
      <xdr:rowOff>60961</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908300" y="142494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97789</xdr:rowOff>
    </xdr:from>
    <xdr:to>
      <xdr:col>10</xdr:col>
      <xdr:colOff>165100</xdr:colOff>
      <xdr:row>83</xdr:row>
      <xdr:rowOff>27939</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148589</xdr:rowOff>
    </xdr:from>
    <xdr:to>
      <xdr:col>15</xdr:col>
      <xdr:colOff>50800</xdr:colOff>
      <xdr:row>83</xdr:row>
      <xdr:rowOff>19050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019300" y="142074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25400</xdr:rowOff>
    </xdr:from>
    <xdr:to>
      <xdr:col>6</xdr:col>
      <xdr:colOff>38100</xdr:colOff>
      <xdr:row>82</xdr:row>
      <xdr:rowOff>127000</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76200</xdr:rowOff>
    </xdr:from>
    <xdr:to>
      <xdr:col>10</xdr:col>
      <xdr:colOff>114300</xdr:colOff>
      <xdr:row>82</xdr:row>
      <xdr:rowOff>148589</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130300" y="141351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105427</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102888</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60977</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19066</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30497</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26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158750</xdr:rowOff>
    </xdr:from>
    <xdr:to>
      <xdr:col>55</xdr:col>
      <xdr:colOff>50800</xdr:colOff>
      <xdr:row>81</xdr:row>
      <xdr:rowOff>88900</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10177</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151892</xdr:rowOff>
    </xdr:from>
    <xdr:to>
      <xdr:col>50</xdr:col>
      <xdr:colOff>165100</xdr:colOff>
      <xdr:row>81</xdr:row>
      <xdr:rowOff>82042</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31242</xdr:rowOff>
    </xdr:from>
    <xdr:to>
      <xdr:col>55</xdr:col>
      <xdr:colOff>0</xdr:colOff>
      <xdr:row>81</xdr:row>
      <xdr:rowOff>38100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9639300" y="1391869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149606</xdr:rowOff>
    </xdr:from>
    <xdr:to>
      <xdr:col>46</xdr:col>
      <xdr:colOff>38100</xdr:colOff>
      <xdr:row>81</xdr:row>
      <xdr:rowOff>79756</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3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28956</xdr:rowOff>
    </xdr:from>
    <xdr:to>
      <xdr:col>50</xdr:col>
      <xdr:colOff>114300</xdr:colOff>
      <xdr:row>81</xdr:row>
      <xdr:rowOff>31242</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8750300" y="139164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139700</xdr:rowOff>
    </xdr:from>
    <xdr:to>
      <xdr:col>41</xdr:col>
      <xdr:colOff>101600</xdr:colOff>
      <xdr:row>81</xdr:row>
      <xdr:rowOff>69850</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19050</xdr:rowOff>
    </xdr:from>
    <xdr:to>
      <xdr:col>45</xdr:col>
      <xdr:colOff>177800</xdr:colOff>
      <xdr:row>81</xdr:row>
      <xdr:rowOff>28956</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7861300" y="13906500"/>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141224</xdr:rowOff>
    </xdr:from>
    <xdr:to>
      <xdr:col>36</xdr:col>
      <xdr:colOff>165100</xdr:colOff>
      <xdr:row>81</xdr:row>
      <xdr:rowOff>71374</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38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19050</xdr:rowOff>
    </xdr:from>
    <xdr:to>
      <xdr:col>41</xdr:col>
      <xdr:colOff>50800</xdr:colOff>
      <xdr:row>81</xdr:row>
      <xdr:rowOff>20574</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972300" y="1390650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135653</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99840</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148607</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98569</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364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96283</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364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86377</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87901</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363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E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E00-0000A6010000}"/>
            </a:ext>
          </a:extLst>
        </xdr:cNvPr>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E00-0000A8010000}"/>
            </a:ext>
          </a:extLst>
        </xdr:cNvPr>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63517</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E00-0000AA010000}"/>
            </a:ext>
          </a:extLst>
        </xdr:cNvPr>
        <xdr:cNvSpPr txBox="1"/>
      </xdr:nvSpPr>
      <xdr:spPr>
        <a:xfrm>
          <a:off x="16357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27305</xdr:rowOff>
    </xdr:from>
    <xdr:to>
      <xdr:col>85</xdr:col>
      <xdr:colOff>177800</xdr:colOff>
      <xdr:row>38</xdr:row>
      <xdr:rowOff>128905</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62687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5732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E00-0000B6010000}"/>
            </a:ext>
          </a:extLst>
        </xdr:cNvPr>
        <xdr:cNvSpPr txBox="1"/>
      </xdr:nvSpPr>
      <xdr:spPr>
        <a:xfrm>
          <a:off x="16357600"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105410</xdr:rowOff>
    </xdr:from>
    <xdr:to>
      <xdr:col>81</xdr:col>
      <xdr:colOff>101600</xdr:colOff>
      <xdr:row>39</xdr:row>
      <xdr:rowOff>35560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5430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78105</xdr:rowOff>
    </xdr:from>
    <xdr:to>
      <xdr:col>85</xdr:col>
      <xdr:colOff>127000</xdr:colOff>
      <xdr:row>38</xdr:row>
      <xdr:rowOff>156210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flipV="1">
          <a:off x="15481300" y="659320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74930</xdr:rowOff>
    </xdr:from>
    <xdr:to>
      <xdr:col>76</xdr:col>
      <xdr:colOff>165100</xdr:colOff>
      <xdr:row>39</xdr:row>
      <xdr:rowOff>5080</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4541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125730</xdr:rowOff>
    </xdr:from>
    <xdr:to>
      <xdr:col>81</xdr:col>
      <xdr:colOff>50800</xdr:colOff>
      <xdr:row>38</xdr:row>
      <xdr:rowOff>156210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4592300" y="66408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34925</xdr:rowOff>
    </xdr:from>
    <xdr:to>
      <xdr:col>72</xdr:col>
      <xdr:colOff>38100</xdr:colOff>
      <xdr:row>38</xdr:row>
      <xdr:rowOff>136525</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3652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85725</xdr:rowOff>
    </xdr:from>
    <xdr:to>
      <xdr:col>76</xdr:col>
      <xdr:colOff>114300</xdr:colOff>
      <xdr:row>38</xdr:row>
      <xdr:rowOff>125730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3703300" y="66008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135890</xdr:rowOff>
    </xdr:from>
    <xdr:to>
      <xdr:col>67</xdr:col>
      <xdr:colOff>101600</xdr:colOff>
      <xdr:row>39</xdr:row>
      <xdr:rowOff>66040</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2763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85725</xdr:rowOff>
    </xdr:from>
    <xdr:to>
      <xdr:col>71</xdr:col>
      <xdr:colOff>177800</xdr:colOff>
      <xdr:row>39</xdr:row>
      <xdr:rowOff>15240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flipV="1">
          <a:off x="12814300" y="660082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141622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17797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26687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52660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167657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4389744"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127652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3500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57167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2611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00000000-0008-0000-0E00-0000D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00000000-0008-0000-0E00-0000DF010000}"/>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00000000-0008-0000-0E00-0000E1010000}"/>
            </a:ext>
          </a:extLst>
        </xdr:cNvPr>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00000000-0008-0000-0E00-0000E3010000}"/>
            </a:ext>
          </a:extLst>
        </xdr:cNvPr>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2110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101617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00000000-0008-0000-0E00-0000EF010000}"/>
            </a:ext>
          </a:extLst>
        </xdr:cNvPr>
        <xdr:cNvSpPr txBox="1"/>
      </xdr:nvSpPr>
      <xdr:spPr>
        <a:xfrm>
          <a:off x="22199600"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55880</xdr:rowOff>
    </xdr:from>
    <xdr:to>
      <xdr:col>112</xdr:col>
      <xdr:colOff>38100</xdr:colOff>
      <xdr:row>38</xdr:row>
      <xdr:rowOff>157480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1272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106680</xdr:rowOff>
    </xdr:from>
    <xdr:to>
      <xdr:col>116</xdr:col>
      <xdr:colOff>63500</xdr:colOff>
      <xdr:row>38</xdr:row>
      <xdr:rowOff>129540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21323300" y="6621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48260</xdr:rowOff>
    </xdr:from>
    <xdr:to>
      <xdr:col>107</xdr:col>
      <xdr:colOff>101600</xdr:colOff>
      <xdr:row>38</xdr:row>
      <xdr:rowOff>149860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20383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99060</xdr:rowOff>
    </xdr:from>
    <xdr:to>
      <xdr:col>111</xdr:col>
      <xdr:colOff>177800</xdr:colOff>
      <xdr:row>38</xdr:row>
      <xdr:rowOff>106680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20434300" y="6614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9494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99060</xdr:rowOff>
    </xdr:from>
    <xdr:to>
      <xdr:col>107</xdr:col>
      <xdr:colOff>50800</xdr:colOff>
      <xdr:row>38</xdr:row>
      <xdr:rowOff>99060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9545300" y="6614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93980</xdr:rowOff>
    </xdr:from>
    <xdr:to>
      <xdr:col>98</xdr:col>
      <xdr:colOff>38100</xdr:colOff>
      <xdr:row>39</xdr:row>
      <xdr:rowOff>24130</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8605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99060</xdr:rowOff>
    </xdr:from>
    <xdr:to>
      <xdr:col>102</xdr:col>
      <xdr:colOff>114300</xdr:colOff>
      <xdr:row>38</xdr:row>
      <xdr:rowOff>144780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flipV="1">
          <a:off x="18656300" y="6614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15257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9310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114317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421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2557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210757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166387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20199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166387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9310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00000000-0008-0000-0E00-0000FF010000}"/>
            </a:ext>
          </a:extLst>
        </xdr:cNvPr>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00000000-0008-0000-0E00-00001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00000000-0008-0000-0E00-00001B020000}"/>
            </a:ext>
          </a:extLst>
        </xdr:cNvPr>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00000000-0008-0000-0E00-00001D020000}"/>
            </a:ext>
          </a:extLst>
        </xdr:cNvPr>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4734</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00000000-0008-0000-0E00-00001F020000}"/>
            </a:ext>
          </a:extLst>
        </xdr:cNvPr>
        <xdr:cNvSpPr txBox="1"/>
      </xdr:nvSpPr>
      <xdr:spPr>
        <a:xfrm>
          <a:off x="16357600" y="1012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53703</xdr:rowOff>
    </xdr:from>
    <xdr:to>
      <xdr:col>85</xdr:col>
      <xdr:colOff>177800</xdr:colOff>
      <xdr:row>60</xdr:row>
      <xdr:rowOff>155303</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62687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32130</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00000000-0008-0000-0E00-00002B020000}"/>
            </a:ext>
          </a:extLst>
        </xdr:cNvPr>
        <xdr:cNvSpPr txBox="1"/>
      </xdr:nvSpPr>
      <xdr:spPr>
        <a:xfrm>
          <a:off x="16357600"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56969</xdr:rowOff>
    </xdr:from>
    <xdr:to>
      <xdr:col>81</xdr:col>
      <xdr:colOff>101600</xdr:colOff>
      <xdr:row>60</xdr:row>
      <xdr:rowOff>158569</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5430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104503</xdr:rowOff>
    </xdr:from>
    <xdr:to>
      <xdr:col>85</xdr:col>
      <xdr:colOff>127000</xdr:colOff>
      <xdr:row>60</xdr:row>
      <xdr:rowOff>107769</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flipV="1">
          <a:off x="15481300" y="1039150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56969</xdr:rowOff>
    </xdr:from>
    <xdr:to>
      <xdr:col>76</xdr:col>
      <xdr:colOff>165100</xdr:colOff>
      <xdr:row>60</xdr:row>
      <xdr:rowOff>158569</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4541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107769</xdr:rowOff>
    </xdr:from>
    <xdr:to>
      <xdr:col>81</xdr:col>
      <xdr:colOff>50800</xdr:colOff>
      <xdr:row>60</xdr:row>
      <xdr:rowOff>107769</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4592300" y="103947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17780</xdr:rowOff>
    </xdr:from>
    <xdr:to>
      <xdr:col>72</xdr:col>
      <xdr:colOff>38100</xdr:colOff>
      <xdr:row>60</xdr:row>
      <xdr:rowOff>119380</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13652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68580</xdr:rowOff>
    </xdr:from>
    <xdr:to>
      <xdr:col>76</xdr:col>
      <xdr:colOff>114300</xdr:colOff>
      <xdr:row>60</xdr:row>
      <xdr:rowOff>107769</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3703300" y="103555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136978</xdr:rowOff>
    </xdr:from>
    <xdr:to>
      <xdr:col>67</xdr:col>
      <xdr:colOff>101600</xdr:colOff>
      <xdr:row>60</xdr:row>
      <xdr:rowOff>67128</xdr:rowOff>
    </xdr:to>
    <xdr:sp macro="" textlink="">
      <xdr:nvSpPr>
        <xdr:cNvPr id="562" name="楕円 561">
          <a:extLst>
            <a:ext uri="{FF2B5EF4-FFF2-40B4-BE49-F238E27FC236}">
              <a16:creationId xmlns:a16="http://schemas.microsoft.com/office/drawing/2014/main" id="{00000000-0008-0000-0E00-000032020000}"/>
            </a:ext>
          </a:extLst>
        </xdr:cNvPr>
        <xdr:cNvSpPr/>
      </xdr:nvSpPr>
      <xdr:spPr>
        <a:xfrm>
          <a:off x="12763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16328</xdr:rowOff>
    </xdr:from>
    <xdr:to>
      <xdr:col>71</xdr:col>
      <xdr:colOff>177800</xdr:colOff>
      <xdr:row>60</xdr:row>
      <xdr:rowOff>68580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2814300" y="1030332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564" name="n_1aveValue【学校施設】&#10;有形固定資産減価償却率">
          <a:extLst>
            <a:ext uri="{FF2B5EF4-FFF2-40B4-BE49-F238E27FC236}">
              <a16:creationId xmlns:a16="http://schemas.microsoft.com/office/drawing/2014/main" id="{00000000-0008-0000-0E00-000034020000}"/>
            </a:ext>
          </a:extLst>
        </xdr:cNvPr>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565" name="n_2aveValue【学校施設】&#10;有形固定資産減価償却率">
          <a:extLst>
            <a:ext uri="{FF2B5EF4-FFF2-40B4-BE49-F238E27FC236}">
              <a16:creationId xmlns:a16="http://schemas.microsoft.com/office/drawing/2014/main" id="{00000000-0008-0000-0E00-000035020000}"/>
            </a:ext>
          </a:extLst>
        </xdr:cNvPr>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34670</xdr:rowOff>
    </xdr:from>
    <xdr:ext cx="405111" cy="259045"/>
    <xdr:sp macro="" textlink="">
      <xdr:nvSpPr>
        <xdr:cNvPr id="566" name="n_3aveValue【学校施設】&#10;有形固定資産減価償却率">
          <a:extLst>
            <a:ext uri="{FF2B5EF4-FFF2-40B4-BE49-F238E27FC236}">
              <a16:creationId xmlns:a16="http://schemas.microsoft.com/office/drawing/2014/main" id="{00000000-0008-0000-0E00-000036020000}"/>
            </a:ext>
          </a:extLst>
        </xdr:cNvPr>
        <xdr:cNvSpPr txBox="1"/>
      </xdr:nvSpPr>
      <xdr:spPr>
        <a:xfrm>
          <a:off x="13500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37936</xdr:rowOff>
    </xdr:from>
    <xdr:ext cx="405111" cy="259045"/>
    <xdr:sp macro="" textlink="">
      <xdr:nvSpPr>
        <xdr:cNvPr id="567" name="n_4aveValue【学校施設】&#10;有形固定資産減価償却率">
          <a:extLst>
            <a:ext uri="{FF2B5EF4-FFF2-40B4-BE49-F238E27FC236}">
              <a16:creationId xmlns:a16="http://schemas.microsoft.com/office/drawing/2014/main" id="{00000000-0008-0000-0E00-000037020000}"/>
            </a:ext>
          </a:extLst>
        </xdr:cNvPr>
        <xdr:cNvSpPr txBox="1"/>
      </xdr:nvSpPr>
      <xdr:spPr>
        <a:xfrm>
          <a:off x="12611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149696</xdr:rowOff>
    </xdr:from>
    <xdr:ext cx="405111" cy="259045"/>
    <xdr:sp macro="" textlink="">
      <xdr:nvSpPr>
        <xdr:cNvPr id="568" name="n_1mainValue【学校施設】&#10;有形固定資産減価償却率">
          <a:extLst>
            <a:ext uri="{FF2B5EF4-FFF2-40B4-BE49-F238E27FC236}">
              <a16:creationId xmlns:a16="http://schemas.microsoft.com/office/drawing/2014/main" id="{00000000-0008-0000-0E00-000038020000}"/>
            </a:ext>
          </a:extLst>
        </xdr:cNvPr>
        <xdr:cNvSpPr txBox="1"/>
      </xdr:nvSpPr>
      <xdr:spPr>
        <a:xfrm>
          <a:off x="152660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149696</xdr:rowOff>
    </xdr:from>
    <xdr:ext cx="405111" cy="259045"/>
    <xdr:sp macro="" textlink="">
      <xdr:nvSpPr>
        <xdr:cNvPr id="569" name="n_2mainValue【学校施設】&#10;有形固定資産減価償却率">
          <a:extLst>
            <a:ext uri="{FF2B5EF4-FFF2-40B4-BE49-F238E27FC236}">
              <a16:creationId xmlns:a16="http://schemas.microsoft.com/office/drawing/2014/main" id="{00000000-0008-0000-0E00-000039020000}"/>
            </a:ext>
          </a:extLst>
        </xdr:cNvPr>
        <xdr:cNvSpPr txBox="1"/>
      </xdr:nvSpPr>
      <xdr:spPr>
        <a:xfrm>
          <a:off x="14389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110507</xdr:rowOff>
    </xdr:from>
    <xdr:ext cx="405111" cy="259045"/>
    <xdr:sp macro="" textlink="">
      <xdr:nvSpPr>
        <xdr:cNvPr id="570" name="n_3mainValue【学校施設】&#10;有形固定資産減価償却率">
          <a:extLst>
            <a:ext uri="{FF2B5EF4-FFF2-40B4-BE49-F238E27FC236}">
              <a16:creationId xmlns:a16="http://schemas.microsoft.com/office/drawing/2014/main" id="{00000000-0008-0000-0E00-00003A020000}"/>
            </a:ext>
          </a:extLst>
        </xdr:cNvPr>
        <xdr:cNvSpPr txBox="1"/>
      </xdr:nvSpPr>
      <xdr:spPr>
        <a:xfrm>
          <a:off x="13500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58255</xdr:rowOff>
    </xdr:from>
    <xdr:ext cx="405111" cy="259045"/>
    <xdr:sp macro="" textlink="">
      <xdr:nvSpPr>
        <xdr:cNvPr id="571" name="n_4mainValue【学校施設】&#10;有形固定資産減価償却率">
          <a:extLst>
            <a:ext uri="{FF2B5EF4-FFF2-40B4-BE49-F238E27FC236}">
              <a16:creationId xmlns:a16="http://schemas.microsoft.com/office/drawing/2014/main" id="{00000000-0008-0000-0E00-00003B020000}"/>
            </a:ext>
          </a:extLst>
        </xdr:cNvPr>
        <xdr:cNvSpPr txBox="1"/>
      </xdr:nvSpPr>
      <xdr:spPr>
        <a:xfrm>
          <a:off x="12611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00000000-0008-0000-0E00-00005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599" name="【学校施設】&#10;一人当たり面積最小値テキスト">
          <a:extLst>
            <a:ext uri="{FF2B5EF4-FFF2-40B4-BE49-F238E27FC236}">
              <a16:creationId xmlns:a16="http://schemas.microsoft.com/office/drawing/2014/main" id="{00000000-0008-0000-0E00-000057020000}"/>
            </a:ext>
          </a:extLst>
        </xdr:cNvPr>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601" name="【学校施設】&#10;一人当たり面積最大値テキスト">
          <a:extLst>
            <a:ext uri="{FF2B5EF4-FFF2-40B4-BE49-F238E27FC236}">
              <a16:creationId xmlns:a16="http://schemas.microsoft.com/office/drawing/2014/main" id="{00000000-0008-0000-0E00-000059020000}"/>
            </a:ext>
          </a:extLst>
        </xdr:cNvPr>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114136</xdr:rowOff>
    </xdr:from>
    <xdr:ext cx="469744" cy="259045"/>
    <xdr:sp macro="" textlink="">
      <xdr:nvSpPr>
        <xdr:cNvPr id="603" name="【学校施設】&#10;一人当たり面積平均値テキスト">
          <a:extLst>
            <a:ext uri="{FF2B5EF4-FFF2-40B4-BE49-F238E27FC236}">
              <a16:creationId xmlns:a16="http://schemas.microsoft.com/office/drawing/2014/main" id="{00000000-0008-0000-0E00-00005B020000}"/>
            </a:ext>
          </a:extLst>
        </xdr:cNvPr>
        <xdr:cNvSpPr txBox="1"/>
      </xdr:nvSpPr>
      <xdr:spPr>
        <a:xfrm>
          <a:off x="22199600" y="1005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605" name="フローチャート: 判断 604">
          <a:extLst>
            <a:ext uri="{FF2B5EF4-FFF2-40B4-BE49-F238E27FC236}">
              <a16:creationId xmlns:a16="http://schemas.microsoft.com/office/drawing/2014/main" id="{00000000-0008-0000-0E00-00005D020000}"/>
            </a:ext>
          </a:extLst>
        </xdr:cNvPr>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06" name="フローチャート: 判断 605">
          <a:extLst>
            <a:ext uri="{FF2B5EF4-FFF2-40B4-BE49-F238E27FC236}">
              <a16:creationId xmlns:a16="http://schemas.microsoft.com/office/drawing/2014/main" id="{00000000-0008-0000-0E00-00005E020000}"/>
            </a:ext>
          </a:extLst>
        </xdr:cNvPr>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607" name="フローチャート: 判断 606">
          <a:extLst>
            <a:ext uri="{FF2B5EF4-FFF2-40B4-BE49-F238E27FC236}">
              <a16:creationId xmlns:a16="http://schemas.microsoft.com/office/drawing/2014/main" id="{00000000-0008-0000-0E00-00005F020000}"/>
            </a:ext>
          </a:extLst>
        </xdr:cNvPr>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608" name="フローチャート: 判断 607">
          <a:extLst>
            <a:ext uri="{FF2B5EF4-FFF2-40B4-BE49-F238E27FC236}">
              <a16:creationId xmlns:a16="http://schemas.microsoft.com/office/drawing/2014/main" id="{00000000-0008-0000-0E00-000060020000}"/>
            </a:ext>
          </a:extLst>
        </xdr:cNvPr>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12881</xdr:rowOff>
    </xdr:from>
    <xdr:to>
      <xdr:col>116</xdr:col>
      <xdr:colOff>114300</xdr:colOff>
      <xdr:row>61</xdr:row>
      <xdr:rowOff>114481</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221107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162758</xdr:rowOff>
    </xdr:from>
    <xdr:ext cx="469744" cy="259045"/>
    <xdr:sp macro="" textlink="">
      <xdr:nvSpPr>
        <xdr:cNvPr id="615" name="【学校施設】&#10;一人当たり面積該当値テキスト">
          <a:extLst>
            <a:ext uri="{FF2B5EF4-FFF2-40B4-BE49-F238E27FC236}">
              <a16:creationId xmlns:a16="http://schemas.microsoft.com/office/drawing/2014/main" id="{00000000-0008-0000-0E00-000067020000}"/>
            </a:ext>
          </a:extLst>
        </xdr:cNvPr>
        <xdr:cNvSpPr txBox="1"/>
      </xdr:nvSpPr>
      <xdr:spPr>
        <a:xfrm>
          <a:off x="22199600" y="1044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45538</xdr:rowOff>
    </xdr:from>
    <xdr:to>
      <xdr:col>112</xdr:col>
      <xdr:colOff>38100</xdr:colOff>
      <xdr:row>61</xdr:row>
      <xdr:rowOff>147138</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21272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63681</xdr:rowOff>
    </xdr:from>
    <xdr:to>
      <xdr:col>116</xdr:col>
      <xdr:colOff>63500</xdr:colOff>
      <xdr:row>61</xdr:row>
      <xdr:rowOff>96338</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21323300" y="105221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58601</xdr:rowOff>
    </xdr:from>
    <xdr:to>
      <xdr:col>107</xdr:col>
      <xdr:colOff>101600</xdr:colOff>
      <xdr:row>61</xdr:row>
      <xdr:rowOff>160201</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20383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96338</xdr:rowOff>
    </xdr:from>
    <xdr:to>
      <xdr:col>111</xdr:col>
      <xdr:colOff>177800</xdr:colOff>
      <xdr:row>61</xdr:row>
      <xdr:rowOff>109401</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20434300" y="105547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11249</xdr:rowOff>
    </xdr:from>
    <xdr:to>
      <xdr:col>102</xdr:col>
      <xdr:colOff>165100</xdr:colOff>
      <xdr:row>61</xdr:row>
      <xdr:rowOff>112849</xdr:rowOff>
    </xdr:to>
    <xdr:sp macro="" textlink="">
      <xdr:nvSpPr>
        <xdr:cNvPr id="620" name="楕円 619">
          <a:extLst>
            <a:ext uri="{FF2B5EF4-FFF2-40B4-BE49-F238E27FC236}">
              <a16:creationId xmlns:a16="http://schemas.microsoft.com/office/drawing/2014/main" id="{00000000-0008-0000-0E00-00006C020000}"/>
            </a:ext>
          </a:extLst>
        </xdr:cNvPr>
        <xdr:cNvSpPr/>
      </xdr:nvSpPr>
      <xdr:spPr>
        <a:xfrm>
          <a:off x="19494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62049</xdr:rowOff>
    </xdr:from>
    <xdr:to>
      <xdr:col>107</xdr:col>
      <xdr:colOff>50800</xdr:colOff>
      <xdr:row>61</xdr:row>
      <xdr:rowOff>109401</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9545300" y="10520499"/>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14515</xdr:rowOff>
    </xdr:from>
    <xdr:to>
      <xdr:col>98</xdr:col>
      <xdr:colOff>38100</xdr:colOff>
      <xdr:row>61</xdr:row>
      <xdr:rowOff>116115</xdr:rowOff>
    </xdr:to>
    <xdr:sp macro="" textlink="">
      <xdr:nvSpPr>
        <xdr:cNvPr id="622" name="楕円 621">
          <a:extLst>
            <a:ext uri="{FF2B5EF4-FFF2-40B4-BE49-F238E27FC236}">
              <a16:creationId xmlns:a16="http://schemas.microsoft.com/office/drawing/2014/main" id="{00000000-0008-0000-0E00-00006E020000}"/>
            </a:ext>
          </a:extLst>
        </xdr:cNvPr>
        <xdr:cNvSpPr/>
      </xdr:nvSpPr>
      <xdr:spPr>
        <a:xfrm>
          <a:off x="18605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62049</xdr:rowOff>
    </xdr:from>
    <xdr:to>
      <xdr:col>102</xdr:col>
      <xdr:colOff>114300</xdr:colOff>
      <xdr:row>61</xdr:row>
      <xdr:rowOff>65315</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flipV="1">
          <a:off x="18656300" y="1052049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34670</xdr:rowOff>
    </xdr:from>
    <xdr:ext cx="469744" cy="259045"/>
    <xdr:sp macro="" textlink="">
      <xdr:nvSpPr>
        <xdr:cNvPr id="624" name="n_1aveValue【学校施設】&#10;一人当たり面積">
          <a:extLst>
            <a:ext uri="{FF2B5EF4-FFF2-40B4-BE49-F238E27FC236}">
              <a16:creationId xmlns:a16="http://schemas.microsoft.com/office/drawing/2014/main" id="{00000000-0008-0000-0E00-000070020000}"/>
            </a:ext>
          </a:extLst>
        </xdr:cNvPr>
        <xdr:cNvSpPr txBox="1"/>
      </xdr:nvSpPr>
      <xdr:spPr>
        <a:xfrm>
          <a:off x="210757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49365</xdr:rowOff>
    </xdr:from>
    <xdr:ext cx="469744" cy="259045"/>
    <xdr:sp macro="" textlink="">
      <xdr:nvSpPr>
        <xdr:cNvPr id="625" name="n_2aveValue【学校施設】&#10;一人当たり面積">
          <a:extLst>
            <a:ext uri="{FF2B5EF4-FFF2-40B4-BE49-F238E27FC236}">
              <a16:creationId xmlns:a16="http://schemas.microsoft.com/office/drawing/2014/main" id="{00000000-0008-0000-0E00-000071020000}"/>
            </a:ext>
          </a:extLst>
        </xdr:cNvPr>
        <xdr:cNvSpPr txBox="1"/>
      </xdr:nvSpPr>
      <xdr:spPr>
        <a:xfrm>
          <a:off x="20199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111414</xdr:rowOff>
    </xdr:from>
    <xdr:ext cx="469744" cy="259045"/>
    <xdr:sp macro="" textlink="">
      <xdr:nvSpPr>
        <xdr:cNvPr id="626" name="n_3aveValue【学校施設】&#10;一人当たり面積">
          <a:extLst>
            <a:ext uri="{FF2B5EF4-FFF2-40B4-BE49-F238E27FC236}">
              <a16:creationId xmlns:a16="http://schemas.microsoft.com/office/drawing/2014/main" id="{00000000-0008-0000-0E00-000072020000}"/>
            </a:ext>
          </a:extLst>
        </xdr:cNvPr>
        <xdr:cNvSpPr txBox="1"/>
      </xdr:nvSpPr>
      <xdr:spPr>
        <a:xfrm>
          <a:off x="19310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2012</xdr:rowOff>
    </xdr:from>
    <xdr:ext cx="469744" cy="259045"/>
    <xdr:sp macro="" textlink="">
      <xdr:nvSpPr>
        <xdr:cNvPr id="627" name="n_4aveValue【学校施設】&#10;一人当たり面積">
          <a:extLst>
            <a:ext uri="{FF2B5EF4-FFF2-40B4-BE49-F238E27FC236}">
              <a16:creationId xmlns:a16="http://schemas.microsoft.com/office/drawing/2014/main" id="{00000000-0008-0000-0E00-000073020000}"/>
            </a:ext>
          </a:extLst>
        </xdr:cNvPr>
        <xdr:cNvSpPr txBox="1"/>
      </xdr:nvSpPr>
      <xdr:spPr>
        <a:xfrm>
          <a:off x="18421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138265</xdr:rowOff>
    </xdr:from>
    <xdr:ext cx="469744" cy="259045"/>
    <xdr:sp macro="" textlink="">
      <xdr:nvSpPr>
        <xdr:cNvPr id="628" name="n_1mainValue【学校施設】&#10;一人当たり面積">
          <a:extLst>
            <a:ext uri="{FF2B5EF4-FFF2-40B4-BE49-F238E27FC236}">
              <a16:creationId xmlns:a16="http://schemas.microsoft.com/office/drawing/2014/main" id="{00000000-0008-0000-0E00-000074020000}"/>
            </a:ext>
          </a:extLst>
        </xdr:cNvPr>
        <xdr:cNvSpPr txBox="1"/>
      </xdr:nvSpPr>
      <xdr:spPr>
        <a:xfrm>
          <a:off x="21075727" y="105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151328</xdr:rowOff>
    </xdr:from>
    <xdr:ext cx="469744" cy="259045"/>
    <xdr:sp macro="" textlink="">
      <xdr:nvSpPr>
        <xdr:cNvPr id="629" name="n_2mainValue【学校施設】&#10;一人当たり面積">
          <a:extLst>
            <a:ext uri="{FF2B5EF4-FFF2-40B4-BE49-F238E27FC236}">
              <a16:creationId xmlns:a16="http://schemas.microsoft.com/office/drawing/2014/main" id="{00000000-0008-0000-0E00-000075020000}"/>
            </a:ext>
          </a:extLst>
        </xdr:cNvPr>
        <xdr:cNvSpPr txBox="1"/>
      </xdr:nvSpPr>
      <xdr:spPr>
        <a:xfrm>
          <a:off x="20199427" y="1060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103976</xdr:rowOff>
    </xdr:from>
    <xdr:ext cx="469744" cy="259045"/>
    <xdr:sp macro="" textlink="">
      <xdr:nvSpPr>
        <xdr:cNvPr id="630" name="n_3mainValue【学校施設】&#10;一人当たり面積">
          <a:extLst>
            <a:ext uri="{FF2B5EF4-FFF2-40B4-BE49-F238E27FC236}">
              <a16:creationId xmlns:a16="http://schemas.microsoft.com/office/drawing/2014/main" id="{00000000-0008-0000-0E00-000076020000}"/>
            </a:ext>
          </a:extLst>
        </xdr:cNvPr>
        <xdr:cNvSpPr txBox="1"/>
      </xdr:nvSpPr>
      <xdr:spPr>
        <a:xfrm>
          <a:off x="19310427" y="1056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107242</xdr:rowOff>
    </xdr:from>
    <xdr:ext cx="469744" cy="259045"/>
    <xdr:sp macro="" textlink="">
      <xdr:nvSpPr>
        <xdr:cNvPr id="631" name="n_4mainValue【学校施設】&#10;一人当たり面積">
          <a:extLst>
            <a:ext uri="{FF2B5EF4-FFF2-40B4-BE49-F238E27FC236}">
              <a16:creationId xmlns:a16="http://schemas.microsoft.com/office/drawing/2014/main" id="{00000000-0008-0000-0E00-000077020000}"/>
            </a:ext>
          </a:extLst>
        </xdr:cNvPr>
        <xdr:cNvSpPr txBox="1"/>
      </xdr:nvSpPr>
      <xdr:spPr>
        <a:xfrm>
          <a:off x="18421427" y="1056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a:extLst>
            <a:ext uri="{FF2B5EF4-FFF2-40B4-BE49-F238E27FC236}">
              <a16:creationId xmlns:a16="http://schemas.microsoft.com/office/drawing/2014/main" id="{00000000-0008-0000-0E00-00008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a:extLst>
            <a:ext uri="{FF2B5EF4-FFF2-40B4-BE49-F238E27FC236}">
              <a16:creationId xmlns:a16="http://schemas.microsoft.com/office/drawing/2014/main" id="{00000000-0008-0000-0E00-000091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659" name="【児童館】&#10;有形固定資産減価償却率最大値テキスト">
          <a:extLst>
            <a:ext uri="{FF2B5EF4-FFF2-40B4-BE49-F238E27FC236}">
              <a16:creationId xmlns:a16="http://schemas.microsoft.com/office/drawing/2014/main" id="{00000000-0008-0000-0E00-000093020000}"/>
            </a:ext>
          </a:extLst>
        </xdr:cNvPr>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163847</xdr:rowOff>
    </xdr:from>
    <xdr:ext cx="405111" cy="259045"/>
    <xdr:sp macro="" textlink="">
      <xdr:nvSpPr>
        <xdr:cNvPr id="661" name="【児童館】&#10;有形固定資産減価償却率平均値テキスト">
          <a:extLst>
            <a:ext uri="{FF2B5EF4-FFF2-40B4-BE49-F238E27FC236}">
              <a16:creationId xmlns:a16="http://schemas.microsoft.com/office/drawing/2014/main" id="{00000000-0008-0000-0E00-000095020000}"/>
            </a:ext>
          </a:extLst>
        </xdr:cNvPr>
        <xdr:cNvSpPr txBox="1"/>
      </xdr:nvSpPr>
      <xdr:spPr>
        <a:xfrm>
          <a:off x="16357600" y="1405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664" name="フローチャート: 判断 663">
          <a:extLst>
            <a:ext uri="{FF2B5EF4-FFF2-40B4-BE49-F238E27FC236}">
              <a16:creationId xmlns:a16="http://schemas.microsoft.com/office/drawing/2014/main" id="{00000000-0008-0000-0E00-000098020000}"/>
            </a:ext>
          </a:extLst>
        </xdr:cNvPr>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665" name="フローチャート: 判断 664">
          <a:extLst>
            <a:ext uri="{FF2B5EF4-FFF2-40B4-BE49-F238E27FC236}">
              <a16:creationId xmlns:a16="http://schemas.microsoft.com/office/drawing/2014/main" id="{00000000-0008-0000-0E00-000099020000}"/>
            </a:ext>
          </a:extLst>
        </xdr:cNvPr>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666" name="フローチャート: 判断 665">
          <a:extLst>
            <a:ext uri="{FF2B5EF4-FFF2-40B4-BE49-F238E27FC236}">
              <a16:creationId xmlns:a16="http://schemas.microsoft.com/office/drawing/2014/main" id="{00000000-0008-0000-0E00-00009A020000}"/>
            </a:ext>
          </a:extLst>
        </xdr:cNvPr>
        <xdr:cNvSpPr/>
      </xdr:nvSpPr>
      <xdr:spPr>
        <a:xfrm>
          <a:off x="12763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6268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135907</xdr:rowOff>
    </xdr:from>
    <xdr:ext cx="405111" cy="259045"/>
    <xdr:sp macro="" textlink="">
      <xdr:nvSpPr>
        <xdr:cNvPr id="673" name="【児童館】&#10;有形固定資産減価償却率該当値テキスト">
          <a:extLst>
            <a:ext uri="{FF2B5EF4-FFF2-40B4-BE49-F238E27FC236}">
              <a16:creationId xmlns:a16="http://schemas.microsoft.com/office/drawing/2014/main" id="{00000000-0008-0000-0E00-0000A1020000}"/>
            </a:ext>
          </a:extLst>
        </xdr:cNvPr>
        <xdr:cNvSpPr txBox="1"/>
      </xdr:nvSpPr>
      <xdr:spPr>
        <a:xfrm>
          <a:off x="16357600"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67311</xdr:rowOff>
    </xdr:from>
    <xdr:to>
      <xdr:col>81</xdr:col>
      <xdr:colOff>101600</xdr:colOff>
      <xdr:row>81</xdr:row>
      <xdr:rowOff>168911</xdr:rowOff>
    </xdr:to>
    <xdr:sp macro="" textlink="">
      <xdr:nvSpPr>
        <xdr:cNvPr id="674" name="楕円 673">
          <a:extLst>
            <a:ext uri="{FF2B5EF4-FFF2-40B4-BE49-F238E27FC236}">
              <a16:creationId xmlns:a16="http://schemas.microsoft.com/office/drawing/2014/main" id="{00000000-0008-0000-0E00-0000A2020000}"/>
            </a:ext>
          </a:extLst>
        </xdr:cNvPr>
        <xdr:cNvSpPr/>
      </xdr:nvSpPr>
      <xdr:spPr>
        <a:xfrm>
          <a:off x="15430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118111</xdr:rowOff>
    </xdr:from>
    <xdr:to>
      <xdr:col>85</xdr:col>
      <xdr:colOff>127000</xdr:colOff>
      <xdr:row>81</xdr:row>
      <xdr:rowOff>163830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5481300" y="140055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76" name="楕円 675">
          <a:extLst>
            <a:ext uri="{FF2B5EF4-FFF2-40B4-BE49-F238E27FC236}">
              <a16:creationId xmlns:a16="http://schemas.microsoft.com/office/drawing/2014/main" id="{00000000-0008-0000-0E00-0000A4020000}"/>
            </a:ext>
          </a:extLst>
        </xdr:cNvPr>
        <xdr:cNvSpPr/>
      </xdr:nvSpPr>
      <xdr:spPr>
        <a:xfrm>
          <a:off x="14541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95250</xdr:rowOff>
    </xdr:from>
    <xdr:to>
      <xdr:col>81</xdr:col>
      <xdr:colOff>50800</xdr:colOff>
      <xdr:row>81</xdr:row>
      <xdr:rowOff>118111</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4592300" y="139827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636</xdr:rowOff>
    </xdr:from>
    <xdr:to>
      <xdr:col>72</xdr:col>
      <xdr:colOff>38100</xdr:colOff>
      <xdr:row>81</xdr:row>
      <xdr:rowOff>102236</xdr:rowOff>
    </xdr:to>
    <xdr:sp macro="" textlink="">
      <xdr:nvSpPr>
        <xdr:cNvPr id="678" name="楕円 677">
          <a:extLst>
            <a:ext uri="{FF2B5EF4-FFF2-40B4-BE49-F238E27FC236}">
              <a16:creationId xmlns:a16="http://schemas.microsoft.com/office/drawing/2014/main" id="{00000000-0008-0000-0E00-0000A6020000}"/>
            </a:ext>
          </a:extLst>
        </xdr:cNvPr>
        <xdr:cNvSpPr/>
      </xdr:nvSpPr>
      <xdr:spPr>
        <a:xfrm>
          <a:off x="13652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51436</xdr:rowOff>
    </xdr:from>
    <xdr:to>
      <xdr:col>76</xdr:col>
      <xdr:colOff>114300</xdr:colOff>
      <xdr:row>81</xdr:row>
      <xdr:rowOff>95250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3703300" y="139388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133986</xdr:rowOff>
    </xdr:from>
    <xdr:to>
      <xdr:col>67</xdr:col>
      <xdr:colOff>101600</xdr:colOff>
      <xdr:row>81</xdr:row>
      <xdr:rowOff>64136</xdr:rowOff>
    </xdr:to>
    <xdr:sp macro="" textlink="">
      <xdr:nvSpPr>
        <xdr:cNvPr id="680" name="楕円 679">
          <a:extLst>
            <a:ext uri="{FF2B5EF4-FFF2-40B4-BE49-F238E27FC236}">
              <a16:creationId xmlns:a16="http://schemas.microsoft.com/office/drawing/2014/main" id="{00000000-0008-0000-0E00-0000A8020000}"/>
            </a:ext>
          </a:extLst>
        </xdr:cNvPr>
        <xdr:cNvSpPr/>
      </xdr:nvSpPr>
      <xdr:spPr>
        <a:xfrm>
          <a:off x="127635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13336</xdr:rowOff>
    </xdr:from>
    <xdr:to>
      <xdr:col>71</xdr:col>
      <xdr:colOff>177800</xdr:colOff>
      <xdr:row>81</xdr:row>
      <xdr:rowOff>51436</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2814300" y="139007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682" name="n_1aveValue【児童館】&#10;有形固定資産減価償却率">
          <a:extLst>
            <a:ext uri="{FF2B5EF4-FFF2-40B4-BE49-F238E27FC236}">
              <a16:creationId xmlns:a16="http://schemas.microsoft.com/office/drawing/2014/main" id="{00000000-0008-0000-0E00-0000AA020000}"/>
            </a:ext>
          </a:extLst>
        </xdr:cNvPr>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72407</xdr:rowOff>
    </xdr:from>
    <xdr:ext cx="405111" cy="259045"/>
    <xdr:sp macro="" textlink="">
      <xdr:nvSpPr>
        <xdr:cNvPr id="683" name="n_2aveValue【児童館】&#10;有形固定資産減価償却率">
          <a:extLst>
            <a:ext uri="{FF2B5EF4-FFF2-40B4-BE49-F238E27FC236}">
              <a16:creationId xmlns:a16="http://schemas.microsoft.com/office/drawing/2014/main" id="{00000000-0008-0000-0E00-0000AB020000}"/>
            </a:ext>
          </a:extLst>
        </xdr:cNvPr>
        <xdr:cNvSpPr txBox="1"/>
      </xdr:nvSpPr>
      <xdr:spPr>
        <a:xfrm>
          <a:off x="14389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684" name="n_3aveValue【児童館】&#10;有形固定資産減価償却率">
          <a:extLst>
            <a:ext uri="{FF2B5EF4-FFF2-40B4-BE49-F238E27FC236}">
              <a16:creationId xmlns:a16="http://schemas.microsoft.com/office/drawing/2014/main" id="{00000000-0008-0000-0E00-0000AC020000}"/>
            </a:ext>
          </a:extLst>
        </xdr:cNvPr>
        <xdr:cNvSpPr txBox="1"/>
      </xdr:nvSpPr>
      <xdr:spPr>
        <a:xfrm>
          <a:off x="13500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53357</xdr:rowOff>
    </xdr:from>
    <xdr:ext cx="405111" cy="259045"/>
    <xdr:sp macro="" textlink="">
      <xdr:nvSpPr>
        <xdr:cNvPr id="685" name="n_4aveValue【児童館】&#10;有形固定資産減価償却率">
          <a:extLst>
            <a:ext uri="{FF2B5EF4-FFF2-40B4-BE49-F238E27FC236}">
              <a16:creationId xmlns:a16="http://schemas.microsoft.com/office/drawing/2014/main" id="{00000000-0008-0000-0E00-0000AD020000}"/>
            </a:ext>
          </a:extLst>
        </xdr:cNvPr>
        <xdr:cNvSpPr txBox="1"/>
      </xdr:nvSpPr>
      <xdr:spPr>
        <a:xfrm>
          <a:off x="12611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13988</xdr:rowOff>
    </xdr:from>
    <xdr:ext cx="405111" cy="259045"/>
    <xdr:sp macro="" textlink="">
      <xdr:nvSpPr>
        <xdr:cNvPr id="686" name="n_1mainValue【児童館】&#10;有形固定資産減価償却率">
          <a:extLst>
            <a:ext uri="{FF2B5EF4-FFF2-40B4-BE49-F238E27FC236}">
              <a16:creationId xmlns:a16="http://schemas.microsoft.com/office/drawing/2014/main" id="{00000000-0008-0000-0E00-0000AE020000}"/>
            </a:ext>
          </a:extLst>
        </xdr:cNvPr>
        <xdr:cNvSpPr txBox="1"/>
      </xdr:nvSpPr>
      <xdr:spPr>
        <a:xfrm>
          <a:off x="15266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87" name="n_2mainValue【児童館】&#10;有形固定資産減価償却率">
          <a:extLst>
            <a:ext uri="{FF2B5EF4-FFF2-40B4-BE49-F238E27FC236}">
              <a16:creationId xmlns:a16="http://schemas.microsoft.com/office/drawing/2014/main" id="{00000000-0008-0000-0E00-0000AF020000}"/>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118763</xdr:rowOff>
    </xdr:from>
    <xdr:ext cx="405111" cy="259045"/>
    <xdr:sp macro="" textlink="">
      <xdr:nvSpPr>
        <xdr:cNvPr id="688" name="n_3mainValue【児童館】&#10;有形固定資産減価償却率">
          <a:extLst>
            <a:ext uri="{FF2B5EF4-FFF2-40B4-BE49-F238E27FC236}">
              <a16:creationId xmlns:a16="http://schemas.microsoft.com/office/drawing/2014/main" id="{00000000-0008-0000-0E00-0000B0020000}"/>
            </a:ext>
          </a:extLst>
        </xdr:cNvPr>
        <xdr:cNvSpPr txBox="1"/>
      </xdr:nvSpPr>
      <xdr:spPr>
        <a:xfrm>
          <a:off x="13500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80663</xdr:rowOff>
    </xdr:from>
    <xdr:ext cx="405111" cy="259045"/>
    <xdr:sp macro="" textlink="">
      <xdr:nvSpPr>
        <xdr:cNvPr id="689" name="n_4mainValue【児童館】&#10;有形固定資産減価償却率">
          <a:extLst>
            <a:ext uri="{FF2B5EF4-FFF2-40B4-BE49-F238E27FC236}">
              <a16:creationId xmlns:a16="http://schemas.microsoft.com/office/drawing/2014/main" id="{00000000-0008-0000-0E00-0000B1020000}"/>
            </a:ext>
          </a:extLst>
        </xdr:cNvPr>
        <xdr:cNvSpPr txBox="1"/>
      </xdr:nvSpPr>
      <xdr:spPr>
        <a:xfrm>
          <a:off x="12611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児童館】&#10;一人当たり面積グラフ枠">
          <a:extLst>
            <a:ext uri="{FF2B5EF4-FFF2-40B4-BE49-F238E27FC236}">
              <a16:creationId xmlns:a16="http://schemas.microsoft.com/office/drawing/2014/main" id="{00000000-0008-0000-0E00-0000C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12" name="【児童館】&#10;一人当たり面積最小値テキスト">
          <a:extLst>
            <a:ext uri="{FF2B5EF4-FFF2-40B4-BE49-F238E27FC236}">
              <a16:creationId xmlns:a16="http://schemas.microsoft.com/office/drawing/2014/main" id="{00000000-0008-0000-0E00-0000C8020000}"/>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14" name="【児童館】&#10;一人当たり面積最大値テキスト">
          <a:extLst>
            <a:ext uri="{FF2B5EF4-FFF2-40B4-BE49-F238E27FC236}">
              <a16:creationId xmlns:a16="http://schemas.microsoft.com/office/drawing/2014/main" id="{00000000-0008-0000-0E00-0000CA020000}"/>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16" name="【児童館】&#10;一人当たり面積平均値テキスト">
          <a:extLst>
            <a:ext uri="{FF2B5EF4-FFF2-40B4-BE49-F238E27FC236}">
              <a16:creationId xmlns:a16="http://schemas.microsoft.com/office/drawing/2014/main" id="{00000000-0008-0000-0E00-0000CC020000}"/>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9" name="フローチャート: 判断 718">
          <a:extLst>
            <a:ext uri="{FF2B5EF4-FFF2-40B4-BE49-F238E27FC236}">
              <a16:creationId xmlns:a16="http://schemas.microsoft.com/office/drawing/2014/main" id="{00000000-0008-0000-0E00-0000CF020000}"/>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720" name="フローチャート: 判断 719">
          <a:extLst>
            <a:ext uri="{FF2B5EF4-FFF2-40B4-BE49-F238E27FC236}">
              <a16:creationId xmlns:a16="http://schemas.microsoft.com/office/drawing/2014/main" id="{00000000-0008-0000-0E00-0000D0020000}"/>
            </a:ext>
          </a:extLst>
        </xdr:cNvPr>
        <xdr:cNvSpPr/>
      </xdr:nvSpPr>
      <xdr:spPr>
        <a:xfrm>
          <a:off x="19494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21" name="フローチャート: 判断 720">
          <a:extLst>
            <a:ext uri="{FF2B5EF4-FFF2-40B4-BE49-F238E27FC236}">
              <a16:creationId xmlns:a16="http://schemas.microsoft.com/office/drawing/2014/main" id="{00000000-0008-0000-0E00-0000D1020000}"/>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728" name="【児童館】&#10;一人当たり面積該当値テキスト">
          <a:extLst>
            <a:ext uri="{FF2B5EF4-FFF2-40B4-BE49-F238E27FC236}">
              <a16:creationId xmlns:a16="http://schemas.microsoft.com/office/drawing/2014/main" id="{00000000-0008-0000-0E00-0000D8020000}"/>
            </a:ext>
          </a:extLst>
        </xdr:cNvPr>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731" name="楕円 730">
          <a:extLst>
            <a:ext uri="{FF2B5EF4-FFF2-40B4-BE49-F238E27FC236}">
              <a16:creationId xmlns:a16="http://schemas.microsoft.com/office/drawing/2014/main" id="{00000000-0008-0000-0E00-0000DB020000}"/>
            </a:ext>
          </a:extLst>
        </xdr:cNvPr>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20434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33" name="楕円 732">
          <a:extLst>
            <a:ext uri="{FF2B5EF4-FFF2-40B4-BE49-F238E27FC236}">
              <a16:creationId xmlns:a16="http://schemas.microsoft.com/office/drawing/2014/main" id="{00000000-0008-0000-0E00-0000DD020000}"/>
            </a:ext>
          </a:extLst>
        </xdr:cNvPr>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9545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35" name="楕円 734">
          <a:extLst>
            <a:ext uri="{FF2B5EF4-FFF2-40B4-BE49-F238E27FC236}">
              <a16:creationId xmlns:a16="http://schemas.microsoft.com/office/drawing/2014/main" id="{00000000-0008-0000-0E00-0000DF020000}"/>
            </a:ext>
          </a:extLst>
        </xdr:cNvPr>
        <xdr:cNvSpPr/>
      </xdr:nvSpPr>
      <xdr:spPr>
        <a:xfrm>
          <a:off x="18605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118111</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8656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37" name="n_1aveValue【児童館】&#10;一人当たり面積">
          <a:extLst>
            <a:ext uri="{FF2B5EF4-FFF2-40B4-BE49-F238E27FC236}">
              <a16:creationId xmlns:a16="http://schemas.microsoft.com/office/drawing/2014/main" id="{00000000-0008-0000-0E00-0000E1020000}"/>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38" name="n_2aveValue【児童館】&#10;一人当たり面積">
          <a:extLst>
            <a:ext uri="{FF2B5EF4-FFF2-40B4-BE49-F238E27FC236}">
              <a16:creationId xmlns:a16="http://schemas.microsoft.com/office/drawing/2014/main" id="{00000000-0008-0000-0E00-0000E2020000}"/>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739" name="n_3aveValue【児童館】&#10;一人当たり面積">
          <a:extLst>
            <a:ext uri="{FF2B5EF4-FFF2-40B4-BE49-F238E27FC236}">
              <a16:creationId xmlns:a16="http://schemas.microsoft.com/office/drawing/2014/main" id="{00000000-0008-0000-0E00-0000E3020000}"/>
            </a:ext>
          </a:extLst>
        </xdr:cNvPr>
        <xdr:cNvSpPr txBox="1"/>
      </xdr:nvSpPr>
      <xdr:spPr>
        <a:xfrm>
          <a:off x="19310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740" name="n_4aveValue【児童館】&#10;一人当たり面積">
          <a:extLst>
            <a:ext uri="{FF2B5EF4-FFF2-40B4-BE49-F238E27FC236}">
              <a16:creationId xmlns:a16="http://schemas.microsoft.com/office/drawing/2014/main" id="{00000000-0008-0000-0E00-0000E4020000}"/>
            </a:ext>
          </a:extLst>
        </xdr:cNvPr>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741" name="n_1mainValue【児童館】&#10;一人当たり面積">
          <a:extLst>
            <a:ext uri="{FF2B5EF4-FFF2-40B4-BE49-F238E27FC236}">
              <a16:creationId xmlns:a16="http://schemas.microsoft.com/office/drawing/2014/main" id="{00000000-0008-0000-0E00-0000E5020000}"/>
            </a:ext>
          </a:extLst>
        </xdr:cNvPr>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742" name="n_2mainValue【児童館】&#10;一人当たり面積">
          <a:extLst>
            <a:ext uri="{FF2B5EF4-FFF2-40B4-BE49-F238E27FC236}">
              <a16:creationId xmlns:a16="http://schemas.microsoft.com/office/drawing/2014/main" id="{00000000-0008-0000-0E00-0000E6020000}"/>
            </a:ext>
          </a:extLst>
        </xdr:cNvPr>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743" name="n_3mainValue【児童館】&#10;一人当たり面積">
          <a:extLst>
            <a:ext uri="{FF2B5EF4-FFF2-40B4-BE49-F238E27FC236}">
              <a16:creationId xmlns:a16="http://schemas.microsoft.com/office/drawing/2014/main" id="{00000000-0008-0000-0E00-0000E7020000}"/>
            </a:ext>
          </a:extLst>
        </xdr:cNvPr>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744" name="n_4mainValue【児童館】&#10;一人当たり面積">
          <a:extLst>
            <a:ext uri="{FF2B5EF4-FFF2-40B4-BE49-F238E27FC236}">
              <a16:creationId xmlns:a16="http://schemas.microsoft.com/office/drawing/2014/main" id="{00000000-0008-0000-0E00-0000E8020000}"/>
            </a:ext>
          </a:extLst>
        </xdr:cNvPr>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5" name="テキスト ボックス 764">
          <a:extLst>
            <a:ext uri="{FF2B5EF4-FFF2-40B4-BE49-F238E27FC236}">
              <a16:creationId xmlns:a16="http://schemas.microsoft.com/office/drawing/2014/main" id="{00000000-0008-0000-0E00-0000FD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a:extLst>
            <a:ext uri="{FF2B5EF4-FFF2-40B4-BE49-F238E27FC236}">
              <a16:creationId xmlns:a16="http://schemas.microsoft.com/office/drawing/2014/main" id="{00000000-0008-0000-0E00-00000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770" name="【公民館】&#10;有形固定資産減価償却率最小値テキスト">
          <a:extLst>
            <a:ext uri="{FF2B5EF4-FFF2-40B4-BE49-F238E27FC236}">
              <a16:creationId xmlns:a16="http://schemas.microsoft.com/office/drawing/2014/main" id="{00000000-0008-0000-0E00-000002030000}"/>
            </a:ext>
          </a:extLst>
        </xdr:cNvPr>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772" name="【公民館】&#10;有形固定資産減価償却率最大値テキスト">
          <a:extLst>
            <a:ext uri="{FF2B5EF4-FFF2-40B4-BE49-F238E27FC236}">
              <a16:creationId xmlns:a16="http://schemas.microsoft.com/office/drawing/2014/main" id="{00000000-0008-0000-0E00-000004030000}"/>
            </a:ext>
          </a:extLst>
        </xdr:cNvPr>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774" name="【公民館】&#10;有形固定資産減価償却率平均値テキスト">
          <a:extLst>
            <a:ext uri="{FF2B5EF4-FFF2-40B4-BE49-F238E27FC236}">
              <a16:creationId xmlns:a16="http://schemas.microsoft.com/office/drawing/2014/main" id="{00000000-0008-0000-0E00-000006030000}"/>
            </a:ext>
          </a:extLst>
        </xdr:cNvPr>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776" name="フローチャート: 判断 775">
          <a:extLst>
            <a:ext uri="{FF2B5EF4-FFF2-40B4-BE49-F238E27FC236}">
              <a16:creationId xmlns:a16="http://schemas.microsoft.com/office/drawing/2014/main" id="{00000000-0008-0000-0E00-000008030000}"/>
            </a:ext>
          </a:extLst>
        </xdr:cNvPr>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777" name="フローチャート: 判断 776">
          <a:extLst>
            <a:ext uri="{FF2B5EF4-FFF2-40B4-BE49-F238E27FC236}">
              <a16:creationId xmlns:a16="http://schemas.microsoft.com/office/drawing/2014/main" id="{00000000-0008-0000-0E00-000009030000}"/>
            </a:ext>
          </a:extLst>
        </xdr:cNvPr>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778" name="フローチャート: 判断 777">
          <a:extLst>
            <a:ext uri="{FF2B5EF4-FFF2-40B4-BE49-F238E27FC236}">
              <a16:creationId xmlns:a16="http://schemas.microsoft.com/office/drawing/2014/main" id="{00000000-0008-0000-0E00-00000A030000}"/>
            </a:ext>
          </a:extLst>
        </xdr:cNvPr>
        <xdr:cNvSpPr/>
      </xdr:nvSpPr>
      <xdr:spPr>
        <a:xfrm>
          <a:off x="13652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779" name="フローチャート: 判断 778">
          <a:extLst>
            <a:ext uri="{FF2B5EF4-FFF2-40B4-BE49-F238E27FC236}">
              <a16:creationId xmlns:a16="http://schemas.microsoft.com/office/drawing/2014/main" id="{00000000-0008-0000-0E00-00000B030000}"/>
            </a:ext>
          </a:extLst>
        </xdr:cNvPr>
        <xdr:cNvSpPr/>
      </xdr:nvSpPr>
      <xdr:spPr>
        <a:xfrm>
          <a:off x="12763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E00-00000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E00-00000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E00-00001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6268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15257</xdr:rowOff>
    </xdr:from>
    <xdr:ext cx="405111" cy="259045"/>
    <xdr:sp macro="" textlink="">
      <xdr:nvSpPr>
        <xdr:cNvPr id="786" name="【公民館】&#10;有形固定資産減価償却率該当値テキスト">
          <a:extLst>
            <a:ext uri="{FF2B5EF4-FFF2-40B4-BE49-F238E27FC236}">
              <a16:creationId xmlns:a16="http://schemas.microsoft.com/office/drawing/2014/main" id="{00000000-0008-0000-0E00-000012030000}"/>
            </a:ext>
          </a:extLst>
        </xdr:cNvPr>
        <xdr:cNvSpPr txBox="1"/>
      </xdr:nvSpPr>
      <xdr:spPr>
        <a:xfrm>
          <a:off x="16357600"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13970</xdr:rowOff>
    </xdr:from>
    <xdr:to>
      <xdr:col>81</xdr:col>
      <xdr:colOff>101600</xdr:colOff>
      <xdr:row>104</xdr:row>
      <xdr:rowOff>115570</xdr:rowOff>
    </xdr:to>
    <xdr:sp macro="" textlink="">
      <xdr:nvSpPr>
        <xdr:cNvPr id="787" name="楕円 786">
          <a:extLst>
            <a:ext uri="{FF2B5EF4-FFF2-40B4-BE49-F238E27FC236}">
              <a16:creationId xmlns:a16="http://schemas.microsoft.com/office/drawing/2014/main" id="{00000000-0008-0000-0E00-000013030000}"/>
            </a:ext>
          </a:extLst>
        </xdr:cNvPr>
        <xdr:cNvSpPr/>
      </xdr:nvSpPr>
      <xdr:spPr>
        <a:xfrm>
          <a:off x="15430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64770</xdr:rowOff>
    </xdr:from>
    <xdr:to>
      <xdr:col>85</xdr:col>
      <xdr:colOff>127000</xdr:colOff>
      <xdr:row>104</xdr:row>
      <xdr:rowOff>87630</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5481300" y="178955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166370</xdr:rowOff>
    </xdr:from>
    <xdr:to>
      <xdr:col>76</xdr:col>
      <xdr:colOff>165100</xdr:colOff>
      <xdr:row>104</xdr:row>
      <xdr:rowOff>96520</xdr:rowOff>
    </xdr:to>
    <xdr:sp macro="" textlink="">
      <xdr:nvSpPr>
        <xdr:cNvPr id="789" name="楕円 788">
          <a:extLst>
            <a:ext uri="{FF2B5EF4-FFF2-40B4-BE49-F238E27FC236}">
              <a16:creationId xmlns:a16="http://schemas.microsoft.com/office/drawing/2014/main" id="{00000000-0008-0000-0E00-000015030000}"/>
            </a:ext>
          </a:extLst>
        </xdr:cNvPr>
        <xdr:cNvSpPr/>
      </xdr:nvSpPr>
      <xdr:spPr>
        <a:xfrm>
          <a:off x="14541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45720</xdr:rowOff>
    </xdr:from>
    <xdr:to>
      <xdr:col>81</xdr:col>
      <xdr:colOff>50800</xdr:colOff>
      <xdr:row>104</xdr:row>
      <xdr:rowOff>64770</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4592300" y="178765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141605</xdr:rowOff>
    </xdr:from>
    <xdr:to>
      <xdr:col>72</xdr:col>
      <xdr:colOff>38100</xdr:colOff>
      <xdr:row>104</xdr:row>
      <xdr:rowOff>71755</xdr:rowOff>
    </xdr:to>
    <xdr:sp macro="" textlink="">
      <xdr:nvSpPr>
        <xdr:cNvPr id="791" name="楕円 790">
          <a:extLst>
            <a:ext uri="{FF2B5EF4-FFF2-40B4-BE49-F238E27FC236}">
              <a16:creationId xmlns:a16="http://schemas.microsoft.com/office/drawing/2014/main" id="{00000000-0008-0000-0E00-000017030000}"/>
            </a:ext>
          </a:extLst>
        </xdr:cNvPr>
        <xdr:cNvSpPr/>
      </xdr:nvSpPr>
      <xdr:spPr>
        <a:xfrm>
          <a:off x="13652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20955</xdr:rowOff>
    </xdr:from>
    <xdr:to>
      <xdr:col>76</xdr:col>
      <xdr:colOff>114300</xdr:colOff>
      <xdr:row>104</xdr:row>
      <xdr:rowOff>45720</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3703300" y="178517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120650</xdr:rowOff>
    </xdr:from>
    <xdr:to>
      <xdr:col>67</xdr:col>
      <xdr:colOff>101600</xdr:colOff>
      <xdr:row>104</xdr:row>
      <xdr:rowOff>50800</xdr:rowOff>
    </xdr:to>
    <xdr:sp macro="" textlink="">
      <xdr:nvSpPr>
        <xdr:cNvPr id="793" name="楕円 792">
          <a:extLst>
            <a:ext uri="{FF2B5EF4-FFF2-40B4-BE49-F238E27FC236}">
              <a16:creationId xmlns:a16="http://schemas.microsoft.com/office/drawing/2014/main" id="{00000000-0008-0000-0E00-000019030000}"/>
            </a:ext>
          </a:extLst>
        </xdr:cNvPr>
        <xdr:cNvSpPr/>
      </xdr:nvSpPr>
      <xdr:spPr>
        <a:xfrm>
          <a:off x="12763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0</xdr:rowOff>
    </xdr:from>
    <xdr:to>
      <xdr:col>71</xdr:col>
      <xdr:colOff>177800</xdr:colOff>
      <xdr:row>104</xdr:row>
      <xdr:rowOff>20955</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12814300" y="178308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61613</xdr:rowOff>
    </xdr:from>
    <xdr:ext cx="405111" cy="259045"/>
    <xdr:sp macro="" textlink="">
      <xdr:nvSpPr>
        <xdr:cNvPr id="795" name="n_1aveValue【公民館】&#10;有形固定資産減価償却率">
          <a:extLst>
            <a:ext uri="{FF2B5EF4-FFF2-40B4-BE49-F238E27FC236}">
              <a16:creationId xmlns:a16="http://schemas.microsoft.com/office/drawing/2014/main" id="{00000000-0008-0000-0E00-00001B030000}"/>
            </a:ext>
          </a:extLst>
        </xdr:cNvPr>
        <xdr:cNvSpPr txBox="1"/>
      </xdr:nvSpPr>
      <xdr:spPr>
        <a:xfrm>
          <a:off x="152660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50182</xdr:rowOff>
    </xdr:from>
    <xdr:ext cx="405111" cy="259045"/>
    <xdr:sp macro="" textlink="">
      <xdr:nvSpPr>
        <xdr:cNvPr id="796" name="n_2aveValue【公民館】&#10;有形固定資産減価償却率">
          <a:extLst>
            <a:ext uri="{FF2B5EF4-FFF2-40B4-BE49-F238E27FC236}">
              <a16:creationId xmlns:a16="http://schemas.microsoft.com/office/drawing/2014/main" id="{00000000-0008-0000-0E00-00001C030000}"/>
            </a:ext>
          </a:extLst>
        </xdr:cNvPr>
        <xdr:cNvSpPr txBox="1"/>
      </xdr:nvSpPr>
      <xdr:spPr>
        <a:xfrm>
          <a:off x="14389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25416</xdr:rowOff>
    </xdr:from>
    <xdr:ext cx="405111" cy="259045"/>
    <xdr:sp macro="" textlink="">
      <xdr:nvSpPr>
        <xdr:cNvPr id="797" name="n_3aveValue【公民館】&#10;有形固定資産減価償却率">
          <a:extLst>
            <a:ext uri="{FF2B5EF4-FFF2-40B4-BE49-F238E27FC236}">
              <a16:creationId xmlns:a16="http://schemas.microsoft.com/office/drawing/2014/main" id="{00000000-0008-0000-0E00-00001D030000}"/>
            </a:ext>
          </a:extLst>
        </xdr:cNvPr>
        <xdr:cNvSpPr txBox="1"/>
      </xdr:nvSpPr>
      <xdr:spPr>
        <a:xfrm>
          <a:off x="13500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15891</xdr:rowOff>
    </xdr:from>
    <xdr:ext cx="405111" cy="259045"/>
    <xdr:sp macro="" textlink="">
      <xdr:nvSpPr>
        <xdr:cNvPr id="798" name="n_4aveValue【公民館】&#10;有形固定資産減価償却率">
          <a:extLst>
            <a:ext uri="{FF2B5EF4-FFF2-40B4-BE49-F238E27FC236}">
              <a16:creationId xmlns:a16="http://schemas.microsoft.com/office/drawing/2014/main" id="{00000000-0008-0000-0E00-00001E030000}"/>
            </a:ext>
          </a:extLst>
        </xdr:cNvPr>
        <xdr:cNvSpPr txBox="1"/>
      </xdr:nvSpPr>
      <xdr:spPr>
        <a:xfrm>
          <a:off x="12611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106697</xdr:rowOff>
    </xdr:from>
    <xdr:ext cx="405111" cy="259045"/>
    <xdr:sp macro="" textlink="">
      <xdr:nvSpPr>
        <xdr:cNvPr id="799" name="n_1mainValue【公民館】&#10;有形固定資産減価償却率">
          <a:extLst>
            <a:ext uri="{FF2B5EF4-FFF2-40B4-BE49-F238E27FC236}">
              <a16:creationId xmlns:a16="http://schemas.microsoft.com/office/drawing/2014/main" id="{00000000-0008-0000-0E00-00001F030000}"/>
            </a:ext>
          </a:extLst>
        </xdr:cNvPr>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87647</xdr:rowOff>
    </xdr:from>
    <xdr:ext cx="405111" cy="259045"/>
    <xdr:sp macro="" textlink="">
      <xdr:nvSpPr>
        <xdr:cNvPr id="800" name="n_2mainValue【公民館】&#10;有形固定資産減価償却率">
          <a:extLst>
            <a:ext uri="{FF2B5EF4-FFF2-40B4-BE49-F238E27FC236}">
              <a16:creationId xmlns:a16="http://schemas.microsoft.com/office/drawing/2014/main" id="{00000000-0008-0000-0E00-000020030000}"/>
            </a:ext>
          </a:extLst>
        </xdr:cNvPr>
        <xdr:cNvSpPr txBox="1"/>
      </xdr:nvSpPr>
      <xdr:spPr>
        <a:xfrm>
          <a:off x="14389744"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62882</xdr:rowOff>
    </xdr:from>
    <xdr:ext cx="405111" cy="259045"/>
    <xdr:sp macro="" textlink="">
      <xdr:nvSpPr>
        <xdr:cNvPr id="801" name="n_3mainValue【公民館】&#10;有形固定資産減価償却率">
          <a:extLst>
            <a:ext uri="{FF2B5EF4-FFF2-40B4-BE49-F238E27FC236}">
              <a16:creationId xmlns:a16="http://schemas.microsoft.com/office/drawing/2014/main" id="{00000000-0008-0000-0E00-000021030000}"/>
            </a:ext>
          </a:extLst>
        </xdr:cNvPr>
        <xdr:cNvSpPr txBox="1"/>
      </xdr:nvSpPr>
      <xdr:spPr>
        <a:xfrm>
          <a:off x="13500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41927</xdr:rowOff>
    </xdr:from>
    <xdr:ext cx="405111" cy="259045"/>
    <xdr:sp macro="" textlink="">
      <xdr:nvSpPr>
        <xdr:cNvPr id="802" name="n_4mainValue【公民館】&#10;有形固定資産減価償却率">
          <a:extLst>
            <a:ext uri="{FF2B5EF4-FFF2-40B4-BE49-F238E27FC236}">
              <a16:creationId xmlns:a16="http://schemas.microsoft.com/office/drawing/2014/main" id="{00000000-0008-0000-0E00-000022030000}"/>
            </a:ext>
          </a:extLst>
        </xdr:cNvPr>
        <xdr:cNvSpPr txBox="1"/>
      </xdr:nvSpPr>
      <xdr:spPr>
        <a:xfrm>
          <a:off x="12611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00000000-0008-0000-0E00-00002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00000000-0008-0000-0E00-00002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00000000-0008-0000-0E00-00002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00000000-0008-0000-0E00-00002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a:extLst>
            <a:ext uri="{FF2B5EF4-FFF2-40B4-BE49-F238E27FC236}">
              <a16:creationId xmlns:a16="http://schemas.microsoft.com/office/drawing/2014/main" id="{00000000-0008-0000-0E00-00003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823" name="【公民館】&#10;一人当たり面積最小値テキスト">
          <a:extLst>
            <a:ext uri="{FF2B5EF4-FFF2-40B4-BE49-F238E27FC236}">
              <a16:creationId xmlns:a16="http://schemas.microsoft.com/office/drawing/2014/main" id="{00000000-0008-0000-0E00-000037030000}"/>
            </a:ext>
          </a:extLst>
        </xdr:cNvPr>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825" name="【公民館】&#10;一人当たり面積最大値テキスト">
          <a:extLst>
            <a:ext uri="{FF2B5EF4-FFF2-40B4-BE49-F238E27FC236}">
              <a16:creationId xmlns:a16="http://schemas.microsoft.com/office/drawing/2014/main" id="{00000000-0008-0000-0E00-000039030000}"/>
            </a:ext>
          </a:extLst>
        </xdr:cNvPr>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42563</xdr:rowOff>
    </xdr:from>
    <xdr:ext cx="469744" cy="259045"/>
    <xdr:sp macro="" textlink="">
      <xdr:nvSpPr>
        <xdr:cNvPr id="827" name="【公民館】&#10;一人当たり面積平均値テキスト">
          <a:extLst>
            <a:ext uri="{FF2B5EF4-FFF2-40B4-BE49-F238E27FC236}">
              <a16:creationId xmlns:a16="http://schemas.microsoft.com/office/drawing/2014/main" id="{00000000-0008-0000-0E00-00003B030000}"/>
            </a:ext>
          </a:extLst>
        </xdr:cNvPr>
        <xdr:cNvSpPr txBox="1"/>
      </xdr:nvSpPr>
      <xdr:spPr>
        <a:xfrm>
          <a:off x="22199600" y="17873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19494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832" name="フローチャート: 判断 831">
          <a:extLst>
            <a:ext uri="{FF2B5EF4-FFF2-40B4-BE49-F238E27FC236}">
              <a16:creationId xmlns:a16="http://schemas.microsoft.com/office/drawing/2014/main" id="{00000000-0008-0000-0E00-000040030000}"/>
            </a:ext>
          </a:extLst>
        </xdr:cNvPr>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139700</xdr:rowOff>
    </xdr:from>
    <xdr:to>
      <xdr:col>116</xdr:col>
      <xdr:colOff>114300</xdr:colOff>
      <xdr:row>106</xdr:row>
      <xdr:rowOff>69850</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22110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118127</xdr:rowOff>
    </xdr:from>
    <xdr:ext cx="469744" cy="259045"/>
    <xdr:sp macro="" textlink="">
      <xdr:nvSpPr>
        <xdr:cNvPr id="839" name="【公民館】&#10;一人当たり面積該当値テキスト">
          <a:extLst>
            <a:ext uri="{FF2B5EF4-FFF2-40B4-BE49-F238E27FC236}">
              <a16:creationId xmlns:a16="http://schemas.microsoft.com/office/drawing/2014/main" id="{00000000-0008-0000-0E00-000047030000}"/>
            </a:ext>
          </a:extLst>
        </xdr:cNvPr>
        <xdr:cNvSpPr txBox="1"/>
      </xdr:nvSpPr>
      <xdr:spPr>
        <a:xfrm>
          <a:off x="22199600"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139700</xdr:rowOff>
    </xdr:from>
    <xdr:to>
      <xdr:col>112</xdr:col>
      <xdr:colOff>38100</xdr:colOff>
      <xdr:row>106</xdr:row>
      <xdr:rowOff>69850</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21272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19050</xdr:rowOff>
    </xdr:from>
    <xdr:to>
      <xdr:col>116</xdr:col>
      <xdr:colOff>63500</xdr:colOff>
      <xdr:row>106</xdr:row>
      <xdr:rowOff>19050</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a:off x="21323300" y="1819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139700</xdr:rowOff>
    </xdr:from>
    <xdr:to>
      <xdr:col>107</xdr:col>
      <xdr:colOff>101600</xdr:colOff>
      <xdr:row>106</xdr:row>
      <xdr:rowOff>69850</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20383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19050</xdr:rowOff>
    </xdr:from>
    <xdr:to>
      <xdr:col>111</xdr:col>
      <xdr:colOff>177800</xdr:colOff>
      <xdr:row>106</xdr:row>
      <xdr:rowOff>19050</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a:off x="20434300" y="1819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139700</xdr:rowOff>
    </xdr:from>
    <xdr:to>
      <xdr:col>102</xdr:col>
      <xdr:colOff>165100</xdr:colOff>
      <xdr:row>106</xdr:row>
      <xdr:rowOff>69850</xdr:rowOff>
    </xdr:to>
    <xdr:sp macro="" textlink="">
      <xdr:nvSpPr>
        <xdr:cNvPr id="844" name="楕円 843">
          <a:extLst>
            <a:ext uri="{FF2B5EF4-FFF2-40B4-BE49-F238E27FC236}">
              <a16:creationId xmlns:a16="http://schemas.microsoft.com/office/drawing/2014/main" id="{00000000-0008-0000-0E00-00004C030000}"/>
            </a:ext>
          </a:extLst>
        </xdr:cNvPr>
        <xdr:cNvSpPr/>
      </xdr:nvSpPr>
      <xdr:spPr>
        <a:xfrm>
          <a:off x="19494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19050</xdr:rowOff>
    </xdr:from>
    <xdr:to>
      <xdr:col>107</xdr:col>
      <xdr:colOff>50800</xdr:colOff>
      <xdr:row>106</xdr:row>
      <xdr:rowOff>19050</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a:off x="19545300" y="1819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156845</xdr:rowOff>
    </xdr:from>
    <xdr:to>
      <xdr:col>98</xdr:col>
      <xdr:colOff>38100</xdr:colOff>
      <xdr:row>106</xdr:row>
      <xdr:rowOff>86995</xdr:rowOff>
    </xdr:to>
    <xdr:sp macro="" textlink="">
      <xdr:nvSpPr>
        <xdr:cNvPr id="846" name="楕円 845">
          <a:extLst>
            <a:ext uri="{FF2B5EF4-FFF2-40B4-BE49-F238E27FC236}">
              <a16:creationId xmlns:a16="http://schemas.microsoft.com/office/drawing/2014/main" id="{00000000-0008-0000-0E00-00004E030000}"/>
            </a:ext>
          </a:extLst>
        </xdr:cNvPr>
        <xdr:cNvSpPr/>
      </xdr:nvSpPr>
      <xdr:spPr>
        <a:xfrm>
          <a:off x="18605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19050</xdr:rowOff>
    </xdr:from>
    <xdr:to>
      <xdr:col>102</xdr:col>
      <xdr:colOff>114300</xdr:colOff>
      <xdr:row>106</xdr:row>
      <xdr:rowOff>36195</xdr:rowOff>
    </xdr:to>
    <xdr:cxnSp macro="">
      <xdr:nvCxnSpPr>
        <xdr:cNvPr id="847" name="直線コネクタ 846">
          <a:extLst>
            <a:ext uri="{FF2B5EF4-FFF2-40B4-BE49-F238E27FC236}">
              <a16:creationId xmlns:a16="http://schemas.microsoft.com/office/drawing/2014/main" id="{00000000-0008-0000-0E00-00004F030000}"/>
            </a:ext>
          </a:extLst>
        </xdr:cNvPr>
        <xdr:cNvCxnSpPr/>
      </xdr:nvCxnSpPr>
      <xdr:spPr>
        <a:xfrm flipV="1">
          <a:off x="18656300" y="181927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848" name="n_1aveValue【公民館】&#10;一人当たり面積">
          <a:extLst>
            <a:ext uri="{FF2B5EF4-FFF2-40B4-BE49-F238E27FC236}">
              <a16:creationId xmlns:a16="http://schemas.microsoft.com/office/drawing/2014/main" id="{00000000-0008-0000-0E00-000050030000}"/>
            </a:ext>
          </a:extLst>
        </xdr:cNvPr>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149241</xdr:rowOff>
    </xdr:from>
    <xdr:ext cx="469744" cy="259045"/>
    <xdr:sp macro="" textlink="">
      <xdr:nvSpPr>
        <xdr:cNvPr id="849" name="n_2aveValue【公民館】&#10;一人当たり面積">
          <a:extLst>
            <a:ext uri="{FF2B5EF4-FFF2-40B4-BE49-F238E27FC236}">
              <a16:creationId xmlns:a16="http://schemas.microsoft.com/office/drawing/2014/main" id="{00000000-0008-0000-0E00-000051030000}"/>
            </a:ext>
          </a:extLst>
        </xdr:cNvPr>
        <xdr:cNvSpPr txBox="1"/>
      </xdr:nvSpPr>
      <xdr:spPr>
        <a:xfrm>
          <a:off x="20199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137813</xdr:rowOff>
    </xdr:from>
    <xdr:ext cx="469744" cy="259045"/>
    <xdr:sp macro="" textlink="">
      <xdr:nvSpPr>
        <xdr:cNvPr id="850" name="n_3aveValue【公民館】&#10;一人当たり面積">
          <a:extLst>
            <a:ext uri="{FF2B5EF4-FFF2-40B4-BE49-F238E27FC236}">
              <a16:creationId xmlns:a16="http://schemas.microsoft.com/office/drawing/2014/main" id="{00000000-0008-0000-0E00-000052030000}"/>
            </a:ext>
          </a:extLst>
        </xdr:cNvPr>
        <xdr:cNvSpPr txBox="1"/>
      </xdr:nvSpPr>
      <xdr:spPr>
        <a:xfrm>
          <a:off x="19310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160672</xdr:rowOff>
    </xdr:from>
    <xdr:ext cx="469744" cy="259045"/>
    <xdr:sp macro="" textlink="">
      <xdr:nvSpPr>
        <xdr:cNvPr id="851" name="n_4aveValue【公民館】&#10;一人当たり面積">
          <a:extLst>
            <a:ext uri="{FF2B5EF4-FFF2-40B4-BE49-F238E27FC236}">
              <a16:creationId xmlns:a16="http://schemas.microsoft.com/office/drawing/2014/main" id="{00000000-0008-0000-0E00-000053030000}"/>
            </a:ext>
          </a:extLst>
        </xdr:cNvPr>
        <xdr:cNvSpPr txBox="1"/>
      </xdr:nvSpPr>
      <xdr:spPr>
        <a:xfrm>
          <a:off x="18421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60977</xdr:rowOff>
    </xdr:from>
    <xdr:ext cx="469744" cy="259045"/>
    <xdr:sp macro="" textlink="">
      <xdr:nvSpPr>
        <xdr:cNvPr id="852" name="n_1mainValue【公民館】&#10;一人当たり面積">
          <a:extLst>
            <a:ext uri="{FF2B5EF4-FFF2-40B4-BE49-F238E27FC236}">
              <a16:creationId xmlns:a16="http://schemas.microsoft.com/office/drawing/2014/main" id="{00000000-0008-0000-0E00-000054030000}"/>
            </a:ext>
          </a:extLst>
        </xdr:cNvPr>
        <xdr:cNvSpPr txBox="1"/>
      </xdr:nvSpPr>
      <xdr:spPr>
        <a:xfrm>
          <a:off x="210757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60977</xdr:rowOff>
    </xdr:from>
    <xdr:ext cx="469744" cy="259045"/>
    <xdr:sp macro="" textlink="">
      <xdr:nvSpPr>
        <xdr:cNvPr id="853" name="n_2mainValue【公民館】&#10;一人当たり面積">
          <a:extLst>
            <a:ext uri="{FF2B5EF4-FFF2-40B4-BE49-F238E27FC236}">
              <a16:creationId xmlns:a16="http://schemas.microsoft.com/office/drawing/2014/main" id="{00000000-0008-0000-0E00-000055030000}"/>
            </a:ext>
          </a:extLst>
        </xdr:cNvPr>
        <xdr:cNvSpPr txBox="1"/>
      </xdr:nvSpPr>
      <xdr:spPr>
        <a:xfrm>
          <a:off x="20199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60977</xdr:rowOff>
    </xdr:from>
    <xdr:ext cx="469744" cy="259045"/>
    <xdr:sp macro="" textlink="">
      <xdr:nvSpPr>
        <xdr:cNvPr id="854" name="n_3mainValue【公民館】&#10;一人当たり面積">
          <a:extLst>
            <a:ext uri="{FF2B5EF4-FFF2-40B4-BE49-F238E27FC236}">
              <a16:creationId xmlns:a16="http://schemas.microsoft.com/office/drawing/2014/main" id="{00000000-0008-0000-0E00-000056030000}"/>
            </a:ext>
          </a:extLst>
        </xdr:cNvPr>
        <xdr:cNvSpPr txBox="1"/>
      </xdr:nvSpPr>
      <xdr:spPr>
        <a:xfrm>
          <a:off x="19310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78122</xdr:rowOff>
    </xdr:from>
    <xdr:ext cx="469744" cy="259045"/>
    <xdr:sp macro="" textlink="">
      <xdr:nvSpPr>
        <xdr:cNvPr id="855" name="n_4mainValue【公民館】&#10;一人当たり面積">
          <a:extLst>
            <a:ext uri="{FF2B5EF4-FFF2-40B4-BE49-F238E27FC236}">
              <a16:creationId xmlns:a16="http://schemas.microsoft.com/office/drawing/2014/main" id="{00000000-0008-0000-0E00-000057030000}"/>
            </a:ext>
          </a:extLst>
        </xdr:cNvPr>
        <xdr:cNvSpPr txBox="1"/>
      </xdr:nvSpPr>
      <xdr:spPr>
        <a:xfrm>
          <a:off x="18421427"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00000000-0008-0000-0E00-00005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00000000-0008-0000-0E00-00005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00000000-0008-0000-0E00-00005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上回っているが、類似団体との比較又は各施設類型ごとの比較において特に有形固定資産減価償却率が高くなっている施設は、庁舎、体育館・プール、一般廃棄物処理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また公営住宅においては、一人当たり面積が類似団体平均を大きく上回っている。これは平成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阪神・淡路大震災後に多くの公営住宅が建設されたことが要因となっているが、西宮市営住宅整備・管理計画に基づき、老朽化した団地の建替・廃止統合等によって適正な管理戸数としていく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484,204
477,013
99.96
239,347,906
234,278,623
4,748,536
97,788,142
137,393,585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33020</xdr:rowOff>
    </xdr:from>
    <xdr:to>
      <xdr:col>24</xdr:col>
      <xdr:colOff>114300</xdr:colOff>
      <xdr:row>37</xdr:row>
      <xdr:rowOff>134620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11447</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168275</xdr:rowOff>
    </xdr:from>
    <xdr:to>
      <xdr:col>20</xdr:col>
      <xdr:colOff>38100</xdr:colOff>
      <xdr:row>37</xdr:row>
      <xdr:rowOff>98425</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47625</xdr:rowOff>
    </xdr:from>
    <xdr:to>
      <xdr:col>24</xdr:col>
      <xdr:colOff>63500</xdr:colOff>
      <xdr:row>37</xdr:row>
      <xdr:rowOff>83820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63912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132080</xdr:rowOff>
    </xdr:from>
    <xdr:to>
      <xdr:col>15</xdr:col>
      <xdr:colOff>101600</xdr:colOff>
      <xdr:row>37</xdr:row>
      <xdr:rowOff>62230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xdr:rowOff>
    </xdr:from>
    <xdr:to>
      <xdr:col>19</xdr:col>
      <xdr:colOff>177800</xdr:colOff>
      <xdr:row>37</xdr:row>
      <xdr:rowOff>47625</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63550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99695</xdr:rowOff>
    </xdr:from>
    <xdr:to>
      <xdr:col>10</xdr:col>
      <xdr:colOff>165100</xdr:colOff>
      <xdr:row>37</xdr:row>
      <xdr:rowOff>29845</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150495</xdr:rowOff>
    </xdr:from>
    <xdr:to>
      <xdr:col>15</xdr:col>
      <xdr:colOff>50800</xdr:colOff>
      <xdr:row>37</xdr:row>
      <xdr:rowOff>11430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63226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65405</xdr:rowOff>
    </xdr:from>
    <xdr:to>
      <xdr:col>6</xdr:col>
      <xdr:colOff>38100</xdr:colOff>
      <xdr:row>36</xdr:row>
      <xdr:rowOff>167005</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116205</xdr:rowOff>
    </xdr:from>
    <xdr:to>
      <xdr:col>10</xdr:col>
      <xdr:colOff>114300</xdr:colOff>
      <xdr:row>36</xdr:row>
      <xdr:rowOff>150495</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62884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927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89552</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5820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53357</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70574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20972</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8167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158132</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927744" y="633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36847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105156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xdr:rowOff>
    </xdr:from>
    <xdr:to>
      <xdr:col>50</xdr:col>
      <xdr:colOff>165100</xdr:colOff>
      <xdr:row>37</xdr:row>
      <xdr:rowOff>115570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64770</xdr:rowOff>
    </xdr:from>
    <xdr:to>
      <xdr:col>55</xdr:col>
      <xdr:colOff>0</xdr:colOff>
      <xdr:row>37</xdr:row>
      <xdr:rowOff>64770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9639300" y="6408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64770</xdr:rowOff>
    </xdr:from>
    <xdr:to>
      <xdr:col>50</xdr:col>
      <xdr:colOff>114300</xdr:colOff>
      <xdr:row>37</xdr:row>
      <xdr:rowOff>64770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8750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xdr:rowOff>
    </xdr:from>
    <xdr:to>
      <xdr:col>41</xdr:col>
      <xdr:colOff>101600</xdr:colOff>
      <xdr:row>37</xdr:row>
      <xdr:rowOff>115570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64770</xdr:rowOff>
    </xdr:from>
    <xdr:to>
      <xdr:col>45</xdr:col>
      <xdr:colOff>177800</xdr:colOff>
      <xdr:row>37</xdr:row>
      <xdr:rowOff>64770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861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13970</xdr:rowOff>
    </xdr:from>
    <xdr:to>
      <xdr:col>36</xdr:col>
      <xdr:colOff>165100</xdr:colOff>
      <xdr:row>37</xdr:row>
      <xdr:rowOff>115570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92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64770</xdr:rowOff>
    </xdr:from>
    <xdr:to>
      <xdr:col>41</xdr:col>
      <xdr:colOff>50800</xdr:colOff>
      <xdr:row>37</xdr:row>
      <xdr:rowOff>64770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6972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8" name="n_1aveValue【図書館】&#10;一人当たり面積">
          <a:extLst>
            <a:ext uri="{FF2B5EF4-FFF2-40B4-BE49-F238E27FC236}">
              <a16:creationId xmlns:a16="http://schemas.microsoft.com/office/drawing/2014/main" id="{00000000-0008-0000-0F00-00008A000000}"/>
            </a:ext>
          </a:extLst>
        </xdr:cNvPr>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a:extLst>
            <a:ext uri="{FF2B5EF4-FFF2-40B4-BE49-F238E27FC236}">
              <a16:creationId xmlns:a16="http://schemas.microsoft.com/office/drawing/2014/main" id="{00000000-0008-0000-0F00-00008B000000}"/>
            </a:ext>
          </a:extLst>
        </xdr:cNvPr>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95267</xdr:rowOff>
    </xdr:from>
    <xdr:ext cx="469744" cy="259045"/>
    <xdr:sp macro="" textlink="">
      <xdr:nvSpPr>
        <xdr:cNvPr id="140" name="n_3aveValue【図書館】&#10;一人当たり面積">
          <a:extLst>
            <a:ext uri="{FF2B5EF4-FFF2-40B4-BE49-F238E27FC236}">
              <a16:creationId xmlns:a16="http://schemas.microsoft.com/office/drawing/2014/main" id="{00000000-0008-0000-0F00-00008C000000}"/>
            </a:ext>
          </a:extLst>
        </xdr:cNvPr>
        <xdr:cNvSpPr txBox="1"/>
      </xdr:nvSpPr>
      <xdr:spPr>
        <a:xfrm>
          <a:off x="7626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1" name="n_4aveValue【図書館】&#10;一人当たり面積">
          <a:extLst>
            <a:ext uri="{FF2B5EF4-FFF2-40B4-BE49-F238E27FC236}">
              <a16:creationId xmlns:a16="http://schemas.microsoft.com/office/drawing/2014/main" id="{00000000-0008-0000-0F00-00008D000000}"/>
            </a:ext>
          </a:extLst>
        </xdr:cNvPr>
        <xdr:cNvSpPr txBox="1"/>
      </xdr:nvSpPr>
      <xdr:spPr>
        <a:xfrm>
          <a:off x="6737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132097</xdr:rowOff>
    </xdr:from>
    <xdr:ext cx="469744" cy="259045"/>
    <xdr:sp macro="" textlink="">
      <xdr:nvSpPr>
        <xdr:cNvPr id="142" name="n_1mainValue【図書館】&#10;一人当たり面積">
          <a:extLst>
            <a:ext uri="{FF2B5EF4-FFF2-40B4-BE49-F238E27FC236}">
              <a16:creationId xmlns:a16="http://schemas.microsoft.com/office/drawing/2014/main" id="{00000000-0008-0000-0F00-00008E000000}"/>
            </a:ext>
          </a:extLst>
        </xdr:cNvPr>
        <xdr:cNvSpPr txBox="1"/>
      </xdr:nvSpPr>
      <xdr:spPr>
        <a:xfrm>
          <a:off x="9391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132097</xdr:rowOff>
    </xdr:from>
    <xdr:ext cx="469744" cy="259045"/>
    <xdr:sp macro="" textlink="">
      <xdr:nvSpPr>
        <xdr:cNvPr id="143" name="n_2mainValue【図書館】&#10;一人当たり面積">
          <a:extLst>
            <a:ext uri="{FF2B5EF4-FFF2-40B4-BE49-F238E27FC236}">
              <a16:creationId xmlns:a16="http://schemas.microsoft.com/office/drawing/2014/main" id="{00000000-0008-0000-0F00-00008F000000}"/>
            </a:ext>
          </a:extLst>
        </xdr:cNvPr>
        <xdr:cNvSpPr txBox="1"/>
      </xdr:nvSpPr>
      <xdr:spPr>
        <a:xfrm>
          <a:off x="8515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132097</xdr:rowOff>
    </xdr:from>
    <xdr:ext cx="469744" cy="259045"/>
    <xdr:sp macro="" textlink="">
      <xdr:nvSpPr>
        <xdr:cNvPr id="144" name="n_3mainValue【図書館】&#10;一人当たり面積">
          <a:extLst>
            <a:ext uri="{FF2B5EF4-FFF2-40B4-BE49-F238E27FC236}">
              <a16:creationId xmlns:a16="http://schemas.microsoft.com/office/drawing/2014/main" id="{00000000-0008-0000-0F00-000090000000}"/>
            </a:ext>
          </a:extLst>
        </xdr:cNvPr>
        <xdr:cNvSpPr txBox="1"/>
      </xdr:nvSpPr>
      <xdr:spPr>
        <a:xfrm>
          <a:off x="7626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132097</xdr:rowOff>
    </xdr:from>
    <xdr:ext cx="469744" cy="259045"/>
    <xdr:sp macro="" textlink="">
      <xdr:nvSpPr>
        <xdr:cNvPr id="145" name="n_4mainValue【図書館】&#10;一人当たり面積">
          <a:extLst>
            <a:ext uri="{FF2B5EF4-FFF2-40B4-BE49-F238E27FC236}">
              <a16:creationId xmlns:a16="http://schemas.microsoft.com/office/drawing/2014/main" id="{00000000-0008-0000-0F00-000091000000}"/>
            </a:ext>
          </a:extLst>
        </xdr:cNvPr>
        <xdr:cNvSpPr txBox="1"/>
      </xdr:nvSpPr>
      <xdr:spPr>
        <a:xfrm>
          <a:off x="6737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00000000-0008-0000-0F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00000000-0008-0000-0F00-0000AB000000}"/>
            </a:ext>
          </a:extLst>
        </xdr:cNvPr>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00000000-0008-0000-0F00-0000AD000000}"/>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00000000-0008-0000-0F00-0000AF000000}"/>
            </a:ext>
          </a:extLst>
        </xdr:cNvPr>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63500</xdr:rowOff>
    </xdr:from>
    <xdr:to>
      <xdr:col>24</xdr:col>
      <xdr:colOff>114300</xdr:colOff>
      <xdr:row>61</xdr:row>
      <xdr:rowOff>165100</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4584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41927</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00000000-0008-0000-0F00-0000BB000000}"/>
            </a:ext>
          </a:extLst>
        </xdr:cNvPr>
        <xdr:cNvSpPr txBox="1"/>
      </xdr:nvSpPr>
      <xdr:spPr>
        <a:xfrm>
          <a:off x="4673600"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78740</xdr:rowOff>
    </xdr:from>
    <xdr:to>
      <xdr:col>20</xdr:col>
      <xdr:colOff>38100</xdr:colOff>
      <xdr:row>62</xdr:row>
      <xdr:rowOff>8890</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3746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114300</xdr:rowOff>
    </xdr:from>
    <xdr:to>
      <xdr:col>24</xdr:col>
      <xdr:colOff>63500</xdr:colOff>
      <xdr:row>61</xdr:row>
      <xdr:rowOff>129540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flipV="1">
          <a:off x="3797300" y="105727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63500</xdr:rowOff>
    </xdr:from>
    <xdr:to>
      <xdr:col>15</xdr:col>
      <xdr:colOff>101600</xdr:colOff>
      <xdr:row>61</xdr:row>
      <xdr:rowOff>165100</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2857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114300</xdr:rowOff>
    </xdr:from>
    <xdr:to>
      <xdr:col>19</xdr:col>
      <xdr:colOff>177800</xdr:colOff>
      <xdr:row>61</xdr:row>
      <xdr:rowOff>129540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2908300" y="105727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29210</xdr:rowOff>
    </xdr:from>
    <xdr:to>
      <xdr:col>10</xdr:col>
      <xdr:colOff>165100</xdr:colOff>
      <xdr:row>61</xdr:row>
      <xdr:rowOff>130810</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1968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80010</xdr:rowOff>
    </xdr:from>
    <xdr:to>
      <xdr:col>15</xdr:col>
      <xdr:colOff>50800</xdr:colOff>
      <xdr:row>61</xdr:row>
      <xdr:rowOff>114300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019300" y="105384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166370</xdr:rowOff>
    </xdr:from>
    <xdr:to>
      <xdr:col>6</xdr:col>
      <xdr:colOff>38100</xdr:colOff>
      <xdr:row>61</xdr:row>
      <xdr:rowOff>96520</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079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45720</xdr:rowOff>
    </xdr:from>
    <xdr:to>
      <xdr:col>10</xdr:col>
      <xdr:colOff>114300</xdr:colOff>
      <xdr:row>61</xdr:row>
      <xdr:rowOff>80010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1130300" y="105041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196" name="n_1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97" name="n_2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2705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48277</xdr:rowOff>
    </xdr:from>
    <xdr:ext cx="405111" cy="259045"/>
    <xdr:sp macro="" textlink="">
      <xdr:nvSpPr>
        <xdr:cNvPr id="198" name="n_3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1816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50182</xdr:rowOff>
    </xdr:from>
    <xdr:ext cx="405111" cy="259045"/>
    <xdr:sp macro="" textlink="">
      <xdr:nvSpPr>
        <xdr:cNvPr id="199" name="n_4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927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17</xdr:rowOff>
    </xdr:from>
    <xdr:ext cx="405111" cy="259045"/>
    <xdr:sp macro="" textlink="">
      <xdr:nvSpPr>
        <xdr:cNvPr id="200" name="n_1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156227</xdr:rowOff>
    </xdr:from>
    <xdr:ext cx="405111" cy="259045"/>
    <xdr:sp macro="" textlink="">
      <xdr:nvSpPr>
        <xdr:cNvPr id="201" name="n_2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121937</xdr:rowOff>
    </xdr:from>
    <xdr:ext cx="405111" cy="259045"/>
    <xdr:sp macro="" textlink="">
      <xdr:nvSpPr>
        <xdr:cNvPr id="202" name="n_3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87647</xdr:rowOff>
    </xdr:from>
    <xdr:ext cx="405111" cy="259045"/>
    <xdr:sp macro="" textlink="">
      <xdr:nvSpPr>
        <xdr:cNvPr id="203" name="n_4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F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F00-0000E2000000}"/>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F00-0000E4000000}"/>
            </a:ext>
          </a:extLst>
        </xdr:cNvPr>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F00-0000E6000000}"/>
            </a:ext>
          </a:extLst>
        </xdr:cNvPr>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1778</xdr:rowOff>
    </xdr:from>
    <xdr:to>
      <xdr:col>55</xdr:col>
      <xdr:colOff>50800</xdr:colOff>
      <xdr:row>63</xdr:row>
      <xdr:rowOff>103378</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104267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88155</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F00-0000F2000000}"/>
            </a:ext>
          </a:extLst>
        </xdr:cNvPr>
        <xdr:cNvSpPr txBox="1"/>
      </xdr:nvSpPr>
      <xdr:spPr>
        <a:xfrm>
          <a:off x="10515600" y="1071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1778</xdr:rowOff>
    </xdr:from>
    <xdr:to>
      <xdr:col>50</xdr:col>
      <xdr:colOff>165100</xdr:colOff>
      <xdr:row>63</xdr:row>
      <xdr:rowOff>103378</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9588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52578</xdr:rowOff>
    </xdr:from>
    <xdr:to>
      <xdr:col>55</xdr:col>
      <xdr:colOff>0</xdr:colOff>
      <xdr:row>63</xdr:row>
      <xdr:rowOff>52578</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9639300" y="10853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1778</xdr:rowOff>
    </xdr:from>
    <xdr:to>
      <xdr:col>46</xdr:col>
      <xdr:colOff>38100</xdr:colOff>
      <xdr:row>63</xdr:row>
      <xdr:rowOff>103378</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8699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52578</xdr:rowOff>
    </xdr:from>
    <xdr:to>
      <xdr:col>50</xdr:col>
      <xdr:colOff>114300</xdr:colOff>
      <xdr:row>63</xdr:row>
      <xdr:rowOff>52578</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8750300" y="1085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1778</xdr:rowOff>
    </xdr:from>
    <xdr:to>
      <xdr:col>41</xdr:col>
      <xdr:colOff>101600</xdr:colOff>
      <xdr:row>63</xdr:row>
      <xdr:rowOff>103378</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7810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52578</xdr:rowOff>
    </xdr:from>
    <xdr:to>
      <xdr:col>45</xdr:col>
      <xdr:colOff>177800</xdr:colOff>
      <xdr:row>63</xdr:row>
      <xdr:rowOff>52578</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7861300" y="1085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1778</xdr:rowOff>
    </xdr:from>
    <xdr:to>
      <xdr:col>36</xdr:col>
      <xdr:colOff>165100</xdr:colOff>
      <xdr:row>63</xdr:row>
      <xdr:rowOff>103378</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6921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52578</xdr:rowOff>
    </xdr:from>
    <xdr:to>
      <xdr:col>41</xdr:col>
      <xdr:colOff>50800</xdr:colOff>
      <xdr:row>63</xdr:row>
      <xdr:rowOff>52578</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6972300" y="1085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F00-0000FB000000}"/>
            </a:ext>
          </a:extLst>
        </xdr:cNvPr>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F00-0000FC000000}"/>
            </a:ext>
          </a:extLst>
        </xdr:cNvPr>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117619</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F00-0000FD000000}"/>
            </a:ext>
          </a:extLst>
        </xdr:cNvPr>
        <xdr:cNvSpPr txBox="1"/>
      </xdr:nvSpPr>
      <xdr:spPr>
        <a:xfrm>
          <a:off x="7626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7891</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F00-0000FE000000}"/>
            </a:ext>
          </a:extLst>
        </xdr:cNvPr>
        <xdr:cNvSpPr txBox="1"/>
      </xdr:nvSpPr>
      <xdr:spPr>
        <a:xfrm>
          <a:off x="6737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94505</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F00-0000FF000000}"/>
            </a:ext>
          </a:extLst>
        </xdr:cNvPr>
        <xdr:cNvSpPr txBox="1"/>
      </xdr:nvSpPr>
      <xdr:spPr>
        <a:xfrm>
          <a:off x="93917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94505</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F00-000000010000}"/>
            </a:ext>
          </a:extLst>
        </xdr:cNvPr>
        <xdr:cNvSpPr txBox="1"/>
      </xdr:nvSpPr>
      <xdr:spPr>
        <a:xfrm>
          <a:off x="8515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94505</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F00-000001010000}"/>
            </a:ext>
          </a:extLst>
        </xdr:cNvPr>
        <xdr:cNvSpPr txBox="1"/>
      </xdr:nvSpPr>
      <xdr:spPr>
        <a:xfrm>
          <a:off x="7626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94505</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F00-000002010000}"/>
            </a:ext>
          </a:extLst>
        </xdr:cNvPr>
        <xdr:cNvSpPr txBox="1"/>
      </xdr:nvSpPr>
      <xdr:spPr>
        <a:xfrm>
          <a:off x="6737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00000000-0008-0000-0F00-00001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00000000-0008-0000-0F00-00001A010000}"/>
            </a:ext>
          </a:extLst>
        </xdr:cNvPr>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00000000-0008-0000-0F00-00001C010000}"/>
            </a:ext>
          </a:extLst>
        </xdr:cNvPr>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00000000-0008-0000-0F00-00001E010000}"/>
            </a:ext>
          </a:extLst>
        </xdr:cNvPr>
        <xdr:cNvSpPr txBox="1"/>
      </xdr:nvSpPr>
      <xdr:spPr>
        <a:xfrm>
          <a:off x="4673600" y="1354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10161</xdr:rowOff>
    </xdr:from>
    <xdr:to>
      <xdr:col>24</xdr:col>
      <xdr:colOff>114300</xdr:colOff>
      <xdr:row>80</xdr:row>
      <xdr:rowOff>111761</xdr:rowOff>
    </xdr:to>
    <xdr:sp macro="" textlink="">
      <xdr:nvSpPr>
        <xdr:cNvPr id="297" name="楕円 296">
          <a:extLst>
            <a:ext uri="{FF2B5EF4-FFF2-40B4-BE49-F238E27FC236}">
              <a16:creationId xmlns:a16="http://schemas.microsoft.com/office/drawing/2014/main" id="{00000000-0008-0000-0F00-000029010000}"/>
            </a:ext>
          </a:extLst>
        </xdr:cNvPr>
        <xdr:cNvSpPr/>
      </xdr:nvSpPr>
      <xdr:spPr>
        <a:xfrm>
          <a:off x="45847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160038</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00000000-0008-0000-0F00-00002A010000}"/>
            </a:ext>
          </a:extLst>
        </xdr:cNvPr>
        <xdr:cNvSpPr txBox="1"/>
      </xdr:nvSpPr>
      <xdr:spPr>
        <a:xfrm>
          <a:off x="4673600" y="1370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158750</xdr:rowOff>
    </xdr:from>
    <xdr:to>
      <xdr:col>20</xdr:col>
      <xdr:colOff>38100</xdr:colOff>
      <xdr:row>80</xdr:row>
      <xdr:rowOff>88900</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3746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38100</xdr:rowOff>
    </xdr:from>
    <xdr:to>
      <xdr:col>24</xdr:col>
      <xdr:colOff>63500</xdr:colOff>
      <xdr:row>80</xdr:row>
      <xdr:rowOff>60961</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3797300" y="137541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149606</xdr:rowOff>
    </xdr:from>
    <xdr:to>
      <xdr:col>15</xdr:col>
      <xdr:colOff>101600</xdr:colOff>
      <xdr:row>80</xdr:row>
      <xdr:rowOff>79756</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2857500" y="136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28956</xdr:rowOff>
    </xdr:from>
    <xdr:to>
      <xdr:col>19</xdr:col>
      <xdr:colOff>177800</xdr:colOff>
      <xdr:row>80</xdr:row>
      <xdr:rowOff>38100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2908300" y="137449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101600</xdr:rowOff>
    </xdr:from>
    <xdr:to>
      <xdr:col>10</xdr:col>
      <xdr:colOff>165100</xdr:colOff>
      <xdr:row>80</xdr:row>
      <xdr:rowOff>31750</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1968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152400</xdr:rowOff>
    </xdr:from>
    <xdr:to>
      <xdr:col>15</xdr:col>
      <xdr:colOff>50800</xdr:colOff>
      <xdr:row>80</xdr:row>
      <xdr:rowOff>28956</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2019300" y="1369695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51308</xdr:rowOff>
    </xdr:from>
    <xdr:to>
      <xdr:col>6</xdr:col>
      <xdr:colOff>38100</xdr:colOff>
      <xdr:row>79</xdr:row>
      <xdr:rowOff>152908</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1079500" y="135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102108</xdr:rowOff>
    </xdr:from>
    <xdr:to>
      <xdr:col>10</xdr:col>
      <xdr:colOff>114300</xdr:colOff>
      <xdr:row>79</xdr:row>
      <xdr:rowOff>152400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130300" y="1364665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57421</xdr:rowOff>
    </xdr:from>
    <xdr:ext cx="405111" cy="259045"/>
    <xdr:sp macro="" textlink="">
      <xdr:nvSpPr>
        <xdr:cNvPr id="307" name="n_1aveValue【福祉施設】&#10;有形固定資産減価償却率">
          <a:extLst>
            <a:ext uri="{FF2B5EF4-FFF2-40B4-BE49-F238E27FC236}">
              <a16:creationId xmlns:a16="http://schemas.microsoft.com/office/drawing/2014/main" id="{00000000-0008-0000-0F00-000033010000}"/>
            </a:ext>
          </a:extLst>
        </xdr:cNvPr>
        <xdr:cNvSpPr txBox="1"/>
      </xdr:nvSpPr>
      <xdr:spPr>
        <a:xfrm>
          <a:off x="35820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308" name="n_2aveValue【福祉施設】&#10;有形固定資産減価償却率">
          <a:extLst>
            <a:ext uri="{FF2B5EF4-FFF2-40B4-BE49-F238E27FC236}">
              <a16:creationId xmlns:a16="http://schemas.microsoft.com/office/drawing/2014/main" id="{00000000-0008-0000-0F00-000034010000}"/>
            </a:ext>
          </a:extLst>
        </xdr:cNvPr>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169435</xdr:rowOff>
    </xdr:from>
    <xdr:ext cx="405111" cy="259045"/>
    <xdr:sp macro="" textlink="">
      <xdr:nvSpPr>
        <xdr:cNvPr id="309" name="n_3aveValue【福祉施設】&#10;有形固定資産減価償却率">
          <a:extLst>
            <a:ext uri="{FF2B5EF4-FFF2-40B4-BE49-F238E27FC236}">
              <a16:creationId xmlns:a16="http://schemas.microsoft.com/office/drawing/2014/main" id="{00000000-0008-0000-0F00-000035010000}"/>
            </a:ext>
          </a:extLst>
        </xdr:cNvPr>
        <xdr:cNvSpPr txBox="1"/>
      </xdr:nvSpPr>
      <xdr:spPr>
        <a:xfrm>
          <a:off x="1816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167149</xdr:rowOff>
    </xdr:from>
    <xdr:ext cx="405111" cy="259045"/>
    <xdr:sp macro="" textlink="">
      <xdr:nvSpPr>
        <xdr:cNvPr id="310" name="n_4aveValue【福祉施設】&#10;有形固定資産減価償却率">
          <a:extLst>
            <a:ext uri="{FF2B5EF4-FFF2-40B4-BE49-F238E27FC236}">
              <a16:creationId xmlns:a16="http://schemas.microsoft.com/office/drawing/2014/main" id="{00000000-0008-0000-0F00-000036010000}"/>
            </a:ext>
          </a:extLst>
        </xdr:cNvPr>
        <xdr:cNvSpPr txBox="1"/>
      </xdr:nvSpPr>
      <xdr:spPr>
        <a:xfrm>
          <a:off x="927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80027</xdr:rowOff>
    </xdr:from>
    <xdr:ext cx="405111" cy="259045"/>
    <xdr:sp macro="" textlink="">
      <xdr:nvSpPr>
        <xdr:cNvPr id="311" name="n_1mainValue【福祉施設】&#10;有形固定資産減価償却率">
          <a:extLst>
            <a:ext uri="{FF2B5EF4-FFF2-40B4-BE49-F238E27FC236}">
              <a16:creationId xmlns:a16="http://schemas.microsoft.com/office/drawing/2014/main" id="{00000000-0008-0000-0F00-000037010000}"/>
            </a:ext>
          </a:extLst>
        </xdr:cNvPr>
        <xdr:cNvSpPr txBox="1"/>
      </xdr:nvSpPr>
      <xdr:spPr>
        <a:xfrm>
          <a:off x="35820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70883</xdr:rowOff>
    </xdr:from>
    <xdr:ext cx="405111" cy="259045"/>
    <xdr:sp macro="" textlink="">
      <xdr:nvSpPr>
        <xdr:cNvPr id="312" name="n_2mainValue【福祉施設】&#10;有形固定資産減価償却率">
          <a:extLst>
            <a:ext uri="{FF2B5EF4-FFF2-40B4-BE49-F238E27FC236}">
              <a16:creationId xmlns:a16="http://schemas.microsoft.com/office/drawing/2014/main" id="{00000000-0008-0000-0F00-000038010000}"/>
            </a:ext>
          </a:extLst>
        </xdr:cNvPr>
        <xdr:cNvSpPr txBox="1"/>
      </xdr:nvSpPr>
      <xdr:spPr>
        <a:xfrm>
          <a:off x="2705744" y="1378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22877</xdr:rowOff>
    </xdr:from>
    <xdr:ext cx="405111" cy="259045"/>
    <xdr:sp macro="" textlink="">
      <xdr:nvSpPr>
        <xdr:cNvPr id="313" name="n_3mainValue【福祉施設】&#10;有形固定資産減価償却率">
          <a:extLst>
            <a:ext uri="{FF2B5EF4-FFF2-40B4-BE49-F238E27FC236}">
              <a16:creationId xmlns:a16="http://schemas.microsoft.com/office/drawing/2014/main" id="{00000000-0008-0000-0F00-000039010000}"/>
            </a:ext>
          </a:extLst>
        </xdr:cNvPr>
        <xdr:cNvSpPr txBox="1"/>
      </xdr:nvSpPr>
      <xdr:spPr>
        <a:xfrm>
          <a:off x="1816744" y="1373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144035</xdr:rowOff>
    </xdr:from>
    <xdr:ext cx="405111" cy="259045"/>
    <xdr:sp macro="" textlink="">
      <xdr:nvSpPr>
        <xdr:cNvPr id="314" name="n_4mainValue【福祉施設】&#10;有形固定資産減価償却率">
          <a:extLst>
            <a:ext uri="{FF2B5EF4-FFF2-40B4-BE49-F238E27FC236}">
              <a16:creationId xmlns:a16="http://schemas.microsoft.com/office/drawing/2014/main" id="{00000000-0008-0000-0F00-00003A010000}"/>
            </a:ext>
          </a:extLst>
        </xdr:cNvPr>
        <xdr:cNvSpPr txBox="1"/>
      </xdr:nvSpPr>
      <xdr:spPr>
        <a:xfrm>
          <a:off x="927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F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F00-00005501000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F00-000057010000}"/>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F00-000059010000}"/>
            </a:ext>
          </a:extLst>
        </xdr:cNvPr>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10426700" y="142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89098</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F00-000065010000}"/>
            </a:ext>
          </a:extLst>
        </xdr:cNvPr>
        <xdr:cNvSpPr txBox="1"/>
      </xdr:nvSpPr>
      <xdr:spPr>
        <a:xfrm>
          <a:off x="10515600"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66221</xdr:rowOff>
    </xdr:from>
    <xdr:to>
      <xdr:col>50</xdr:col>
      <xdr:colOff>165100</xdr:colOff>
      <xdr:row>83</xdr:row>
      <xdr:rowOff>167821</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9588500" y="142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117021</xdr:rowOff>
    </xdr:from>
    <xdr:to>
      <xdr:col>55</xdr:col>
      <xdr:colOff>0</xdr:colOff>
      <xdr:row>83</xdr:row>
      <xdr:rowOff>117021</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9639300" y="143473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66221</xdr:rowOff>
    </xdr:from>
    <xdr:to>
      <xdr:col>46</xdr:col>
      <xdr:colOff>38100</xdr:colOff>
      <xdr:row>83</xdr:row>
      <xdr:rowOff>167821</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8699500" y="142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117021</xdr:rowOff>
    </xdr:from>
    <xdr:to>
      <xdr:col>50</xdr:col>
      <xdr:colOff>114300</xdr:colOff>
      <xdr:row>83</xdr:row>
      <xdr:rowOff>117021</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8750300" y="14347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66221</xdr:rowOff>
    </xdr:from>
    <xdr:to>
      <xdr:col>41</xdr:col>
      <xdr:colOff>101600</xdr:colOff>
      <xdr:row>83</xdr:row>
      <xdr:rowOff>167821</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7810500" y="142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117021</xdr:rowOff>
    </xdr:from>
    <xdr:to>
      <xdr:col>45</xdr:col>
      <xdr:colOff>177800</xdr:colOff>
      <xdr:row>83</xdr:row>
      <xdr:rowOff>117021</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7861300" y="14347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66221</xdr:rowOff>
    </xdr:from>
    <xdr:to>
      <xdr:col>36</xdr:col>
      <xdr:colOff>165100</xdr:colOff>
      <xdr:row>83</xdr:row>
      <xdr:rowOff>167821</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6921500" y="142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117021</xdr:rowOff>
    </xdr:from>
    <xdr:to>
      <xdr:col>41</xdr:col>
      <xdr:colOff>50800</xdr:colOff>
      <xdr:row>83</xdr:row>
      <xdr:rowOff>117021</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6972300" y="14347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6" name="n_1aveValue【福祉施設】&#10;一人当たり面積">
          <a:extLst>
            <a:ext uri="{FF2B5EF4-FFF2-40B4-BE49-F238E27FC236}">
              <a16:creationId xmlns:a16="http://schemas.microsoft.com/office/drawing/2014/main" id="{00000000-0008-0000-0F00-00006E010000}"/>
            </a:ext>
          </a:extLst>
        </xdr:cNvPr>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7" name="n_2aveValue【福祉施設】&#10;一人当たり面積">
          <a:extLst>
            <a:ext uri="{FF2B5EF4-FFF2-40B4-BE49-F238E27FC236}">
              <a16:creationId xmlns:a16="http://schemas.microsoft.com/office/drawing/2014/main" id="{00000000-0008-0000-0F00-00006F010000}"/>
            </a:ext>
          </a:extLst>
        </xdr:cNvPr>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8" name="n_3aveValue【福祉施設】&#10;一人当たり面積">
          <a:extLst>
            <a:ext uri="{FF2B5EF4-FFF2-40B4-BE49-F238E27FC236}">
              <a16:creationId xmlns:a16="http://schemas.microsoft.com/office/drawing/2014/main" id="{00000000-0008-0000-0F00-000070010000}"/>
            </a:ext>
          </a:extLst>
        </xdr:cNvPr>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20156</xdr:rowOff>
    </xdr:from>
    <xdr:ext cx="469744" cy="259045"/>
    <xdr:sp macro="" textlink="">
      <xdr:nvSpPr>
        <xdr:cNvPr id="369" name="n_4aveValue【福祉施設】&#10;一人当たり面積">
          <a:extLst>
            <a:ext uri="{FF2B5EF4-FFF2-40B4-BE49-F238E27FC236}">
              <a16:creationId xmlns:a16="http://schemas.microsoft.com/office/drawing/2014/main" id="{00000000-0008-0000-0F00-000071010000}"/>
            </a:ext>
          </a:extLst>
        </xdr:cNvPr>
        <xdr:cNvSpPr txBox="1"/>
      </xdr:nvSpPr>
      <xdr:spPr>
        <a:xfrm>
          <a:off x="6737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12898</xdr:rowOff>
    </xdr:from>
    <xdr:ext cx="469744" cy="259045"/>
    <xdr:sp macro="" textlink="">
      <xdr:nvSpPr>
        <xdr:cNvPr id="370" name="n_1mainValue【福祉施設】&#10;一人当たり面積">
          <a:extLst>
            <a:ext uri="{FF2B5EF4-FFF2-40B4-BE49-F238E27FC236}">
              <a16:creationId xmlns:a16="http://schemas.microsoft.com/office/drawing/2014/main" id="{00000000-0008-0000-0F00-000072010000}"/>
            </a:ext>
          </a:extLst>
        </xdr:cNvPr>
        <xdr:cNvSpPr txBox="1"/>
      </xdr:nvSpPr>
      <xdr:spPr>
        <a:xfrm>
          <a:off x="93917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12898</xdr:rowOff>
    </xdr:from>
    <xdr:ext cx="469744" cy="259045"/>
    <xdr:sp macro="" textlink="">
      <xdr:nvSpPr>
        <xdr:cNvPr id="371" name="n_2mainValue【福祉施設】&#10;一人当たり面積">
          <a:extLst>
            <a:ext uri="{FF2B5EF4-FFF2-40B4-BE49-F238E27FC236}">
              <a16:creationId xmlns:a16="http://schemas.microsoft.com/office/drawing/2014/main" id="{00000000-0008-0000-0F00-000073010000}"/>
            </a:ext>
          </a:extLst>
        </xdr:cNvPr>
        <xdr:cNvSpPr txBox="1"/>
      </xdr:nvSpPr>
      <xdr:spPr>
        <a:xfrm>
          <a:off x="85154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158948</xdr:rowOff>
    </xdr:from>
    <xdr:ext cx="469744" cy="259045"/>
    <xdr:sp macro="" textlink="">
      <xdr:nvSpPr>
        <xdr:cNvPr id="372" name="n_3mainValue【福祉施設】&#10;一人当たり面積">
          <a:extLst>
            <a:ext uri="{FF2B5EF4-FFF2-40B4-BE49-F238E27FC236}">
              <a16:creationId xmlns:a16="http://schemas.microsoft.com/office/drawing/2014/main" id="{00000000-0008-0000-0F00-000074010000}"/>
            </a:ext>
          </a:extLst>
        </xdr:cNvPr>
        <xdr:cNvSpPr txBox="1"/>
      </xdr:nvSpPr>
      <xdr:spPr>
        <a:xfrm>
          <a:off x="7626427" y="143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12898</xdr:rowOff>
    </xdr:from>
    <xdr:ext cx="469744" cy="259045"/>
    <xdr:sp macro="" textlink="">
      <xdr:nvSpPr>
        <xdr:cNvPr id="373" name="n_4mainValue【福祉施設】&#10;一人当たり面積">
          <a:extLst>
            <a:ext uri="{FF2B5EF4-FFF2-40B4-BE49-F238E27FC236}">
              <a16:creationId xmlns:a16="http://schemas.microsoft.com/office/drawing/2014/main" id="{00000000-0008-0000-0F00-000075010000}"/>
            </a:ext>
          </a:extLst>
        </xdr:cNvPr>
        <xdr:cNvSpPr txBox="1"/>
      </xdr:nvSpPr>
      <xdr:spPr>
        <a:xfrm>
          <a:off x="67374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0000000-0008-0000-0F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00000000-0008-0000-0F00-00008F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00000000-0008-0000-0F00-000091010000}"/>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00000000-0008-0000-0F00-000093010000}"/>
            </a:ext>
          </a:extLst>
        </xdr:cNvPr>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132080</xdr:rowOff>
    </xdr:from>
    <xdr:to>
      <xdr:col>24</xdr:col>
      <xdr:colOff>114300</xdr:colOff>
      <xdr:row>105</xdr:row>
      <xdr:rowOff>62230</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45847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110507</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00000000-0008-0000-0F00-00009F010000}"/>
            </a:ext>
          </a:extLst>
        </xdr:cNvPr>
        <xdr:cNvSpPr txBox="1"/>
      </xdr:nvSpPr>
      <xdr:spPr>
        <a:xfrm>
          <a:off x="4673600"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122555</xdr:rowOff>
    </xdr:from>
    <xdr:to>
      <xdr:col>20</xdr:col>
      <xdr:colOff>38100</xdr:colOff>
      <xdr:row>105</xdr:row>
      <xdr:rowOff>52705</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3746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1905</xdr:rowOff>
    </xdr:from>
    <xdr:to>
      <xdr:col>24</xdr:col>
      <xdr:colOff>63500</xdr:colOff>
      <xdr:row>105</xdr:row>
      <xdr:rowOff>11430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3797300" y="1800415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166370</xdr:rowOff>
    </xdr:from>
    <xdr:to>
      <xdr:col>15</xdr:col>
      <xdr:colOff>101600</xdr:colOff>
      <xdr:row>105</xdr:row>
      <xdr:rowOff>96520</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2857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1905</xdr:rowOff>
    </xdr:from>
    <xdr:to>
      <xdr:col>19</xdr:col>
      <xdr:colOff>177800</xdr:colOff>
      <xdr:row>105</xdr:row>
      <xdr:rowOff>45720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flipV="1">
          <a:off x="2908300" y="180041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151130</xdr:rowOff>
    </xdr:from>
    <xdr:to>
      <xdr:col>10</xdr:col>
      <xdr:colOff>165100</xdr:colOff>
      <xdr:row>105</xdr:row>
      <xdr:rowOff>81280</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968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30480</xdr:rowOff>
    </xdr:from>
    <xdr:to>
      <xdr:col>15</xdr:col>
      <xdr:colOff>50800</xdr:colOff>
      <xdr:row>105</xdr:row>
      <xdr:rowOff>45720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2019300" y="18032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124461</xdr:rowOff>
    </xdr:from>
    <xdr:to>
      <xdr:col>6</xdr:col>
      <xdr:colOff>38100</xdr:colOff>
      <xdr:row>105</xdr:row>
      <xdr:rowOff>54611</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079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3811</xdr:rowOff>
    </xdr:from>
    <xdr:to>
      <xdr:col>10</xdr:col>
      <xdr:colOff>114300</xdr:colOff>
      <xdr:row>105</xdr:row>
      <xdr:rowOff>30480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130300" y="180060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24" name="n_1aveValue【市民会館】&#10;有形固定資産減価償却率">
          <a:extLst>
            <a:ext uri="{FF2B5EF4-FFF2-40B4-BE49-F238E27FC236}">
              <a16:creationId xmlns:a16="http://schemas.microsoft.com/office/drawing/2014/main" id="{00000000-0008-0000-0F00-0000A8010000}"/>
            </a:ext>
          </a:extLst>
        </xdr:cNvPr>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425" name="n_2aveValue【市民会館】&#10;有形固定資産減価償却率">
          <a:extLst>
            <a:ext uri="{FF2B5EF4-FFF2-40B4-BE49-F238E27FC236}">
              <a16:creationId xmlns:a16="http://schemas.microsoft.com/office/drawing/2014/main" id="{00000000-0008-0000-0F00-0000A9010000}"/>
            </a:ext>
          </a:extLst>
        </xdr:cNvPr>
        <xdr:cNvSpPr txBox="1"/>
      </xdr:nvSpPr>
      <xdr:spPr>
        <a:xfrm>
          <a:off x="2705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26" name="n_3aveValue【市民会館】&#10;有形固定資産減価償却率">
          <a:extLst>
            <a:ext uri="{FF2B5EF4-FFF2-40B4-BE49-F238E27FC236}">
              <a16:creationId xmlns:a16="http://schemas.microsoft.com/office/drawing/2014/main" id="{00000000-0008-0000-0F00-0000AA010000}"/>
            </a:ext>
          </a:extLst>
        </xdr:cNvPr>
        <xdr:cNvSpPr txBox="1"/>
      </xdr:nvSpPr>
      <xdr:spPr>
        <a:xfrm>
          <a:off x="1816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90188</xdr:rowOff>
    </xdr:from>
    <xdr:ext cx="405111" cy="259045"/>
    <xdr:sp macro="" textlink="">
      <xdr:nvSpPr>
        <xdr:cNvPr id="427" name="n_4aveValue【市民会館】&#10;有形固定資産減価償却率">
          <a:extLst>
            <a:ext uri="{FF2B5EF4-FFF2-40B4-BE49-F238E27FC236}">
              <a16:creationId xmlns:a16="http://schemas.microsoft.com/office/drawing/2014/main" id="{00000000-0008-0000-0F00-0000AB010000}"/>
            </a:ext>
          </a:extLst>
        </xdr:cNvPr>
        <xdr:cNvSpPr txBox="1"/>
      </xdr:nvSpPr>
      <xdr:spPr>
        <a:xfrm>
          <a:off x="927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43832</xdr:rowOff>
    </xdr:from>
    <xdr:ext cx="405111" cy="259045"/>
    <xdr:sp macro="" textlink="">
      <xdr:nvSpPr>
        <xdr:cNvPr id="428" name="n_1main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87647</xdr:rowOff>
    </xdr:from>
    <xdr:ext cx="405111" cy="259045"/>
    <xdr:sp macro="" textlink="">
      <xdr:nvSpPr>
        <xdr:cNvPr id="429" name="n_2mainValue【市民会館】&#10;有形固定資産減価償却率">
          <a:extLst>
            <a:ext uri="{FF2B5EF4-FFF2-40B4-BE49-F238E27FC236}">
              <a16:creationId xmlns:a16="http://schemas.microsoft.com/office/drawing/2014/main" id="{00000000-0008-0000-0F00-0000AD010000}"/>
            </a:ext>
          </a:extLst>
        </xdr:cNvPr>
        <xdr:cNvSpPr txBox="1"/>
      </xdr:nvSpPr>
      <xdr:spPr>
        <a:xfrm>
          <a:off x="2705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72407</xdr:rowOff>
    </xdr:from>
    <xdr:ext cx="405111" cy="259045"/>
    <xdr:sp macro="" textlink="">
      <xdr:nvSpPr>
        <xdr:cNvPr id="430" name="n_3mainValue【市民会館】&#10;有形固定資産減価償却率">
          <a:extLst>
            <a:ext uri="{FF2B5EF4-FFF2-40B4-BE49-F238E27FC236}">
              <a16:creationId xmlns:a16="http://schemas.microsoft.com/office/drawing/2014/main" id="{00000000-0008-0000-0F00-0000AE010000}"/>
            </a:ext>
          </a:extLst>
        </xdr:cNvPr>
        <xdr:cNvSpPr txBox="1"/>
      </xdr:nvSpPr>
      <xdr:spPr>
        <a:xfrm>
          <a:off x="1816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45738</xdr:rowOff>
    </xdr:from>
    <xdr:ext cx="405111" cy="259045"/>
    <xdr:sp macro="" textlink="">
      <xdr:nvSpPr>
        <xdr:cNvPr id="431" name="n_4mainValue【市民会館】&#10;有形固定資産減価償却率">
          <a:extLst>
            <a:ext uri="{FF2B5EF4-FFF2-40B4-BE49-F238E27FC236}">
              <a16:creationId xmlns:a16="http://schemas.microsoft.com/office/drawing/2014/main" id="{00000000-0008-0000-0F00-0000AF010000}"/>
            </a:ext>
          </a:extLst>
        </xdr:cNvPr>
        <xdr:cNvSpPr txBox="1"/>
      </xdr:nvSpPr>
      <xdr:spPr>
        <a:xfrm>
          <a:off x="927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00000000-0008-0000-0F00-0000C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00000000-0008-0000-0F00-0000C4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a:extLst>
            <a:ext uri="{FF2B5EF4-FFF2-40B4-BE49-F238E27FC236}">
              <a16:creationId xmlns:a16="http://schemas.microsoft.com/office/drawing/2014/main" id="{00000000-0008-0000-0F00-0000C6010000}"/>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56" name="【市民会館】&#10;一人当たり面積平均値テキスト">
          <a:extLst>
            <a:ext uri="{FF2B5EF4-FFF2-40B4-BE49-F238E27FC236}">
              <a16:creationId xmlns:a16="http://schemas.microsoft.com/office/drawing/2014/main" id="{00000000-0008-0000-0F00-0000C8010000}"/>
            </a:ext>
          </a:extLst>
        </xdr:cNvPr>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76836</xdr:rowOff>
    </xdr:from>
    <xdr:to>
      <xdr:col>55</xdr:col>
      <xdr:colOff>50800</xdr:colOff>
      <xdr:row>107</xdr:row>
      <xdr:rowOff>6986</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104267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55263</xdr:rowOff>
    </xdr:from>
    <xdr:ext cx="469744" cy="259045"/>
    <xdr:sp macro="" textlink="">
      <xdr:nvSpPr>
        <xdr:cNvPr id="468" name="【市民会館】&#10;一人当たり面積該当値テキスト">
          <a:extLst>
            <a:ext uri="{FF2B5EF4-FFF2-40B4-BE49-F238E27FC236}">
              <a16:creationId xmlns:a16="http://schemas.microsoft.com/office/drawing/2014/main" id="{00000000-0008-0000-0F00-0000D4010000}"/>
            </a:ext>
          </a:extLst>
        </xdr:cNvPr>
        <xdr:cNvSpPr txBox="1"/>
      </xdr:nvSpPr>
      <xdr:spPr>
        <a:xfrm>
          <a:off x="10515600" y="1822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76836</xdr:rowOff>
    </xdr:from>
    <xdr:to>
      <xdr:col>50</xdr:col>
      <xdr:colOff>165100</xdr:colOff>
      <xdr:row>107</xdr:row>
      <xdr:rowOff>6986</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9588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127636</xdr:rowOff>
    </xdr:from>
    <xdr:to>
      <xdr:col>55</xdr:col>
      <xdr:colOff>0</xdr:colOff>
      <xdr:row>106</xdr:row>
      <xdr:rowOff>127636</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9639300" y="18301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76836</xdr:rowOff>
    </xdr:from>
    <xdr:to>
      <xdr:col>46</xdr:col>
      <xdr:colOff>38100</xdr:colOff>
      <xdr:row>107</xdr:row>
      <xdr:rowOff>6986</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8699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127636</xdr:rowOff>
    </xdr:from>
    <xdr:to>
      <xdr:col>50</xdr:col>
      <xdr:colOff>114300</xdr:colOff>
      <xdr:row>106</xdr:row>
      <xdr:rowOff>127636</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8750300" y="1830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76836</xdr:rowOff>
    </xdr:from>
    <xdr:to>
      <xdr:col>41</xdr:col>
      <xdr:colOff>101600</xdr:colOff>
      <xdr:row>107</xdr:row>
      <xdr:rowOff>6986</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7810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127636</xdr:rowOff>
    </xdr:from>
    <xdr:to>
      <xdr:col>45</xdr:col>
      <xdr:colOff>177800</xdr:colOff>
      <xdr:row>106</xdr:row>
      <xdr:rowOff>127636</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7861300" y="1830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76836</xdr:rowOff>
    </xdr:from>
    <xdr:to>
      <xdr:col>36</xdr:col>
      <xdr:colOff>165100</xdr:colOff>
      <xdr:row>107</xdr:row>
      <xdr:rowOff>6986</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6921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127636</xdr:rowOff>
    </xdr:from>
    <xdr:to>
      <xdr:col>41</xdr:col>
      <xdr:colOff>50800</xdr:colOff>
      <xdr:row>106</xdr:row>
      <xdr:rowOff>127636</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6972300" y="1830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a:extLst>
            <a:ext uri="{FF2B5EF4-FFF2-40B4-BE49-F238E27FC236}">
              <a16:creationId xmlns:a16="http://schemas.microsoft.com/office/drawing/2014/main" id="{00000000-0008-0000-0F00-0000DD010000}"/>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78" name="n_2aveValue【市民会館】&#10;一人当たり面積">
          <a:extLst>
            <a:ext uri="{FF2B5EF4-FFF2-40B4-BE49-F238E27FC236}">
              <a16:creationId xmlns:a16="http://schemas.microsoft.com/office/drawing/2014/main" id="{00000000-0008-0000-0F00-0000DE010000}"/>
            </a:ext>
          </a:extLst>
        </xdr:cNvPr>
        <xdr:cNvSpPr txBox="1"/>
      </xdr:nvSpPr>
      <xdr:spPr>
        <a:xfrm>
          <a:off x="8515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79" name="n_3aveValue【市民会館】&#10;一人当たり面積">
          <a:extLst>
            <a:ext uri="{FF2B5EF4-FFF2-40B4-BE49-F238E27FC236}">
              <a16:creationId xmlns:a16="http://schemas.microsoft.com/office/drawing/2014/main" id="{00000000-0008-0000-0F00-0000DF010000}"/>
            </a:ext>
          </a:extLst>
        </xdr:cNvPr>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10;一人当たり面積">
          <a:extLst>
            <a:ext uri="{FF2B5EF4-FFF2-40B4-BE49-F238E27FC236}">
              <a16:creationId xmlns:a16="http://schemas.microsoft.com/office/drawing/2014/main" id="{00000000-0008-0000-0F00-0000E0010000}"/>
            </a:ext>
          </a:extLst>
        </xdr:cNvPr>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169563</xdr:rowOff>
    </xdr:from>
    <xdr:ext cx="469744" cy="259045"/>
    <xdr:sp macro="" textlink="">
      <xdr:nvSpPr>
        <xdr:cNvPr id="481" name="n_1mainValue【市民会館】&#10;一人当たり面積">
          <a:extLst>
            <a:ext uri="{FF2B5EF4-FFF2-40B4-BE49-F238E27FC236}">
              <a16:creationId xmlns:a16="http://schemas.microsoft.com/office/drawing/2014/main" id="{00000000-0008-0000-0F00-0000E1010000}"/>
            </a:ext>
          </a:extLst>
        </xdr:cNvPr>
        <xdr:cNvSpPr txBox="1"/>
      </xdr:nvSpPr>
      <xdr:spPr>
        <a:xfrm>
          <a:off x="93917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169563</xdr:rowOff>
    </xdr:from>
    <xdr:ext cx="469744" cy="259045"/>
    <xdr:sp macro="" textlink="">
      <xdr:nvSpPr>
        <xdr:cNvPr id="482" name="n_2mainValue【市民会館】&#10;一人当たり面積">
          <a:extLst>
            <a:ext uri="{FF2B5EF4-FFF2-40B4-BE49-F238E27FC236}">
              <a16:creationId xmlns:a16="http://schemas.microsoft.com/office/drawing/2014/main" id="{00000000-0008-0000-0F00-0000E2010000}"/>
            </a:ext>
          </a:extLst>
        </xdr:cNvPr>
        <xdr:cNvSpPr txBox="1"/>
      </xdr:nvSpPr>
      <xdr:spPr>
        <a:xfrm>
          <a:off x="85154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169563</xdr:rowOff>
    </xdr:from>
    <xdr:ext cx="469744" cy="259045"/>
    <xdr:sp macro="" textlink="">
      <xdr:nvSpPr>
        <xdr:cNvPr id="483" name="n_3mainValue【市民会館】&#10;一人当たり面積">
          <a:extLst>
            <a:ext uri="{FF2B5EF4-FFF2-40B4-BE49-F238E27FC236}">
              <a16:creationId xmlns:a16="http://schemas.microsoft.com/office/drawing/2014/main" id="{00000000-0008-0000-0F00-0000E3010000}"/>
            </a:ext>
          </a:extLst>
        </xdr:cNvPr>
        <xdr:cNvSpPr txBox="1"/>
      </xdr:nvSpPr>
      <xdr:spPr>
        <a:xfrm>
          <a:off x="76264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169563</xdr:rowOff>
    </xdr:from>
    <xdr:ext cx="469744" cy="259045"/>
    <xdr:sp macro="" textlink="">
      <xdr:nvSpPr>
        <xdr:cNvPr id="484" name="n_4mainValue【市民会館】&#10;一人当たり面積">
          <a:extLst>
            <a:ext uri="{FF2B5EF4-FFF2-40B4-BE49-F238E27FC236}">
              <a16:creationId xmlns:a16="http://schemas.microsoft.com/office/drawing/2014/main" id="{00000000-0008-0000-0F00-0000E4010000}"/>
            </a:ext>
          </a:extLst>
        </xdr:cNvPr>
        <xdr:cNvSpPr txBox="1"/>
      </xdr:nvSpPr>
      <xdr:spPr>
        <a:xfrm>
          <a:off x="67374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00000000-0008-0000-0F00-0000F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00000000-0008-0000-0F00-0000FE010000}"/>
            </a:ext>
          </a:extLst>
        </xdr:cNvPr>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00000000-0008-0000-0F00-000000020000}"/>
            </a:ext>
          </a:extLst>
        </xdr:cNvPr>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00000000-0008-0000-0F00-000002020000}"/>
            </a:ext>
          </a:extLst>
        </xdr:cNvPr>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a:extLst>
            <a:ext uri="{FF2B5EF4-FFF2-40B4-BE49-F238E27FC236}">
              <a16:creationId xmlns:a16="http://schemas.microsoft.com/office/drawing/2014/main" id="{00000000-0008-0000-0F00-000003020000}"/>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23495</xdr:rowOff>
    </xdr:from>
    <xdr:to>
      <xdr:col>85</xdr:col>
      <xdr:colOff>177800</xdr:colOff>
      <xdr:row>39</xdr:row>
      <xdr:rowOff>125095</xdr:rowOff>
    </xdr:to>
    <xdr:sp macro="" textlink="">
      <xdr:nvSpPr>
        <xdr:cNvPr id="525" name="楕円 524">
          <a:extLst>
            <a:ext uri="{FF2B5EF4-FFF2-40B4-BE49-F238E27FC236}">
              <a16:creationId xmlns:a16="http://schemas.microsoft.com/office/drawing/2014/main" id="{00000000-0008-0000-0F00-00000D020000}"/>
            </a:ext>
          </a:extLst>
        </xdr:cNvPr>
        <xdr:cNvSpPr/>
      </xdr:nvSpPr>
      <xdr:spPr>
        <a:xfrm>
          <a:off x="162687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1922</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00000000-0008-0000-0F00-00000E020000}"/>
            </a:ext>
          </a:extLst>
        </xdr:cNvPr>
        <xdr:cNvSpPr txBox="1"/>
      </xdr:nvSpPr>
      <xdr:spPr>
        <a:xfrm>
          <a:off x="16357600"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6350</xdr:rowOff>
    </xdr:from>
    <xdr:to>
      <xdr:col>81</xdr:col>
      <xdr:colOff>101600</xdr:colOff>
      <xdr:row>39</xdr:row>
      <xdr:rowOff>107950</xdr:rowOff>
    </xdr:to>
    <xdr:sp macro="" textlink="">
      <xdr:nvSpPr>
        <xdr:cNvPr id="527" name="楕円 526">
          <a:extLst>
            <a:ext uri="{FF2B5EF4-FFF2-40B4-BE49-F238E27FC236}">
              <a16:creationId xmlns:a16="http://schemas.microsoft.com/office/drawing/2014/main" id="{00000000-0008-0000-0F00-00000F020000}"/>
            </a:ext>
          </a:extLst>
        </xdr:cNvPr>
        <xdr:cNvSpPr/>
      </xdr:nvSpPr>
      <xdr:spPr>
        <a:xfrm>
          <a:off x="15430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57150</xdr:rowOff>
    </xdr:from>
    <xdr:to>
      <xdr:col>85</xdr:col>
      <xdr:colOff>127000</xdr:colOff>
      <xdr:row>39</xdr:row>
      <xdr:rowOff>74295</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5481300" y="67437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133985</xdr:rowOff>
    </xdr:from>
    <xdr:to>
      <xdr:col>76</xdr:col>
      <xdr:colOff>165100</xdr:colOff>
      <xdr:row>39</xdr:row>
      <xdr:rowOff>64135</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4541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xdr:rowOff>
    </xdr:from>
    <xdr:to>
      <xdr:col>81</xdr:col>
      <xdr:colOff>50800</xdr:colOff>
      <xdr:row>39</xdr:row>
      <xdr:rowOff>57150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4592300" y="66998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92075</xdr:rowOff>
    </xdr:from>
    <xdr:to>
      <xdr:col>72</xdr:col>
      <xdr:colOff>38100</xdr:colOff>
      <xdr:row>39</xdr:row>
      <xdr:rowOff>22225</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3652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142875</xdr:rowOff>
    </xdr:from>
    <xdr:to>
      <xdr:col>76</xdr:col>
      <xdr:colOff>114300</xdr:colOff>
      <xdr:row>39</xdr:row>
      <xdr:rowOff>13335</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3703300" y="66579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73025</xdr:rowOff>
    </xdr:from>
    <xdr:to>
      <xdr:col>67</xdr:col>
      <xdr:colOff>101600</xdr:colOff>
      <xdr:row>39</xdr:row>
      <xdr:rowOff>3175</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2763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123825</xdr:rowOff>
    </xdr:from>
    <xdr:to>
      <xdr:col>71</xdr:col>
      <xdr:colOff>177800</xdr:colOff>
      <xdr:row>38</xdr:row>
      <xdr:rowOff>142875</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814300" y="66389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154957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00000000-0008-0000-0F00-000017020000}"/>
            </a:ext>
          </a:extLst>
        </xdr:cNvPr>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00000000-0008-0000-0F00-000018020000}"/>
            </a:ext>
          </a:extLst>
        </xdr:cNvPr>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00000000-0008-0000-0F00-000019020000}"/>
            </a:ext>
          </a:extLst>
        </xdr:cNvPr>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120667</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2611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99077</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52660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55262</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43897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13352</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350074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165752</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2611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00000000-0008-0000-0F00-00003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00000000-0008-0000-0F00-000037020000}"/>
            </a:ext>
          </a:extLst>
        </xdr:cNvPr>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00000000-0008-0000-0F00-000039020000}"/>
            </a:ext>
          </a:extLst>
        </xdr:cNvPr>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127332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00000000-0008-0000-0F00-00003B020000}"/>
            </a:ext>
          </a:extLst>
        </xdr:cNvPr>
        <xdr:cNvSpPr txBox="1"/>
      </xdr:nvSpPr>
      <xdr:spPr>
        <a:xfrm>
          <a:off x="22199600" y="664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109266</xdr:rowOff>
    </xdr:from>
    <xdr:to>
      <xdr:col>116</xdr:col>
      <xdr:colOff>114300</xdr:colOff>
      <xdr:row>37</xdr:row>
      <xdr:rowOff>39416</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22110700" y="628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132143</xdr:rowOff>
    </xdr:from>
    <xdr:ext cx="599010" cy="259045"/>
    <xdr:sp macro="" textlink="">
      <xdr:nvSpPr>
        <xdr:cNvPr id="583" name="【一般廃棄物処理施設】&#10;一人当たり有形固定資産（償却資産）額該当値テキスト">
          <a:extLst>
            <a:ext uri="{FF2B5EF4-FFF2-40B4-BE49-F238E27FC236}">
              <a16:creationId xmlns:a16="http://schemas.microsoft.com/office/drawing/2014/main" id="{00000000-0008-0000-0F00-000047020000}"/>
            </a:ext>
          </a:extLst>
        </xdr:cNvPr>
        <xdr:cNvSpPr txBox="1"/>
      </xdr:nvSpPr>
      <xdr:spPr>
        <a:xfrm>
          <a:off x="22199600" y="613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61359</xdr:rowOff>
    </xdr:from>
    <xdr:to>
      <xdr:col>112</xdr:col>
      <xdr:colOff>38100</xdr:colOff>
      <xdr:row>36</xdr:row>
      <xdr:rowOff>162959</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21272500" y="623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112159</xdr:rowOff>
    </xdr:from>
    <xdr:to>
      <xdr:col>116</xdr:col>
      <xdr:colOff>63500</xdr:colOff>
      <xdr:row>36</xdr:row>
      <xdr:rowOff>160066</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21323300" y="6284359"/>
          <a:ext cx="838200" cy="4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62997</xdr:rowOff>
    </xdr:from>
    <xdr:to>
      <xdr:col>107</xdr:col>
      <xdr:colOff>101600</xdr:colOff>
      <xdr:row>36</xdr:row>
      <xdr:rowOff>164597</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20383500" y="623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112159</xdr:rowOff>
    </xdr:from>
    <xdr:to>
      <xdr:col>111</xdr:col>
      <xdr:colOff>177800</xdr:colOff>
      <xdr:row>36</xdr:row>
      <xdr:rowOff>113797</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flipV="1">
          <a:off x="20434300" y="6284359"/>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63066</xdr:rowOff>
    </xdr:from>
    <xdr:to>
      <xdr:col>102</xdr:col>
      <xdr:colOff>165100</xdr:colOff>
      <xdr:row>36</xdr:row>
      <xdr:rowOff>164666</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19494500" y="62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113797</xdr:rowOff>
    </xdr:from>
    <xdr:to>
      <xdr:col>107</xdr:col>
      <xdr:colOff>50800</xdr:colOff>
      <xdr:row>36</xdr:row>
      <xdr:rowOff>113866</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flipV="1">
          <a:off x="19545300" y="6285997"/>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79875</xdr:rowOff>
    </xdr:from>
    <xdr:to>
      <xdr:col>98</xdr:col>
      <xdr:colOff>38100</xdr:colOff>
      <xdr:row>37</xdr:row>
      <xdr:rowOff>10025</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18605500" y="62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113866</xdr:rowOff>
    </xdr:from>
    <xdr:to>
      <xdr:col>102</xdr:col>
      <xdr:colOff>114300</xdr:colOff>
      <xdr:row>36</xdr:row>
      <xdr:rowOff>130675</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18656300" y="6286066"/>
          <a:ext cx="889000" cy="1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73512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00000000-0008-0000-0F00-000050020000}"/>
            </a:ext>
          </a:extLst>
        </xdr:cNvPr>
        <xdr:cNvSpPr txBox="1"/>
      </xdr:nvSpPr>
      <xdr:spPr>
        <a:xfrm>
          <a:off x="21043411" y="67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100243</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00000000-0008-0000-0F00-000051020000}"/>
            </a:ext>
          </a:extLst>
        </xdr:cNvPr>
        <xdr:cNvSpPr txBox="1"/>
      </xdr:nvSpPr>
      <xdr:spPr>
        <a:xfrm>
          <a:off x="201671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96783</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00000000-0008-0000-0F00-000052020000}"/>
            </a:ext>
          </a:extLst>
        </xdr:cNvPr>
        <xdr:cNvSpPr txBox="1"/>
      </xdr:nvSpPr>
      <xdr:spPr>
        <a:xfrm>
          <a:off x="19278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135813</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18389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8036</xdr:rowOff>
    </xdr:from>
    <xdr:ext cx="599010" cy="259045"/>
    <xdr:sp macro="" textlink="">
      <xdr:nvSpPr>
        <xdr:cNvPr id="596" name="n_1main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21011095" y="600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9674</xdr:rowOff>
    </xdr:from>
    <xdr:ext cx="599010" cy="259045"/>
    <xdr:sp macro="" textlink="">
      <xdr:nvSpPr>
        <xdr:cNvPr id="597" name="n_2main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0134795" y="6010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9743</xdr:rowOff>
    </xdr:from>
    <xdr:ext cx="599010" cy="259045"/>
    <xdr:sp macro="" textlink="">
      <xdr:nvSpPr>
        <xdr:cNvPr id="598" name="n_3main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9245795" y="6010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26552</xdr:rowOff>
    </xdr:from>
    <xdr:ext cx="599010" cy="259045"/>
    <xdr:sp macro="" textlink="">
      <xdr:nvSpPr>
        <xdr:cNvPr id="599" name="n_4main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8356795" y="6027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00000000-0008-0000-0F00-00006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00000000-0008-0000-0F00-000070020000}"/>
            </a:ext>
          </a:extLst>
        </xdr:cNvPr>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00000000-0008-0000-0F00-000072020000}"/>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00000000-0008-0000-0F00-000074020000}"/>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118745</xdr:rowOff>
    </xdr:from>
    <xdr:to>
      <xdr:col>85</xdr:col>
      <xdr:colOff>177800</xdr:colOff>
      <xdr:row>62</xdr:row>
      <xdr:rowOff>48895</xdr:rowOff>
    </xdr:to>
    <xdr:sp macro="" textlink="">
      <xdr:nvSpPr>
        <xdr:cNvPr id="639" name="楕円 638">
          <a:extLst>
            <a:ext uri="{FF2B5EF4-FFF2-40B4-BE49-F238E27FC236}">
              <a16:creationId xmlns:a16="http://schemas.microsoft.com/office/drawing/2014/main" id="{00000000-0008-0000-0F00-00007F020000}"/>
            </a:ext>
          </a:extLst>
        </xdr:cNvPr>
        <xdr:cNvSpPr/>
      </xdr:nvSpPr>
      <xdr:spPr>
        <a:xfrm>
          <a:off x="162687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97172</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00000000-0008-0000-0F00-000080020000}"/>
            </a:ext>
          </a:extLst>
        </xdr:cNvPr>
        <xdr:cNvSpPr txBox="1"/>
      </xdr:nvSpPr>
      <xdr:spPr>
        <a:xfrm>
          <a:off x="16357600"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84455</xdr:rowOff>
    </xdr:from>
    <xdr:to>
      <xdr:col>81</xdr:col>
      <xdr:colOff>101600</xdr:colOff>
      <xdr:row>62</xdr:row>
      <xdr:rowOff>14605</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15430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135255</xdr:rowOff>
    </xdr:from>
    <xdr:to>
      <xdr:col>85</xdr:col>
      <xdr:colOff>127000</xdr:colOff>
      <xdr:row>61</xdr:row>
      <xdr:rowOff>169545</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5481300" y="105937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44450</xdr:rowOff>
    </xdr:from>
    <xdr:to>
      <xdr:col>76</xdr:col>
      <xdr:colOff>165100</xdr:colOff>
      <xdr:row>61</xdr:row>
      <xdr:rowOff>146050</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4541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95250</xdr:rowOff>
    </xdr:from>
    <xdr:to>
      <xdr:col>81</xdr:col>
      <xdr:colOff>50800</xdr:colOff>
      <xdr:row>61</xdr:row>
      <xdr:rowOff>135255</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4592300" y="105537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4445</xdr:rowOff>
    </xdr:from>
    <xdr:to>
      <xdr:col>72</xdr:col>
      <xdr:colOff>38100</xdr:colOff>
      <xdr:row>61</xdr:row>
      <xdr:rowOff>106045</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3652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55245</xdr:rowOff>
    </xdr:from>
    <xdr:to>
      <xdr:col>76</xdr:col>
      <xdr:colOff>114300</xdr:colOff>
      <xdr:row>61</xdr:row>
      <xdr:rowOff>95250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3703300" y="105136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135890</xdr:rowOff>
    </xdr:from>
    <xdr:to>
      <xdr:col>67</xdr:col>
      <xdr:colOff>101600</xdr:colOff>
      <xdr:row>61</xdr:row>
      <xdr:rowOff>66040</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2763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15240</xdr:rowOff>
    </xdr:from>
    <xdr:to>
      <xdr:col>71</xdr:col>
      <xdr:colOff>177800</xdr:colOff>
      <xdr:row>61</xdr:row>
      <xdr:rowOff>55245</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814300" y="104736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00000000-0008-0000-0F00-000089020000}"/>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00000000-0008-0000-0F00-00008A020000}"/>
            </a:ext>
          </a:extLst>
        </xdr:cNvPr>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19702</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00000000-0008-0000-0F00-00008B020000}"/>
            </a:ext>
          </a:extLst>
        </xdr:cNvPr>
        <xdr:cNvSpPr txBox="1"/>
      </xdr:nvSpPr>
      <xdr:spPr>
        <a:xfrm>
          <a:off x="13500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164482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00000000-0008-0000-0F00-00008C020000}"/>
            </a:ext>
          </a:extLst>
        </xdr:cNvPr>
        <xdr:cNvSpPr txBox="1"/>
      </xdr:nvSpPr>
      <xdr:spPr>
        <a:xfrm>
          <a:off x="12611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5732</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00000000-0008-0000-0F00-00008D020000}"/>
            </a:ext>
          </a:extLst>
        </xdr:cNvPr>
        <xdr:cNvSpPr txBox="1"/>
      </xdr:nvSpPr>
      <xdr:spPr>
        <a:xfrm>
          <a:off x="152660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137177</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4389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97172</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3500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57167</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2611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00000000-0008-0000-0F00-0000A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00000000-0008-0000-0F00-0000A702000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00000000-0008-0000-0F00-0000A9020000}"/>
            </a:ext>
          </a:extLst>
        </xdr:cNvPr>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00000000-0008-0000-0F00-0000AB020000}"/>
            </a:ext>
          </a:extLst>
        </xdr:cNvPr>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00000000-0008-0000-0F00-0000AC020000}"/>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20066</xdr:rowOff>
    </xdr:from>
    <xdr:to>
      <xdr:col>116</xdr:col>
      <xdr:colOff>114300</xdr:colOff>
      <xdr:row>63</xdr:row>
      <xdr:rowOff>121666</xdr:rowOff>
    </xdr:to>
    <xdr:sp macro="" textlink="">
      <xdr:nvSpPr>
        <xdr:cNvPr id="694" name="楕円 693">
          <a:extLst>
            <a:ext uri="{FF2B5EF4-FFF2-40B4-BE49-F238E27FC236}">
              <a16:creationId xmlns:a16="http://schemas.microsoft.com/office/drawing/2014/main" id="{00000000-0008-0000-0F00-0000B6020000}"/>
            </a:ext>
          </a:extLst>
        </xdr:cNvPr>
        <xdr:cNvSpPr/>
      </xdr:nvSpPr>
      <xdr:spPr>
        <a:xfrm>
          <a:off x="221107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106443</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00000000-0008-0000-0F00-0000B7020000}"/>
            </a:ext>
          </a:extLst>
        </xdr:cNvPr>
        <xdr:cNvSpPr txBox="1"/>
      </xdr:nvSpPr>
      <xdr:spPr>
        <a:xfrm>
          <a:off x="22199600" y="1073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20066</xdr:rowOff>
    </xdr:from>
    <xdr:to>
      <xdr:col>112</xdr:col>
      <xdr:colOff>38100</xdr:colOff>
      <xdr:row>63</xdr:row>
      <xdr:rowOff>121666</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21272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70866</xdr:rowOff>
    </xdr:from>
    <xdr:to>
      <xdr:col>116</xdr:col>
      <xdr:colOff>63500</xdr:colOff>
      <xdr:row>63</xdr:row>
      <xdr:rowOff>70866</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21323300" y="108722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20066</xdr:rowOff>
    </xdr:from>
    <xdr:to>
      <xdr:col>107</xdr:col>
      <xdr:colOff>101600</xdr:colOff>
      <xdr:row>63</xdr:row>
      <xdr:rowOff>121666</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20383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70866</xdr:rowOff>
    </xdr:from>
    <xdr:to>
      <xdr:col>111</xdr:col>
      <xdr:colOff>177800</xdr:colOff>
      <xdr:row>63</xdr:row>
      <xdr:rowOff>70866</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20434300" y="1087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9494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70866</xdr:rowOff>
    </xdr:from>
    <xdr:to>
      <xdr:col>107</xdr:col>
      <xdr:colOff>50800</xdr:colOff>
      <xdr:row>63</xdr:row>
      <xdr:rowOff>70866</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9545300" y="1087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164084</xdr:rowOff>
    </xdr:from>
    <xdr:to>
      <xdr:col>98</xdr:col>
      <xdr:colOff>38100</xdr:colOff>
      <xdr:row>63</xdr:row>
      <xdr:rowOff>94234</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8605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43434</xdr:rowOff>
    </xdr:from>
    <xdr:to>
      <xdr:col>102</xdr:col>
      <xdr:colOff>114300</xdr:colOff>
      <xdr:row>63</xdr:row>
      <xdr:rowOff>70866</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656300" y="108447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704" name="n_1aveValue【保健センター・保健所】&#10;一人当たり面積">
          <a:extLst>
            <a:ext uri="{FF2B5EF4-FFF2-40B4-BE49-F238E27FC236}">
              <a16:creationId xmlns:a16="http://schemas.microsoft.com/office/drawing/2014/main" id="{00000000-0008-0000-0F00-0000C0020000}"/>
            </a:ext>
          </a:extLst>
        </xdr:cNvPr>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705" name="n_2aveValue【保健センター・保健所】&#10;一人当たり面積">
          <a:extLst>
            <a:ext uri="{FF2B5EF4-FFF2-40B4-BE49-F238E27FC236}">
              <a16:creationId xmlns:a16="http://schemas.microsoft.com/office/drawing/2014/main" id="{00000000-0008-0000-0F00-0000C1020000}"/>
            </a:ext>
          </a:extLst>
        </xdr:cNvPr>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706" name="n_3aveValue【保健センター・保健所】&#10;一人当たり面積">
          <a:extLst>
            <a:ext uri="{FF2B5EF4-FFF2-40B4-BE49-F238E27FC236}">
              <a16:creationId xmlns:a16="http://schemas.microsoft.com/office/drawing/2014/main" id="{00000000-0008-0000-0F00-0000C2020000}"/>
            </a:ext>
          </a:extLst>
        </xdr:cNvPr>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19321</xdr:rowOff>
    </xdr:from>
    <xdr:ext cx="469744" cy="259045"/>
    <xdr:sp macro="" textlink="">
      <xdr:nvSpPr>
        <xdr:cNvPr id="707" name="n_4aveValue【保健センター・保健所】&#10;一人当たり面積">
          <a:extLst>
            <a:ext uri="{FF2B5EF4-FFF2-40B4-BE49-F238E27FC236}">
              <a16:creationId xmlns:a16="http://schemas.microsoft.com/office/drawing/2014/main" id="{00000000-0008-0000-0F00-0000C3020000}"/>
            </a:ext>
          </a:extLst>
        </xdr:cNvPr>
        <xdr:cNvSpPr txBox="1"/>
      </xdr:nvSpPr>
      <xdr:spPr>
        <a:xfrm>
          <a:off x="18421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112793</xdr:rowOff>
    </xdr:from>
    <xdr:ext cx="469744" cy="259045"/>
    <xdr:sp macro="" textlink="">
      <xdr:nvSpPr>
        <xdr:cNvPr id="708" name="n_1mainValue【保健センター・保健所】&#10;一人当たり面積">
          <a:extLst>
            <a:ext uri="{FF2B5EF4-FFF2-40B4-BE49-F238E27FC236}">
              <a16:creationId xmlns:a16="http://schemas.microsoft.com/office/drawing/2014/main" id="{00000000-0008-0000-0F00-0000C4020000}"/>
            </a:ext>
          </a:extLst>
        </xdr:cNvPr>
        <xdr:cNvSpPr txBox="1"/>
      </xdr:nvSpPr>
      <xdr:spPr>
        <a:xfrm>
          <a:off x="210757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112793</xdr:rowOff>
    </xdr:from>
    <xdr:ext cx="469744" cy="259045"/>
    <xdr:sp macro="" textlink="">
      <xdr:nvSpPr>
        <xdr:cNvPr id="709" name="n_2mainValue【保健センター・保健所】&#10;一人当たり面積">
          <a:extLst>
            <a:ext uri="{FF2B5EF4-FFF2-40B4-BE49-F238E27FC236}">
              <a16:creationId xmlns:a16="http://schemas.microsoft.com/office/drawing/2014/main" id="{00000000-0008-0000-0F00-0000C5020000}"/>
            </a:ext>
          </a:extLst>
        </xdr:cNvPr>
        <xdr:cNvSpPr txBox="1"/>
      </xdr:nvSpPr>
      <xdr:spPr>
        <a:xfrm>
          <a:off x="20199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112793</xdr:rowOff>
    </xdr:from>
    <xdr:ext cx="469744" cy="259045"/>
    <xdr:sp macro="" textlink="">
      <xdr:nvSpPr>
        <xdr:cNvPr id="710" name="n_3mainValue【保健センター・保健所】&#10;一人当たり面積">
          <a:extLst>
            <a:ext uri="{FF2B5EF4-FFF2-40B4-BE49-F238E27FC236}">
              <a16:creationId xmlns:a16="http://schemas.microsoft.com/office/drawing/2014/main" id="{00000000-0008-0000-0F00-0000C6020000}"/>
            </a:ext>
          </a:extLst>
        </xdr:cNvPr>
        <xdr:cNvSpPr txBox="1"/>
      </xdr:nvSpPr>
      <xdr:spPr>
        <a:xfrm>
          <a:off x="19310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85361</xdr:rowOff>
    </xdr:from>
    <xdr:ext cx="469744" cy="259045"/>
    <xdr:sp macro="" textlink="">
      <xdr:nvSpPr>
        <xdr:cNvPr id="711" name="n_4mainValue【保健センター・保健所】&#10;一人当たり面積">
          <a:extLst>
            <a:ext uri="{FF2B5EF4-FFF2-40B4-BE49-F238E27FC236}">
              <a16:creationId xmlns:a16="http://schemas.microsoft.com/office/drawing/2014/main" id="{00000000-0008-0000-0F00-0000C7020000}"/>
            </a:ext>
          </a:extLst>
        </xdr:cNvPr>
        <xdr:cNvSpPr txBox="1"/>
      </xdr:nvSpPr>
      <xdr:spPr>
        <a:xfrm>
          <a:off x="18421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00000000-0008-0000-0F00-0000D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00000000-0008-0000-0F00-0000E1020000}"/>
            </a:ext>
          </a:extLst>
        </xdr:cNvPr>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00000000-0008-0000-0F00-0000E3020000}"/>
            </a:ext>
          </a:extLst>
        </xdr:cNvPr>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113047</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00000000-0008-0000-0F00-0000E5020000}"/>
            </a:ext>
          </a:extLst>
        </xdr:cNvPr>
        <xdr:cNvSpPr txBox="1"/>
      </xdr:nvSpPr>
      <xdr:spPr>
        <a:xfrm>
          <a:off x="16357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a:extLst>
            <a:ext uri="{FF2B5EF4-FFF2-40B4-BE49-F238E27FC236}">
              <a16:creationId xmlns:a16="http://schemas.microsoft.com/office/drawing/2014/main" id="{00000000-0008-0000-0F00-0000E6020000}"/>
            </a:ext>
          </a:extLst>
        </xdr:cNvPr>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145414</xdr:rowOff>
    </xdr:from>
    <xdr:to>
      <xdr:col>85</xdr:col>
      <xdr:colOff>177800</xdr:colOff>
      <xdr:row>83</xdr:row>
      <xdr:rowOff>75564</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162687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123841</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00000000-0008-0000-0F00-0000F1020000}"/>
            </a:ext>
          </a:extLst>
        </xdr:cNvPr>
        <xdr:cNvSpPr txBox="1"/>
      </xdr:nvSpPr>
      <xdr:spPr>
        <a:xfrm>
          <a:off x="16357600"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133986</xdr:rowOff>
    </xdr:from>
    <xdr:to>
      <xdr:col>81</xdr:col>
      <xdr:colOff>101600</xdr:colOff>
      <xdr:row>83</xdr:row>
      <xdr:rowOff>64136</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15430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13336</xdr:rowOff>
    </xdr:from>
    <xdr:to>
      <xdr:col>85</xdr:col>
      <xdr:colOff>127000</xdr:colOff>
      <xdr:row>83</xdr:row>
      <xdr:rowOff>24764</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5481300" y="1424368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97789</xdr:rowOff>
    </xdr:from>
    <xdr:to>
      <xdr:col>76</xdr:col>
      <xdr:colOff>165100</xdr:colOff>
      <xdr:row>83</xdr:row>
      <xdr:rowOff>27939</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14541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148589</xdr:rowOff>
    </xdr:from>
    <xdr:to>
      <xdr:col>81</xdr:col>
      <xdr:colOff>50800</xdr:colOff>
      <xdr:row>83</xdr:row>
      <xdr:rowOff>13336</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4592300" y="142074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143511</xdr:rowOff>
    </xdr:from>
    <xdr:to>
      <xdr:col>72</xdr:col>
      <xdr:colOff>38100</xdr:colOff>
      <xdr:row>83</xdr:row>
      <xdr:rowOff>73661</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3652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148589</xdr:rowOff>
    </xdr:from>
    <xdr:to>
      <xdr:col>76</xdr:col>
      <xdr:colOff>114300</xdr:colOff>
      <xdr:row>83</xdr:row>
      <xdr:rowOff>22861</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flipV="1">
          <a:off x="13703300" y="142074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31114</xdr:rowOff>
    </xdr:from>
    <xdr:to>
      <xdr:col>67</xdr:col>
      <xdr:colOff>101600</xdr:colOff>
      <xdr:row>83</xdr:row>
      <xdr:rowOff>132714</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2763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22861</xdr:rowOff>
    </xdr:from>
    <xdr:to>
      <xdr:col>71</xdr:col>
      <xdr:colOff>177800</xdr:colOff>
      <xdr:row>83</xdr:row>
      <xdr:rowOff>81914</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flipV="1">
          <a:off x="12814300" y="14253211"/>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62" name="n_1aveValue【消防施設】&#10;有形固定資産減価償却率">
          <a:extLst>
            <a:ext uri="{FF2B5EF4-FFF2-40B4-BE49-F238E27FC236}">
              <a16:creationId xmlns:a16="http://schemas.microsoft.com/office/drawing/2014/main" id="{00000000-0008-0000-0F00-0000FA020000}"/>
            </a:ext>
          </a:extLst>
        </xdr:cNvPr>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164482</xdr:rowOff>
    </xdr:from>
    <xdr:ext cx="405111" cy="259045"/>
    <xdr:sp macro="" textlink="">
      <xdr:nvSpPr>
        <xdr:cNvPr id="763" name="n_2aveValue【消防施設】&#10;有形固定資産減価償却率">
          <a:extLst>
            <a:ext uri="{FF2B5EF4-FFF2-40B4-BE49-F238E27FC236}">
              <a16:creationId xmlns:a16="http://schemas.microsoft.com/office/drawing/2014/main" id="{00000000-0008-0000-0F00-0000FB020000}"/>
            </a:ext>
          </a:extLst>
        </xdr:cNvPr>
        <xdr:cNvSpPr txBox="1"/>
      </xdr:nvSpPr>
      <xdr:spPr>
        <a:xfrm>
          <a:off x="14389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141622</xdr:rowOff>
    </xdr:from>
    <xdr:ext cx="405111" cy="259045"/>
    <xdr:sp macro="" textlink="">
      <xdr:nvSpPr>
        <xdr:cNvPr id="764" name="n_3aveValue【消防施設】&#10;有形固定資産減価償却率">
          <a:extLst>
            <a:ext uri="{FF2B5EF4-FFF2-40B4-BE49-F238E27FC236}">
              <a16:creationId xmlns:a16="http://schemas.microsoft.com/office/drawing/2014/main" id="{00000000-0008-0000-0F00-0000FC020000}"/>
            </a:ext>
          </a:extLst>
        </xdr:cNvPr>
        <xdr:cNvSpPr txBox="1"/>
      </xdr:nvSpPr>
      <xdr:spPr>
        <a:xfrm>
          <a:off x="13500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765" name="n_4aveValue【消防施設】&#10;有形固定資産減価償却率">
          <a:extLst>
            <a:ext uri="{FF2B5EF4-FFF2-40B4-BE49-F238E27FC236}">
              <a16:creationId xmlns:a16="http://schemas.microsoft.com/office/drawing/2014/main" id="{00000000-0008-0000-0F00-0000FD020000}"/>
            </a:ext>
          </a:extLst>
        </xdr:cNvPr>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55263</xdr:rowOff>
    </xdr:from>
    <xdr:ext cx="405111" cy="259045"/>
    <xdr:sp macro="" textlink="">
      <xdr:nvSpPr>
        <xdr:cNvPr id="766" name="n_1mainValue【消防施設】&#10;有形固定資産減価償却率">
          <a:extLst>
            <a:ext uri="{FF2B5EF4-FFF2-40B4-BE49-F238E27FC236}">
              <a16:creationId xmlns:a16="http://schemas.microsoft.com/office/drawing/2014/main" id="{00000000-0008-0000-0F00-0000FE020000}"/>
            </a:ext>
          </a:extLst>
        </xdr:cNvPr>
        <xdr:cNvSpPr txBox="1"/>
      </xdr:nvSpPr>
      <xdr:spPr>
        <a:xfrm>
          <a:off x="15266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19066</xdr:rowOff>
    </xdr:from>
    <xdr:ext cx="405111" cy="259045"/>
    <xdr:sp macro="" textlink="">
      <xdr:nvSpPr>
        <xdr:cNvPr id="767" name="n_2mainValue【消防施設】&#10;有形固定資産減価償却率">
          <a:extLst>
            <a:ext uri="{FF2B5EF4-FFF2-40B4-BE49-F238E27FC236}">
              <a16:creationId xmlns:a16="http://schemas.microsoft.com/office/drawing/2014/main" id="{00000000-0008-0000-0F00-0000FF020000}"/>
            </a:ext>
          </a:extLst>
        </xdr:cNvPr>
        <xdr:cNvSpPr txBox="1"/>
      </xdr:nvSpPr>
      <xdr:spPr>
        <a:xfrm>
          <a:off x="14389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64788</xdr:rowOff>
    </xdr:from>
    <xdr:ext cx="405111" cy="259045"/>
    <xdr:sp macro="" textlink="">
      <xdr:nvSpPr>
        <xdr:cNvPr id="768" name="n_3mainValue【消防施設】&#10;有形固定資産減価償却率">
          <a:extLst>
            <a:ext uri="{FF2B5EF4-FFF2-40B4-BE49-F238E27FC236}">
              <a16:creationId xmlns:a16="http://schemas.microsoft.com/office/drawing/2014/main" id="{00000000-0008-0000-0F00-000000030000}"/>
            </a:ext>
          </a:extLst>
        </xdr:cNvPr>
        <xdr:cNvSpPr txBox="1"/>
      </xdr:nvSpPr>
      <xdr:spPr>
        <a:xfrm>
          <a:off x="13500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123841</xdr:rowOff>
    </xdr:from>
    <xdr:ext cx="405111" cy="259045"/>
    <xdr:sp macro="" textlink="">
      <xdr:nvSpPr>
        <xdr:cNvPr id="769" name="n_4mainValue【消防施設】&#10;有形固定資産減価償却率">
          <a:extLst>
            <a:ext uri="{FF2B5EF4-FFF2-40B4-BE49-F238E27FC236}">
              <a16:creationId xmlns:a16="http://schemas.microsoft.com/office/drawing/2014/main" id="{00000000-0008-0000-0F00-000001030000}"/>
            </a:ext>
          </a:extLst>
        </xdr:cNvPr>
        <xdr:cNvSpPr txBox="1"/>
      </xdr:nvSpPr>
      <xdr:spPr>
        <a:xfrm>
          <a:off x="12611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00000000-0008-0000-0F00-00001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00000000-0008-0000-0F00-00001A03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a:extLst>
            <a:ext uri="{FF2B5EF4-FFF2-40B4-BE49-F238E27FC236}">
              <a16:creationId xmlns:a16="http://schemas.microsoft.com/office/drawing/2014/main" id="{00000000-0008-0000-0F00-00001C030000}"/>
            </a:ext>
          </a:extLst>
        </xdr:cNvPr>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a:extLst>
            <a:ext uri="{FF2B5EF4-FFF2-40B4-BE49-F238E27FC236}">
              <a16:creationId xmlns:a16="http://schemas.microsoft.com/office/drawing/2014/main" id="{00000000-0008-0000-0F00-00001E030000}"/>
            </a:ext>
          </a:extLst>
        </xdr:cNvPr>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00000000-0008-0000-0F00-00001F030000}"/>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00000000-0008-0000-0F00-000020030000}"/>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1" name="フローチャート: 判断 800">
          <a:extLst>
            <a:ext uri="{FF2B5EF4-FFF2-40B4-BE49-F238E27FC236}">
              <a16:creationId xmlns:a16="http://schemas.microsoft.com/office/drawing/2014/main" id="{00000000-0008-0000-0F00-000021030000}"/>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02" name="フローチャート: 判断 801">
          <a:extLst>
            <a:ext uri="{FF2B5EF4-FFF2-40B4-BE49-F238E27FC236}">
              <a16:creationId xmlns:a16="http://schemas.microsoft.com/office/drawing/2014/main" id="{00000000-0008-0000-0F00-000022030000}"/>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09" name="楕円 808">
          <a:extLst>
            <a:ext uri="{FF2B5EF4-FFF2-40B4-BE49-F238E27FC236}">
              <a16:creationId xmlns:a16="http://schemas.microsoft.com/office/drawing/2014/main" id="{00000000-0008-0000-0F00-000029030000}"/>
            </a:ext>
          </a:extLst>
        </xdr:cNvPr>
        <xdr:cNvSpPr/>
      </xdr:nvSpPr>
      <xdr:spPr>
        <a:xfrm>
          <a:off x="221107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111777</xdr:rowOff>
    </xdr:from>
    <xdr:ext cx="469744" cy="259045"/>
    <xdr:sp macro="" textlink="">
      <xdr:nvSpPr>
        <xdr:cNvPr id="810" name="【消防施設】&#10;一人当たり面積該当値テキスト">
          <a:extLst>
            <a:ext uri="{FF2B5EF4-FFF2-40B4-BE49-F238E27FC236}">
              <a16:creationId xmlns:a16="http://schemas.microsoft.com/office/drawing/2014/main" id="{00000000-0008-0000-0F00-00002A030000}"/>
            </a:ext>
          </a:extLst>
        </xdr:cNvPr>
        <xdr:cNvSpPr txBox="1"/>
      </xdr:nvSpPr>
      <xdr:spPr>
        <a:xfrm>
          <a:off x="22199600"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133350</xdr:rowOff>
    </xdr:from>
    <xdr:to>
      <xdr:col>112</xdr:col>
      <xdr:colOff>38100</xdr:colOff>
      <xdr:row>84</xdr:row>
      <xdr:rowOff>63500</xdr:rowOff>
    </xdr:to>
    <xdr:sp macro="" textlink="">
      <xdr:nvSpPr>
        <xdr:cNvPr id="811" name="楕円 810">
          <a:extLst>
            <a:ext uri="{FF2B5EF4-FFF2-40B4-BE49-F238E27FC236}">
              <a16:creationId xmlns:a16="http://schemas.microsoft.com/office/drawing/2014/main" id="{00000000-0008-0000-0F00-00002B030000}"/>
            </a:ext>
          </a:extLst>
        </xdr:cNvPr>
        <xdr:cNvSpPr/>
      </xdr:nvSpPr>
      <xdr:spPr>
        <a:xfrm>
          <a:off x="21272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12700</xdr:rowOff>
    </xdr:from>
    <xdr:to>
      <xdr:col>116</xdr:col>
      <xdr:colOff>63500</xdr:colOff>
      <xdr:row>84</xdr:row>
      <xdr:rowOff>12700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21323300" y="14414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133350</xdr:rowOff>
    </xdr:from>
    <xdr:to>
      <xdr:col>107</xdr:col>
      <xdr:colOff>101600</xdr:colOff>
      <xdr:row>84</xdr:row>
      <xdr:rowOff>63500</xdr:rowOff>
    </xdr:to>
    <xdr:sp macro="" textlink="">
      <xdr:nvSpPr>
        <xdr:cNvPr id="813" name="楕円 812">
          <a:extLst>
            <a:ext uri="{FF2B5EF4-FFF2-40B4-BE49-F238E27FC236}">
              <a16:creationId xmlns:a16="http://schemas.microsoft.com/office/drawing/2014/main" id="{00000000-0008-0000-0F00-00002D030000}"/>
            </a:ext>
          </a:extLst>
        </xdr:cNvPr>
        <xdr:cNvSpPr/>
      </xdr:nvSpPr>
      <xdr:spPr>
        <a:xfrm>
          <a:off x="20383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12700</xdr:rowOff>
    </xdr:from>
    <xdr:to>
      <xdr:col>111</xdr:col>
      <xdr:colOff>177800</xdr:colOff>
      <xdr:row>84</xdr:row>
      <xdr:rowOff>12700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20434300" y="1441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15" name="楕円 814">
          <a:extLst>
            <a:ext uri="{FF2B5EF4-FFF2-40B4-BE49-F238E27FC236}">
              <a16:creationId xmlns:a16="http://schemas.microsoft.com/office/drawing/2014/main" id="{00000000-0008-0000-0F00-00002F030000}"/>
            </a:ext>
          </a:extLst>
        </xdr:cNvPr>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12700</xdr:rowOff>
    </xdr:from>
    <xdr:to>
      <xdr:col>107</xdr:col>
      <xdr:colOff>50800</xdr:colOff>
      <xdr:row>84</xdr:row>
      <xdr:rowOff>38100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flipV="1">
          <a:off x="19545300" y="14414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25400</xdr:rowOff>
    </xdr:from>
    <xdr:to>
      <xdr:col>98</xdr:col>
      <xdr:colOff>38100</xdr:colOff>
      <xdr:row>84</xdr:row>
      <xdr:rowOff>127000</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18605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76200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flipV="1">
          <a:off x="18656300" y="1443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a:extLst>
            <a:ext uri="{FF2B5EF4-FFF2-40B4-BE49-F238E27FC236}">
              <a16:creationId xmlns:a16="http://schemas.microsoft.com/office/drawing/2014/main" id="{00000000-0008-0000-0F00-000033030000}"/>
            </a:ext>
          </a:extLst>
        </xdr:cNvPr>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20" name="n_2aveValue【消防施設】&#10;一人当たり面積">
          <a:extLst>
            <a:ext uri="{FF2B5EF4-FFF2-40B4-BE49-F238E27FC236}">
              <a16:creationId xmlns:a16="http://schemas.microsoft.com/office/drawing/2014/main" id="{00000000-0008-0000-0F00-000034030000}"/>
            </a:ext>
          </a:extLst>
        </xdr:cNvPr>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21" name="n_3aveValue【消防施設】&#10;一人当たり面積">
          <a:extLst>
            <a:ext uri="{FF2B5EF4-FFF2-40B4-BE49-F238E27FC236}">
              <a16:creationId xmlns:a16="http://schemas.microsoft.com/office/drawing/2014/main" id="{00000000-0008-0000-0F00-000035030000}"/>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822" name="n_4aveValue【消防施設】&#10;一人当たり面積">
          <a:extLst>
            <a:ext uri="{FF2B5EF4-FFF2-40B4-BE49-F238E27FC236}">
              <a16:creationId xmlns:a16="http://schemas.microsoft.com/office/drawing/2014/main" id="{00000000-0008-0000-0F00-000036030000}"/>
            </a:ext>
          </a:extLst>
        </xdr:cNvPr>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54627</xdr:rowOff>
    </xdr:from>
    <xdr:ext cx="469744" cy="259045"/>
    <xdr:sp macro="" textlink="">
      <xdr:nvSpPr>
        <xdr:cNvPr id="823" name="n_1mainValue【消防施設】&#10;一人当たり面積">
          <a:extLst>
            <a:ext uri="{FF2B5EF4-FFF2-40B4-BE49-F238E27FC236}">
              <a16:creationId xmlns:a16="http://schemas.microsoft.com/office/drawing/2014/main" id="{00000000-0008-0000-0F00-000037030000}"/>
            </a:ext>
          </a:extLst>
        </xdr:cNvPr>
        <xdr:cNvSpPr txBox="1"/>
      </xdr:nvSpPr>
      <xdr:spPr>
        <a:xfrm>
          <a:off x="210757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824" name="n_2mainValue【消防施設】&#10;一人当たり面積">
          <a:extLst>
            <a:ext uri="{FF2B5EF4-FFF2-40B4-BE49-F238E27FC236}">
              <a16:creationId xmlns:a16="http://schemas.microsoft.com/office/drawing/2014/main" id="{00000000-0008-0000-0F00-000038030000}"/>
            </a:ext>
          </a:extLst>
        </xdr:cNvPr>
        <xdr:cNvSpPr txBox="1"/>
      </xdr:nvSpPr>
      <xdr:spPr>
        <a:xfrm>
          <a:off x="20199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825" name="n_3mainValue【消防施設】&#10;一人当たり面積">
          <a:extLst>
            <a:ext uri="{FF2B5EF4-FFF2-40B4-BE49-F238E27FC236}">
              <a16:creationId xmlns:a16="http://schemas.microsoft.com/office/drawing/2014/main" id="{00000000-0008-0000-0F00-000039030000}"/>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826" name="n_4mainValue【消防施設】&#10;一人当たり面積">
          <a:extLst>
            <a:ext uri="{FF2B5EF4-FFF2-40B4-BE49-F238E27FC236}">
              <a16:creationId xmlns:a16="http://schemas.microsoft.com/office/drawing/2014/main" id="{00000000-0008-0000-0F00-00003A030000}"/>
            </a:ext>
          </a:extLst>
        </xdr:cNvPr>
        <xdr:cNvSpPr txBox="1"/>
      </xdr:nvSpPr>
      <xdr:spPr>
        <a:xfrm>
          <a:off x="18421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00000000-0008-0000-0F00-00003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00000000-0008-0000-0F00-00003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00000000-0008-0000-0F00-00003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a:extLst>
            <a:ext uri="{FF2B5EF4-FFF2-40B4-BE49-F238E27FC236}">
              <a16:creationId xmlns:a16="http://schemas.microsoft.com/office/drawing/2014/main" id="{00000000-0008-0000-0F00-000051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a:extLst>
            <a:ext uri="{FF2B5EF4-FFF2-40B4-BE49-F238E27FC236}">
              <a16:creationId xmlns:a16="http://schemas.microsoft.com/office/drawing/2014/main" id="{00000000-0008-0000-0F00-000053030000}"/>
            </a:ext>
          </a:extLst>
        </xdr:cNvPr>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a:extLst>
            <a:ext uri="{FF2B5EF4-FFF2-40B4-BE49-F238E27FC236}">
              <a16:creationId xmlns:a16="http://schemas.microsoft.com/office/drawing/2014/main" id="{00000000-0008-0000-0F00-000055030000}"/>
            </a:ext>
          </a:extLst>
        </xdr:cNvPr>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55" name="【庁舎】&#10;有形固定資産減価償却率平均値テキスト">
          <a:extLst>
            <a:ext uri="{FF2B5EF4-FFF2-40B4-BE49-F238E27FC236}">
              <a16:creationId xmlns:a16="http://schemas.microsoft.com/office/drawing/2014/main" id="{00000000-0008-0000-0F00-000057030000}"/>
            </a:ext>
          </a:extLst>
        </xdr:cNvPr>
        <xdr:cNvSpPr txBox="1"/>
      </xdr:nvSpPr>
      <xdr:spPr>
        <a:xfrm>
          <a:off x="16357600" y="179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a:extLst>
            <a:ext uri="{FF2B5EF4-FFF2-40B4-BE49-F238E27FC236}">
              <a16:creationId xmlns:a16="http://schemas.microsoft.com/office/drawing/2014/main" id="{00000000-0008-0000-0F00-000058030000}"/>
            </a:ext>
          </a:extLst>
        </xdr:cNvPr>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a:extLst>
            <a:ext uri="{FF2B5EF4-FFF2-40B4-BE49-F238E27FC236}">
              <a16:creationId xmlns:a16="http://schemas.microsoft.com/office/drawing/2014/main" id="{00000000-0008-0000-0F00-000059030000}"/>
            </a:ext>
          </a:extLst>
        </xdr:cNvPr>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8" name="フローチャート: 判断 857">
          <a:extLst>
            <a:ext uri="{FF2B5EF4-FFF2-40B4-BE49-F238E27FC236}">
              <a16:creationId xmlns:a16="http://schemas.microsoft.com/office/drawing/2014/main" id="{00000000-0008-0000-0F00-00005A030000}"/>
            </a:ext>
          </a:extLst>
        </xdr:cNvPr>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59" name="フローチャート: 判断 858">
          <a:extLst>
            <a:ext uri="{FF2B5EF4-FFF2-40B4-BE49-F238E27FC236}">
              <a16:creationId xmlns:a16="http://schemas.microsoft.com/office/drawing/2014/main" id="{00000000-0008-0000-0F00-00005B030000}"/>
            </a:ext>
          </a:extLst>
        </xdr:cNvPr>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60" name="フローチャート: 判断 859">
          <a:extLst>
            <a:ext uri="{FF2B5EF4-FFF2-40B4-BE49-F238E27FC236}">
              <a16:creationId xmlns:a16="http://schemas.microsoft.com/office/drawing/2014/main" id="{00000000-0008-0000-0F00-00005C030000}"/>
            </a:ext>
          </a:extLst>
        </xdr:cNvPr>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154939</xdr:rowOff>
    </xdr:from>
    <xdr:to>
      <xdr:col>85</xdr:col>
      <xdr:colOff>177800</xdr:colOff>
      <xdr:row>109</xdr:row>
      <xdr:rowOff>85089</xdr:rowOff>
    </xdr:to>
    <xdr:sp macro="" textlink="">
      <xdr:nvSpPr>
        <xdr:cNvPr id="866" name="楕円 865">
          <a:extLst>
            <a:ext uri="{FF2B5EF4-FFF2-40B4-BE49-F238E27FC236}">
              <a16:creationId xmlns:a16="http://schemas.microsoft.com/office/drawing/2014/main" id="{00000000-0008-0000-0F00-000062030000}"/>
            </a:ext>
          </a:extLst>
        </xdr:cNvPr>
        <xdr:cNvSpPr/>
      </xdr:nvSpPr>
      <xdr:spPr>
        <a:xfrm>
          <a:off x="16268700" y="1867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69866</xdr:rowOff>
    </xdr:from>
    <xdr:ext cx="405111" cy="259045"/>
    <xdr:sp macro="" textlink="">
      <xdr:nvSpPr>
        <xdr:cNvPr id="867" name="【庁舎】&#10;有形固定資産減価償却率該当値テキスト">
          <a:extLst>
            <a:ext uri="{FF2B5EF4-FFF2-40B4-BE49-F238E27FC236}">
              <a16:creationId xmlns:a16="http://schemas.microsoft.com/office/drawing/2014/main" id="{00000000-0008-0000-0F00-000063030000}"/>
            </a:ext>
          </a:extLst>
        </xdr:cNvPr>
        <xdr:cNvSpPr txBox="1"/>
      </xdr:nvSpPr>
      <xdr:spPr>
        <a:xfrm>
          <a:off x="16357600" y="18586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114936</xdr:rowOff>
    </xdr:from>
    <xdr:to>
      <xdr:col>81</xdr:col>
      <xdr:colOff>101600</xdr:colOff>
      <xdr:row>109</xdr:row>
      <xdr:rowOff>45086</xdr:rowOff>
    </xdr:to>
    <xdr:sp macro="" textlink="">
      <xdr:nvSpPr>
        <xdr:cNvPr id="868" name="楕円 867">
          <a:extLst>
            <a:ext uri="{FF2B5EF4-FFF2-40B4-BE49-F238E27FC236}">
              <a16:creationId xmlns:a16="http://schemas.microsoft.com/office/drawing/2014/main" id="{00000000-0008-0000-0F00-000064030000}"/>
            </a:ext>
          </a:extLst>
        </xdr:cNvPr>
        <xdr:cNvSpPr/>
      </xdr:nvSpPr>
      <xdr:spPr>
        <a:xfrm>
          <a:off x="15430500" y="1863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165736</xdr:rowOff>
    </xdr:from>
    <xdr:to>
      <xdr:col>85</xdr:col>
      <xdr:colOff>127000</xdr:colOff>
      <xdr:row>109</xdr:row>
      <xdr:rowOff>34289</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5481300" y="186823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78739</xdr:rowOff>
    </xdr:from>
    <xdr:to>
      <xdr:col>76</xdr:col>
      <xdr:colOff>165100</xdr:colOff>
      <xdr:row>109</xdr:row>
      <xdr:rowOff>8889</xdr:rowOff>
    </xdr:to>
    <xdr:sp macro="" textlink="">
      <xdr:nvSpPr>
        <xdr:cNvPr id="870" name="楕円 869">
          <a:extLst>
            <a:ext uri="{FF2B5EF4-FFF2-40B4-BE49-F238E27FC236}">
              <a16:creationId xmlns:a16="http://schemas.microsoft.com/office/drawing/2014/main" id="{00000000-0008-0000-0F00-000066030000}"/>
            </a:ext>
          </a:extLst>
        </xdr:cNvPr>
        <xdr:cNvSpPr/>
      </xdr:nvSpPr>
      <xdr:spPr>
        <a:xfrm>
          <a:off x="145415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129539</xdr:rowOff>
    </xdr:from>
    <xdr:to>
      <xdr:col>81</xdr:col>
      <xdr:colOff>50800</xdr:colOff>
      <xdr:row>108</xdr:row>
      <xdr:rowOff>165736</xdr:rowOff>
    </xdr:to>
    <xdr:cxnSp macro="">
      <xdr:nvCxnSpPr>
        <xdr:cNvPr id="871" name="直線コネクタ 870">
          <a:extLst>
            <a:ext uri="{FF2B5EF4-FFF2-40B4-BE49-F238E27FC236}">
              <a16:creationId xmlns:a16="http://schemas.microsoft.com/office/drawing/2014/main" id="{00000000-0008-0000-0F00-000067030000}"/>
            </a:ext>
          </a:extLst>
        </xdr:cNvPr>
        <xdr:cNvCxnSpPr/>
      </xdr:nvCxnSpPr>
      <xdr:spPr>
        <a:xfrm>
          <a:off x="14592300" y="186461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101600</xdr:rowOff>
    </xdr:from>
    <xdr:to>
      <xdr:col>72</xdr:col>
      <xdr:colOff>38100</xdr:colOff>
      <xdr:row>109</xdr:row>
      <xdr:rowOff>31750</xdr:rowOff>
    </xdr:to>
    <xdr:sp macro="" textlink="">
      <xdr:nvSpPr>
        <xdr:cNvPr id="872" name="楕円 871">
          <a:extLst>
            <a:ext uri="{FF2B5EF4-FFF2-40B4-BE49-F238E27FC236}">
              <a16:creationId xmlns:a16="http://schemas.microsoft.com/office/drawing/2014/main" id="{00000000-0008-0000-0F00-000068030000}"/>
            </a:ext>
          </a:extLst>
        </xdr:cNvPr>
        <xdr:cNvSpPr/>
      </xdr:nvSpPr>
      <xdr:spPr>
        <a:xfrm>
          <a:off x="1365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129539</xdr:rowOff>
    </xdr:from>
    <xdr:to>
      <xdr:col>76</xdr:col>
      <xdr:colOff>114300</xdr:colOff>
      <xdr:row>108</xdr:row>
      <xdr:rowOff>152400</xdr:rowOff>
    </xdr:to>
    <xdr:cxnSp macro="">
      <xdr:nvCxnSpPr>
        <xdr:cNvPr id="873" name="直線コネクタ 872">
          <a:extLst>
            <a:ext uri="{FF2B5EF4-FFF2-40B4-BE49-F238E27FC236}">
              <a16:creationId xmlns:a16="http://schemas.microsoft.com/office/drawing/2014/main" id="{00000000-0008-0000-0F00-000069030000}"/>
            </a:ext>
          </a:extLst>
        </xdr:cNvPr>
        <xdr:cNvCxnSpPr/>
      </xdr:nvCxnSpPr>
      <xdr:spPr>
        <a:xfrm flipV="1">
          <a:off x="13703300" y="186461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65405</xdr:rowOff>
    </xdr:from>
    <xdr:to>
      <xdr:col>67</xdr:col>
      <xdr:colOff>101600</xdr:colOff>
      <xdr:row>108</xdr:row>
      <xdr:rowOff>167005</xdr:rowOff>
    </xdr:to>
    <xdr:sp macro="" textlink="">
      <xdr:nvSpPr>
        <xdr:cNvPr id="874" name="楕円 873">
          <a:extLst>
            <a:ext uri="{FF2B5EF4-FFF2-40B4-BE49-F238E27FC236}">
              <a16:creationId xmlns:a16="http://schemas.microsoft.com/office/drawing/2014/main" id="{00000000-0008-0000-0F00-00006A030000}"/>
            </a:ext>
          </a:extLst>
        </xdr:cNvPr>
        <xdr:cNvSpPr/>
      </xdr:nvSpPr>
      <xdr:spPr>
        <a:xfrm>
          <a:off x="12763500" y="18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116205</xdr:rowOff>
    </xdr:from>
    <xdr:to>
      <xdr:col>71</xdr:col>
      <xdr:colOff>177800</xdr:colOff>
      <xdr:row>108</xdr:row>
      <xdr:rowOff>152400</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a:off x="12814300" y="186328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46372</xdr:rowOff>
    </xdr:from>
    <xdr:ext cx="405111" cy="259045"/>
    <xdr:sp macro="" textlink="">
      <xdr:nvSpPr>
        <xdr:cNvPr id="876" name="n_1aveValue【庁舎】&#10;有形固定資産減価償却率">
          <a:extLst>
            <a:ext uri="{FF2B5EF4-FFF2-40B4-BE49-F238E27FC236}">
              <a16:creationId xmlns:a16="http://schemas.microsoft.com/office/drawing/2014/main" id="{00000000-0008-0000-0F00-00006C030000}"/>
            </a:ext>
          </a:extLst>
        </xdr:cNvPr>
        <xdr:cNvSpPr txBox="1"/>
      </xdr:nvSpPr>
      <xdr:spPr>
        <a:xfrm>
          <a:off x="15266044" y="1787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76852</xdr:rowOff>
    </xdr:from>
    <xdr:ext cx="405111" cy="259045"/>
    <xdr:sp macro="" textlink="">
      <xdr:nvSpPr>
        <xdr:cNvPr id="877" name="n_2aveValue【庁舎】&#10;有形固定資産減価償却率">
          <a:extLst>
            <a:ext uri="{FF2B5EF4-FFF2-40B4-BE49-F238E27FC236}">
              <a16:creationId xmlns:a16="http://schemas.microsoft.com/office/drawing/2014/main" id="{00000000-0008-0000-0F00-00006D030000}"/>
            </a:ext>
          </a:extLst>
        </xdr:cNvPr>
        <xdr:cNvSpPr txBox="1"/>
      </xdr:nvSpPr>
      <xdr:spPr>
        <a:xfrm>
          <a:off x="14389744"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44466</xdr:rowOff>
    </xdr:from>
    <xdr:ext cx="405111" cy="259045"/>
    <xdr:sp macro="" textlink="">
      <xdr:nvSpPr>
        <xdr:cNvPr id="878" name="n_3aveValue【庁舎】&#10;有形固定資産減価償却率">
          <a:extLst>
            <a:ext uri="{FF2B5EF4-FFF2-40B4-BE49-F238E27FC236}">
              <a16:creationId xmlns:a16="http://schemas.microsoft.com/office/drawing/2014/main" id="{00000000-0008-0000-0F00-00006E030000}"/>
            </a:ext>
          </a:extLst>
        </xdr:cNvPr>
        <xdr:cNvSpPr txBox="1"/>
      </xdr:nvSpPr>
      <xdr:spPr>
        <a:xfrm>
          <a:off x="13500744" y="1787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48277</xdr:rowOff>
    </xdr:from>
    <xdr:ext cx="405111" cy="259045"/>
    <xdr:sp macro="" textlink="">
      <xdr:nvSpPr>
        <xdr:cNvPr id="879" name="n_4aveValue【庁舎】&#10;有形固定資産減価償却率">
          <a:extLst>
            <a:ext uri="{FF2B5EF4-FFF2-40B4-BE49-F238E27FC236}">
              <a16:creationId xmlns:a16="http://schemas.microsoft.com/office/drawing/2014/main" id="{00000000-0008-0000-0F00-00006F030000}"/>
            </a:ext>
          </a:extLst>
        </xdr:cNvPr>
        <xdr:cNvSpPr txBox="1"/>
      </xdr:nvSpPr>
      <xdr:spPr>
        <a:xfrm>
          <a:off x="12611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36213</xdr:rowOff>
    </xdr:from>
    <xdr:ext cx="405111" cy="259045"/>
    <xdr:sp macro="" textlink="">
      <xdr:nvSpPr>
        <xdr:cNvPr id="880" name="n_1mainValue【庁舎】&#10;有形固定資産減価償却率">
          <a:extLst>
            <a:ext uri="{FF2B5EF4-FFF2-40B4-BE49-F238E27FC236}">
              <a16:creationId xmlns:a16="http://schemas.microsoft.com/office/drawing/2014/main" id="{00000000-0008-0000-0F00-000070030000}"/>
            </a:ext>
          </a:extLst>
        </xdr:cNvPr>
        <xdr:cNvSpPr txBox="1"/>
      </xdr:nvSpPr>
      <xdr:spPr>
        <a:xfrm>
          <a:off x="15266044"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16</xdr:rowOff>
    </xdr:from>
    <xdr:ext cx="405111" cy="259045"/>
    <xdr:sp macro="" textlink="">
      <xdr:nvSpPr>
        <xdr:cNvPr id="881" name="n_2mainValue【庁舎】&#10;有形固定資産減価償却率">
          <a:extLst>
            <a:ext uri="{FF2B5EF4-FFF2-40B4-BE49-F238E27FC236}">
              <a16:creationId xmlns:a16="http://schemas.microsoft.com/office/drawing/2014/main" id="{00000000-0008-0000-0F00-000071030000}"/>
            </a:ext>
          </a:extLst>
        </xdr:cNvPr>
        <xdr:cNvSpPr txBox="1"/>
      </xdr:nvSpPr>
      <xdr:spPr>
        <a:xfrm>
          <a:off x="14389744"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22877</xdr:rowOff>
    </xdr:from>
    <xdr:ext cx="405111" cy="259045"/>
    <xdr:sp macro="" textlink="">
      <xdr:nvSpPr>
        <xdr:cNvPr id="882" name="n_3mainValue【庁舎】&#10;有形固定資産減価償却率">
          <a:extLst>
            <a:ext uri="{FF2B5EF4-FFF2-40B4-BE49-F238E27FC236}">
              <a16:creationId xmlns:a16="http://schemas.microsoft.com/office/drawing/2014/main" id="{00000000-0008-0000-0F00-000072030000}"/>
            </a:ext>
          </a:extLst>
        </xdr:cNvPr>
        <xdr:cNvSpPr txBox="1"/>
      </xdr:nvSpPr>
      <xdr:spPr>
        <a:xfrm>
          <a:off x="13500744"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158132</xdr:rowOff>
    </xdr:from>
    <xdr:ext cx="405111" cy="259045"/>
    <xdr:sp macro="" textlink="">
      <xdr:nvSpPr>
        <xdr:cNvPr id="883" name="n_4mainValue【庁舎】&#10;有形固定資産減価償却率">
          <a:extLst>
            <a:ext uri="{FF2B5EF4-FFF2-40B4-BE49-F238E27FC236}">
              <a16:creationId xmlns:a16="http://schemas.microsoft.com/office/drawing/2014/main" id="{00000000-0008-0000-0F00-000073030000}"/>
            </a:ext>
          </a:extLst>
        </xdr:cNvPr>
        <xdr:cNvSpPr txBox="1"/>
      </xdr:nvSpPr>
      <xdr:spPr>
        <a:xfrm>
          <a:off x="12611744"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a:extLst>
            <a:ext uri="{FF2B5EF4-FFF2-40B4-BE49-F238E27FC236}">
              <a16:creationId xmlns:a16="http://schemas.microsoft.com/office/drawing/2014/main" id="{00000000-0008-0000-0F00-00007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a:extLst>
            <a:ext uri="{FF2B5EF4-FFF2-40B4-BE49-F238E27FC236}">
              <a16:creationId xmlns:a16="http://schemas.microsoft.com/office/drawing/2014/main" id="{00000000-0008-0000-0F00-00007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a:extLst>
            <a:ext uri="{FF2B5EF4-FFF2-40B4-BE49-F238E27FC236}">
              <a16:creationId xmlns:a16="http://schemas.microsoft.com/office/drawing/2014/main" id="{00000000-0008-0000-0F00-00007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a:extLst>
            <a:ext uri="{FF2B5EF4-FFF2-40B4-BE49-F238E27FC236}">
              <a16:creationId xmlns:a16="http://schemas.microsoft.com/office/drawing/2014/main" id="{00000000-0008-0000-0F00-00007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a:extLst>
            <a:ext uri="{FF2B5EF4-FFF2-40B4-BE49-F238E27FC236}">
              <a16:creationId xmlns:a16="http://schemas.microsoft.com/office/drawing/2014/main" id="{00000000-0008-0000-0F00-00007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a:extLst>
            <a:ext uri="{FF2B5EF4-FFF2-40B4-BE49-F238E27FC236}">
              <a16:creationId xmlns:a16="http://schemas.microsoft.com/office/drawing/2014/main" id="{00000000-0008-0000-0F00-00007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a:extLst>
            <a:ext uri="{FF2B5EF4-FFF2-40B4-BE49-F238E27FC236}">
              <a16:creationId xmlns:a16="http://schemas.microsoft.com/office/drawing/2014/main" id="{00000000-0008-0000-0F00-00007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a:extLst>
            <a:ext uri="{FF2B5EF4-FFF2-40B4-BE49-F238E27FC236}">
              <a16:creationId xmlns:a16="http://schemas.microsoft.com/office/drawing/2014/main" id="{00000000-0008-0000-0F00-00007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a:extLst>
            <a:ext uri="{FF2B5EF4-FFF2-40B4-BE49-F238E27FC236}">
              <a16:creationId xmlns:a16="http://schemas.microsoft.com/office/drawing/2014/main" id="{00000000-0008-0000-0F00-00007E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a:extLst>
            <a:ext uri="{FF2B5EF4-FFF2-40B4-BE49-F238E27FC236}">
              <a16:creationId xmlns:a16="http://schemas.microsoft.com/office/drawing/2014/main" id="{00000000-0008-0000-0F00-00007F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a:extLst>
            <a:ext uri="{FF2B5EF4-FFF2-40B4-BE49-F238E27FC236}">
              <a16:creationId xmlns:a16="http://schemas.microsoft.com/office/drawing/2014/main" id="{00000000-0008-0000-0F00-000080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a:extLst>
            <a:ext uri="{FF2B5EF4-FFF2-40B4-BE49-F238E27FC236}">
              <a16:creationId xmlns:a16="http://schemas.microsoft.com/office/drawing/2014/main" id="{00000000-0008-0000-0F00-000081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a:extLst>
            <a:ext uri="{FF2B5EF4-FFF2-40B4-BE49-F238E27FC236}">
              <a16:creationId xmlns:a16="http://schemas.microsoft.com/office/drawing/2014/main" id="{00000000-0008-0000-0F00-00008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a:extLst>
            <a:ext uri="{FF2B5EF4-FFF2-40B4-BE49-F238E27FC236}">
              <a16:creationId xmlns:a16="http://schemas.microsoft.com/office/drawing/2014/main" id="{00000000-0008-0000-0F00-00008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a:extLst>
            <a:ext uri="{FF2B5EF4-FFF2-40B4-BE49-F238E27FC236}">
              <a16:creationId xmlns:a16="http://schemas.microsoft.com/office/drawing/2014/main" id="{00000000-0008-0000-0F00-000087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a:extLst>
            <a:ext uri="{FF2B5EF4-FFF2-40B4-BE49-F238E27FC236}">
              <a16:creationId xmlns:a16="http://schemas.microsoft.com/office/drawing/2014/main" id="{00000000-0008-0000-0F00-00008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a:extLst>
            <a:ext uri="{FF2B5EF4-FFF2-40B4-BE49-F238E27FC236}">
              <a16:creationId xmlns:a16="http://schemas.microsoft.com/office/drawing/2014/main" id="{00000000-0008-0000-0F00-00008C030000}"/>
            </a:ext>
          </a:extLst>
        </xdr:cNvPr>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a:extLst>
            <a:ext uri="{FF2B5EF4-FFF2-40B4-BE49-F238E27FC236}">
              <a16:creationId xmlns:a16="http://schemas.microsoft.com/office/drawing/2014/main" id="{00000000-0008-0000-0F00-00008E030000}"/>
            </a:ext>
          </a:extLst>
        </xdr:cNvPr>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12" name="【庁舎】&#10;一人当たり面積平均値テキスト">
          <a:extLst>
            <a:ext uri="{FF2B5EF4-FFF2-40B4-BE49-F238E27FC236}">
              <a16:creationId xmlns:a16="http://schemas.microsoft.com/office/drawing/2014/main" id="{00000000-0008-0000-0F00-000090030000}"/>
            </a:ext>
          </a:extLst>
        </xdr:cNvPr>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a:extLst>
            <a:ext uri="{FF2B5EF4-FFF2-40B4-BE49-F238E27FC236}">
              <a16:creationId xmlns:a16="http://schemas.microsoft.com/office/drawing/2014/main" id="{00000000-0008-0000-0F00-000091030000}"/>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a:extLst>
            <a:ext uri="{FF2B5EF4-FFF2-40B4-BE49-F238E27FC236}">
              <a16:creationId xmlns:a16="http://schemas.microsoft.com/office/drawing/2014/main" id="{00000000-0008-0000-0F00-000092030000}"/>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5" name="フローチャート: 判断 914">
          <a:extLst>
            <a:ext uri="{FF2B5EF4-FFF2-40B4-BE49-F238E27FC236}">
              <a16:creationId xmlns:a16="http://schemas.microsoft.com/office/drawing/2014/main" id="{00000000-0008-0000-0F00-000093030000}"/>
            </a:ext>
          </a:extLst>
        </xdr:cNvPr>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16" name="フローチャート: 判断 915">
          <a:extLst>
            <a:ext uri="{FF2B5EF4-FFF2-40B4-BE49-F238E27FC236}">
              <a16:creationId xmlns:a16="http://schemas.microsoft.com/office/drawing/2014/main" id="{00000000-0008-0000-0F00-000094030000}"/>
            </a:ext>
          </a:extLst>
        </xdr:cNvPr>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17" name="フローチャート: 判断 916">
          <a:extLst>
            <a:ext uri="{FF2B5EF4-FFF2-40B4-BE49-F238E27FC236}">
              <a16:creationId xmlns:a16="http://schemas.microsoft.com/office/drawing/2014/main" id="{00000000-0008-0000-0F00-000095030000}"/>
            </a:ext>
          </a:extLst>
        </xdr:cNvPr>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17780</xdr:rowOff>
    </xdr:from>
    <xdr:to>
      <xdr:col>116</xdr:col>
      <xdr:colOff>114300</xdr:colOff>
      <xdr:row>106</xdr:row>
      <xdr:rowOff>119380</xdr:rowOff>
    </xdr:to>
    <xdr:sp macro="" textlink="">
      <xdr:nvSpPr>
        <xdr:cNvPr id="923" name="楕円 922">
          <a:extLst>
            <a:ext uri="{FF2B5EF4-FFF2-40B4-BE49-F238E27FC236}">
              <a16:creationId xmlns:a16="http://schemas.microsoft.com/office/drawing/2014/main" id="{00000000-0008-0000-0F00-00009B030000}"/>
            </a:ext>
          </a:extLst>
        </xdr:cNvPr>
        <xdr:cNvSpPr/>
      </xdr:nvSpPr>
      <xdr:spPr>
        <a:xfrm>
          <a:off x="221107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167657</xdr:rowOff>
    </xdr:from>
    <xdr:ext cx="469744" cy="259045"/>
    <xdr:sp macro="" textlink="">
      <xdr:nvSpPr>
        <xdr:cNvPr id="924" name="【庁舎】&#10;一人当たり面積該当値テキスト">
          <a:extLst>
            <a:ext uri="{FF2B5EF4-FFF2-40B4-BE49-F238E27FC236}">
              <a16:creationId xmlns:a16="http://schemas.microsoft.com/office/drawing/2014/main" id="{00000000-0008-0000-0F00-00009C030000}"/>
            </a:ext>
          </a:extLst>
        </xdr:cNvPr>
        <xdr:cNvSpPr txBox="1"/>
      </xdr:nvSpPr>
      <xdr:spPr>
        <a:xfrm>
          <a:off x="22199600"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170180</xdr:rowOff>
    </xdr:from>
    <xdr:to>
      <xdr:col>112</xdr:col>
      <xdr:colOff>38100</xdr:colOff>
      <xdr:row>106</xdr:row>
      <xdr:rowOff>100330</xdr:rowOff>
    </xdr:to>
    <xdr:sp macro="" textlink="">
      <xdr:nvSpPr>
        <xdr:cNvPr id="925" name="楕円 924">
          <a:extLst>
            <a:ext uri="{FF2B5EF4-FFF2-40B4-BE49-F238E27FC236}">
              <a16:creationId xmlns:a16="http://schemas.microsoft.com/office/drawing/2014/main" id="{00000000-0008-0000-0F00-00009D030000}"/>
            </a:ext>
          </a:extLst>
        </xdr:cNvPr>
        <xdr:cNvSpPr/>
      </xdr:nvSpPr>
      <xdr:spPr>
        <a:xfrm>
          <a:off x="21272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49530</xdr:rowOff>
    </xdr:from>
    <xdr:to>
      <xdr:col>116</xdr:col>
      <xdr:colOff>63500</xdr:colOff>
      <xdr:row>106</xdr:row>
      <xdr:rowOff>68580</xdr:rowOff>
    </xdr:to>
    <xdr:cxnSp macro="">
      <xdr:nvCxnSpPr>
        <xdr:cNvPr id="926" name="直線コネクタ 925">
          <a:extLst>
            <a:ext uri="{FF2B5EF4-FFF2-40B4-BE49-F238E27FC236}">
              <a16:creationId xmlns:a16="http://schemas.microsoft.com/office/drawing/2014/main" id="{00000000-0008-0000-0F00-00009E030000}"/>
            </a:ext>
          </a:extLst>
        </xdr:cNvPr>
        <xdr:cNvCxnSpPr/>
      </xdr:nvCxnSpPr>
      <xdr:spPr>
        <a:xfrm>
          <a:off x="21323300" y="182232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170180</xdr:rowOff>
    </xdr:from>
    <xdr:to>
      <xdr:col>107</xdr:col>
      <xdr:colOff>101600</xdr:colOff>
      <xdr:row>106</xdr:row>
      <xdr:rowOff>100330</xdr:rowOff>
    </xdr:to>
    <xdr:sp macro="" textlink="">
      <xdr:nvSpPr>
        <xdr:cNvPr id="927" name="楕円 926">
          <a:extLst>
            <a:ext uri="{FF2B5EF4-FFF2-40B4-BE49-F238E27FC236}">
              <a16:creationId xmlns:a16="http://schemas.microsoft.com/office/drawing/2014/main" id="{00000000-0008-0000-0F00-00009F030000}"/>
            </a:ext>
          </a:extLst>
        </xdr:cNvPr>
        <xdr:cNvSpPr/>
      </xdr:nvSpPr>
      <xdr:spPr>
        <a:xfrm>
          <a:off x="20383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49530</xdr:rowOff>
    </xdr:from>
    <xdr:to>
      <xdr:col>111</xdr:col>
      <xdr:colOff>177800</xdr:colOff>
      <xdr:row>106</xdr:row>
      <xdr:rowOff>49530</xdr:rowOff>
    </xdr:to>
    <xdr:cxnSp macro="">
      <xdr:nvCxnSpPr>
        <xdr:cNvPr id="928" name="直線コネクタ 927">
          <a:extLst>
            <a:ext uri="{FF2B5EF4-FFF2-40B4-BE49-F238E27FC236}">
              <a16:creationId xmlns:a16="http://schemas.microsoft.com/office/drawing/2014/main" id="{00000000-0008-0000-0F00-0000A0030000}"/>
            </a:ext>
          </a:extLst>
        </xdr:cNvPr>
        <xdr:cNvCxnSpPr/>
      </xdr:nvCxnSpPr>
      <xdr:spPr>
        <a:xfrm>
          <a:off x="20434300" y="18223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929" name="楕円 928">
          <a:extLst>
            <a:ext uri="{FF2B5EF4-FFF2-40B4-BE49-F238E27FC236}">
              <a16:creationId xmlns:a16="http://schemas.microsoft.com/office/drawing/2014/main" id="{00000000-0008-0000-0F00-0000A1030000}"/>
            </a:ext>
          </a:extLst>
        </xdr:cNvPr>
        <xdr:cNvSpPr/>
      </xdr:nvSpPr>
      <xdr:spPr>
        <a:xfrm>
          <a:off x="19494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49530</xdr:rowOff>
    </xdr:from>
    <xdr:to>
      <xdr:col>107</xdr:col>
      <xdr:colOff>50800</xdr:colOff>
      <xdr:row>106</xdr:row>
      <xdr:rowOff>53339</xdr:rowOff>
    </xdr:to>
    <xdr:cxnSp macro="">
      <xdr:nvCxnSpPr>
        <xdr:cNvPr id="930" name="直線コネクタ 929">
          <a:extLst>
            <a:ext uri="{FF2B5EF4-FFF2-40B4-BE49-F238E27FC236}">
              <a16:creationId xmlns:a16="http://schemas.microsoft.com/office/drawing/2014/main" id="{00000000-0008-0000-0F00-0000A2030000}"/>
            </a:ext>
          </a:extLst>
        </xdr:cNvPr>
        <xdr:cNvCxnSpPr/>
      </xdr:nvCxnSpPr>
      <xdr:spPr>
        <a:xfrm flipV="1">
          <a:off x="19545300" y="18223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931" name="楕円 930">
          <a:extLst>
            <a:ext uri="{FF2B5EF4-FFF2-40B4-BE49-F238E27FC236}">
              <a16:creationId xmlns:a16="http://schemas.microsoft.com/office/drawing/2014/main" id="{00000000-0008-0000-0F00-0000A3030000}"/>
            </a:ext>
          </a:extLst>
        </xdr:cNvPr>
        <xdr:cNvSpPr/>
      </xdr:nvSpPr>
      <xdr:spPr>
        <a:xfrm>
          <a:off x="18605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53339</xdr:rowOff>
    </xdr:from>
    <xdr:to>
      <xdr:col>102</xdr:col>
      <xdr:colOff>114300</xdr:colOff>
      <xdr:row>106</xdr:row>
      <xdr:rowOff>53339</xdr:rowOff>
    </xdr:to>
    <xdr:cxnSp macro="">
      <xdr:nvCxnSpPr>
        <xdr:cNvPr id="932" name="直線コネクタ 931">
          <a:extLst>
            <a:ext uri="{FF2B5EF4-FFF2-40B4-BE49-F238E27FC236}">
              <a16:creationId xmlns:a16="http://schemas.microsoft.com/office/drawing/2014/main" id="{00000000-0008-0000-0F00-0000A4030000}"/>
            </a:ext>
          </a:extLst>
        </xdr:cNvPr>
        <xdr:cNvCxnSpPr/>
      </xdr:nvCxnSpPr>
      <xdr:spPr>
        <a:xfrm>
          <a:off x="18656300" y="1822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3" name="n_1aveValue【庁舎】&#10;一人当たり面積">
          <a:extLst>
            <a:ext uri="{FF2B5EF4-FFF2-40B4-BE49-F238E27FC236}">
              <a16:creationId xmlns:a16="http://schemas.microsoft.com/office/drawing/2014/main" id="{00000000-0008-0000-0F00-0000A5030000}"/>
            </a:ext>
          </a:extLst>
        </xdr:cNvPr>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934" name="n_2aveValue【庁舎】&#10;一人当たり面積">
          <a:extLst>
            <a:ext uri="{FF2B5EF4-FFF2-40B4-BE49-F238E27FC236}">
              <a16:creationId xmlns:a16="http://schemas.microsoft.com/office/drawing/2014/main" id="{00000000-0008-0000-0F00-0000A6030000}"/>
            </a:ext>
          </a:extLst>
        </xdr:cNvPr>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17797</xdr:rowOff>
    </xdr:from>
    <xdr:ext cx="469744" cy="259045"/>
    <xdr:sp macro="" textlink="">
      <xdr:nvSpPr>
        <xdr:cNvPr id="935" name="n_3aveValue【庁舎】&#10;一人当たり面積">
          <a:extLst>
            <a:ext uri="{FF2B5EF4-FFF2-40B4-BE49-F238E27FC236}">
              <a16:creationId xmlns:a16="http://schemas.microsoft.com/office/drawing/2014/main" id="{00000000-0008-0000-0F00-0000A7030000}"/>
            </a:ext>
          </a:extLst>
        </xdr:cNvPr>
        <xdr:cNvSpPr txBox="1"/>
      </xdr:nvSpPr>
      <xdr:spPr>
        <a:xfrm>
          <a:off x="19310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40657</xdr:rowOff>
    </xdr:from>
    <xdr:ext cx="469744" cy="259045"/>
    <xdr:sp macro="" textlink="">
      <xdr:nvSpPr>
        <xdr:cNvPr id="936" name="n_4aveValue【庁舎】&#10;一人当たり面積">
          <a:extLst>
            <a:ext uri="{FF2B5EF4-FFF2-40B4-BE49-F238E27FC236}">
              <a16:creationId xmlns:a16="http://schemas.microsoft.com/office/drawing/2014/main" id="{00000000-0008-0000-0F00-0000A8030000}"/>
            </a:ext>
          </a:extLst>
        </xdr:cNvPr>
        <xdr:cNvSpPr txBox="1"/>
      </xdr:nvSpPr>
      <xdr:spPr>
        <a:xfrm>
          <a:off x="18421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91457</xdr:rowOff>
    </xdr:from>
    <xdr:ext cx="469744" cy="259045"/>
    <xdr:sp macro="" textlink="">
      <xdr:nvSpPr>
        <xdr:cNvPr id="937" name="n_1mainValue【庁舎】&#10;一人当たり面積">
          <a:extLst>
            <a:ext uri="{FF2B5EF4-FFF2-40B4-BE49-F238E27FC236}">
              <a16:creationId xmlns:a16="http://schemas.microsoft.com/office/drawing/2014/main" id="{00000000-0008-0000-0F00-0000A9030000}"/>
            </a:ext>
          </a:extLst>
        </xdr:cNvPr>
        <xdr:cNvSpPr txBox="1"/>
      </xdr:nvSpPr>
      <xdr:spPr>
        <a:xfrm>
          <a:off x="210757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91457</xdr:rowOff>
    </xdr:from>
    <xdr:ext cx="469744" cy="259045"/>
    <xdr:sp macro="" textlink="">
      <xdr:nvSpPr>
        <xdr:cNvPr id="938" name="n_2mainValue【庁舎】&#10;一人当たり面積">
          <a:extLst>
            <a:ext uri="{FF2B5EF4-FFF2-40B4-BE49-F238E27FC236}">
              <a16:creationId xmlns:a16="http://schemas.microsoft.com/office/drawing/2014/main" id="{00000000-0008-0000-0F00-0000AA030000}"/>
            </a:ext>
          </a:extLst>
        </xdr:cNvPr>
        <xdr:cNvSpPr txBox="1"/>
      </xdr:nvSpPr>
      <xdr:spPr>
        <a:xfrm>
          <a:off x="20199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95266</xdr:rowOff>
    </xdr:from>
    <xdr:ext cx="469744" cy="259045"/>
    <xdr:sp macro="" textlink="">
      <xdr:nvSpPr>
        <xdr:cNvPr id="939" name="n_3mainValue【庁舎】&#10;一人当たり面積">
          <a:extLst>
            <a:ext uri="{FF2B5EF4-FFF2-40B4-BE49-F238E27FC236}">
              <a16:creationId xmlns:a16="http://schemas.microsoft.com/office/drawing/2014/main" id="{00000000-0008-0000-0F00-0000AB030000}"/>
            </a:ext>
          </a:extLst>
        </xdr:cNvPr>
        <xdr:cNvSpPr txBox="1"/>
      </xdr:nvSpPr>
      <xdr:spPr>
        <a:xfrm>
          <a:off x="19310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95266</xdr:rowOff>
    </xdr:from>
    <xdr:ext cx="469744" cy="259045"/>
    <xdr:sp macro="" textlink="">
      <xdr:nvSpPr>
        <xdr:cNvPr id="940" name="n_4mainValue【庁舎】&#10;一人当たり面積">
          <a:extLst>
            <a:ext uri="{FF2B5EF4-FFF2-40B4-BE49-F238E27FC236}">
              <a16:creationId xmlns:a16="http://schemas.microsoft.com/office/drawing/2014/main" id="{00000000-0008-0000-0F00-0000AC030000}"/>
            </a:ext>
          </a:extLst>
        </xdr:cNvPr>
        <xdr:cNvSpPr txBox="1"/>
      </xdr:nvSpPr>
      <xdr:spPr>
        <a:xfrm>
          <a:off x="18421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a:extLst>
            <a:ext uri="{FF2B5EF4-FFF2-40B4-BE49-F238E27FC236}">
              <a16:creationId xmlns:a16="http://schemas.microsoft.com/office/drawing/2014/main" id="{00000000-0008-0000-0F00-0000A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a:extLst>
            <a:ext uri="{FF2B5EF4-FFF2-40B4-BE49-F238E27FC236}">
              <a16:creationId xmlns:a16="http://schemas.microsoft.com/office/drawing/2014/main" id="{00000000-0008-0000-0F00-0000A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a:extLst>
            <a:ext uri="{FF2B5EF4-FFF2-40B4-BE49-F238E27FC236}">
              <a16:creationId xmlns:a16="http://schemas.microsoft.com/office/drawing/2014/main" id="{00000000-0008-0000-0F00-0000A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上回っているが、類似団体との比較または各施設類型ごとの比較において特に有形固定資産減価償却率が高くなっている施設は、庁舎、体育館・プール、一般廃棄物処理施設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庁舎については、江上庁舎等が耐用年数を迎えつつあるため有形固定資産減価償却率が高くなっており、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本庁周辺整備事業や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第二庁舎整備事業に伴う機能再配置により更新していく。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体育館・プールについては中央体育館の耐用年数が経過しているためであるが、再整備に向けて計画を進めているところである。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一般廃棄物処理施設については、西部総合処理センターにおける機器等が耐用年数を経過しているためであるが、順次更新を予定している。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484,204
477,013
99.96
239,347,906
234,278,623
4,748,536
97,788,142
137,393,585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市税収入の伸びや地方消費税交付金の増などにより、引き続き改善傾向で推移している。</a:t>
          </a:r>
        </a:p>
        <a:p>
          <a:r>
            <a:rPr kumimoji="1" lang="ja-JP" altLang="en-US" sz="1200">
              <a:latin typeface="ＭＳ ゴシック" panose="020B0609070205080204" pitchFamily="49" charset="-128"/>
              <a:ea typeface="ＭＳ ゴシック" panose="020B0609070205080204" pitchFamily="49" charset="-128"/>
            </a:rPr>
            <a:t>　本市においては市民一人あたりの市税収入が他市より多いことから、比較的強い数値を維持しており、類似団体平均と比較しても高くなっている。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23585</xdr:rowOff>
    </xdr:from>
    <xdr:to>
      <xdr:col>23</xdr:col>
      <xdr:colOff>133350</xdr:colOff>
      <xdr:row>40</xdr:row>
      <xdr:rowOff>40822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8815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40822</xdr:rowOff>
    </xdr:from>
    <xdr:to>
      <xdr:col>19</xdr:col>
      <xdr:colOff>133350</xdr:colOff>
      <xdr:row>40</xdr:row>
      <xdr:rowOff>58057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8988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58057</xdr:rowOff>
    </xdr:from>
    <xdr:to>
      <xdr:col>15</xdr:col>
      <xdr:colOff>82550</xdr:colOff>
      <xdr:row>40</xdr:row>
      <xdr:rowOff>75293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9160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75293</xdr:rowOff>
    </xdr:from>
    <xdr:to>
      <xdr:col>11</xdr:col>
      <xdr:colOff>31750</xdr:colOff>
      <xdr:row>40</xdr:row>
      <xdr:rowOff>109765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9332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144235</xdr:rowOff>
    </xdr:from>
    <xdr:to>
      <xdr:col>23</xdr:col>
      <xdr:colOff>184150</xdr:colOff>
      <xdr:row>40</xdr:row>
      <xdr:rowOff>74385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160762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161472</xdr:rowOff>
    </xdr:from>
    <xdr:to>
      <xdr:col>19</xdr:col>
      <xdr:colOff>184150</xdr:colOff>
      <xdr:row>40</xdr:row>
      <xdr:rowOff>91622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7257</xdr:rowOff>
    </xdr:from>
    <xdr:to>
      <xdr:col>15</xdr:col>
      <xdr:colOff>133350</xdr:colOff>
      <xdr:row>40</xdr:row>
      <xdr:rowOff>108857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119034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24493</xdr:rowOff>
    </xdr:from>
    <xdr:to>
      <xdr:col>11</xdr:col>
      <xdr:colOff>82550</xdr:colOff>
      <xdr:row>40</xdr:row>
      <xdr:rowOff>126093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136270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58965</xdr:rowOff>
    </xdr:from>
    <xdr:to>
      <xdr:col>7</xdr:col>
      <xdr:colOff>31750</xdr:colOff>
      <xdr:row>40</xdr:row>
      <xdr:rowOff>160565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170742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地方消費税交付金などの経常一般財源が増となるとともに、補助費等や公債費の減のほか、扶助費に充当する特定財源の増などにより経常的な経費に要する一般財源が減となったため、令和元年度と比べ</a:t>
          </a:r>
          <a:r>
            <a:rPr kumimoji="1" lang="en-US" altLang="ja-JP" sz="1200">
              <a:latin typeface="ＭＳ ゴシック" panose="020B0609070205080204" pitchFamily="49" charset="-128"/>
              <a:ea typeface="ＭＳ ゴシック" panose="020B0609070205080204" pitchFamily="49" charset="-128"/>
            </a:rPr>
            <a:t>2.3</a:t>
          </a:r>
          <a:r>
            <a:rPr kumimoji="1" lang="ja-JP" altLang="en-US" sz="1200">
              <a:latin typeface="ＭＳ ゴシック" panose="020B0609070205080204" pitchFamily="49" charset="-128"/>
              <a:ea typeface="ＭＳ ゴシック" panose="020B0609070205080204" pitchFamily="49" charset="-128"/>
            </a:rPr>
            <a:t>ポイント改善した。</a:t>
          </a:r>
        </a:p>
        <a:p>
          <a:r>
            <a:rPr kumimoji="1" lang="ja-JP" altLang="en-US" sz="1200">
              <a:latin typeface="ＭＳ ゴシック" panose="020B0609070205080204" pitchFamily="49" charset="-128"/>
              <a:ea typeface="ＭＳ ゴシック" panose="020B0609070205080204" pitchFamily="49" charset="-128"/>
            </a:rPr>
            <a:t>　しかしながら、依然、人件費が高い水準にあることから、類似団体に比べ硬直化した財政構造となっている。引き続き内部管理経費及び事業・施策の見直し等により歳出の抑制を図るとともに、歳入の確保に努め、一層の改善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91122</xdr:rowOff>
    </xdr:from>
    <xdr:to>
      <xdr:col>23</xdr:col>
      <xdr:colOff>133350</xdr:colOff>
      <xdr:row>66</xdr:row>
      <xdr:rowOff>58420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235372"/>
          <a:ext cx="8382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141922</xdr:rowOff>
    </xdr:from>
    <xdr:to>
      <xdr:col>19</xdr:col>
      <xdr:colOff>133350</xdr:colOff>
      <xdr:row>66</xdr:row>
      <xdr:rowOff>58420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114722"/>
          <a:ext cx="889000" cy="2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141922</xdr:rowOff>
    </xdr:from>
    <xdr:to>
      <xdr:col>15</xdr:col>
      <xdr:colOff>82550</xdr:colOff>
      <xdr:row>65</xdr:row>
      <xdr:rowOff>30797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11472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6668</xdr:rowOff>
    </xdr:from>
    <xdr:to>
      <xdr:col>11</xdr:col>
      <xdr:colOff>31750</xdr:colOff>
      <xdr:row>65</xdr:row>
      <xdr:rowOff>30797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15091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169245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40322</xdr:rowOff>
    </xdr:from>
    <xdr:to>
      <xdr:col>23</xdr:col>
      <xdr:colOff>184150</xdr:colOff>
      <xdr:row>65</xdr:row>
      <xdr:rowOff>141922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12399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5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7620</xdr:rowOff>
    </xdr:from>
    <xdr:to>
      <xdr:col>19</xdr:col>
      <xdr:colOff>184150</xdr:colOff>
      <xdr:row>66</xdr:row>
      <xdr:rowOff>109220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91122</xdr:rowOff>
    </xdr:from>
    <xdr:to>
      <xdr:col>15</xdr:col>
      <xdr:colOff>133350</xdr:colOff>
      <xdr:row>65</xdr:row>
      <xdr:rowOff>21272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6049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5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151447</xdr:rowOff>
    </xdr:from>
    <xdr:to>
      <xdr:col>11</xdr:col>
      <xdr:colOff>82550</xdr:colOff>
      <xdr:row>65</xdr:row>
      <xdr:rowOff>81597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66374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1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127318</xdr:rowOff>
    </xdr:from>
    <xdr:to>
      <xdr:col>7</xdr:col>
      <xdr:colOff>31750</xdr:colOff>
      <xdr:row>65</xdr:row>
      <xdr:rowOff>57468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42245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8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ゴシック" panose="020B0609070205080204" pitchFamily="49" charset="-128"/>
              <a:ea typeface="ＭＳ ゴシック" panose="020B0609070205080204" pitchFamily="49" charset="-128"/>
            </a:rPr>
            <a:t>　退職手当を除いた人件費は、会計年度任用職員制度の導入に伴い臨時職員賃金等が物件費から振替となったことや国勢調査の実施により、前年度と比べ増となった。物件費等は学校施設等の新型コロナウイルス感染症対策にかかる自動水栓化工事の実施などにより、前年度と比べ増となった。人件費が類似団体平均を上回っている要因としては、市立高等学校を有していることや学校給食事業を直営で行っていることなどにより人件費総額が高いことが考えられる。物件費等においては、市営住宅等の維持管理経費や、学校給食の公金化の影響などにより物件費等の総額が高いことが考えられる。今後も類似団体平均を上回る経費については適正な運営となっているか分析を進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142909</xdr:rowOff>
    </xdr:from>
    <xdr:to>
      <xdr:col>23</xdr:col>
      <xdr:colOff>133350</xdr:colOff>
      <xdr:row>85</xdr:row>
      <xdr:rowOff>34370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544709"/>
          <a:ext cx="838200" cy="6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157438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16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95684</xdr:rowOff>
    </xdr:from>
    <xdr:to>
      <xdr:col>19</xdr:col>
      <xdr:colOff>133350</xdr:colOff>
      <xdr:row>84</xdr:row>
      <xdr:rowOff>142909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497484"/>
          <a:ext cx="889000" cy="4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112475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99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95684</xdr:rowOff>
    </xdr:from>
    <xdr:to>
      <xdr:col>15</xdr:col>
      <xdr:colOff>82550</xdr:colOff>
      <xdr:row>84</xdr:row>
      <xdr:rowOff>102319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497484"/>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68161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5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51250</xdr:rowOff>
    </xdr:from>
    <xdr:to>
      <xdr:col>11</xdr:col>
      <xdr:colOff>31750</xdr:colOff>
      <xdr:row>84</xdr:row>
      <xdr:rowOff>102319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453050"/>
          <a:ext cx="889000" cy="5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22401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31242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155020</xdr:rowOff>
    </xdr:from>
    <xdr:to>
      <xdr:col>23</xdr:col>
      <xdr:colOff>184150</xdr:colOff>
      <xdr:row>85</xdr:row>
      <xdr:rowOff>85170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127097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52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92109</xdr:rowOff>
    </xdr:from>
    <xdr:to>
      <xdr:col>19</xdr:col>
      <xdr:colOff>184150</xdr:colOff>
      <xdr:row>85</xdr:row>
      <xdr:rowOff>22259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7036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58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44884</xdr:rowOff>
    </xdr:from>
    <xdr:to>
      <xdr:col>15</xdr:col>
      <xdr:colOff>133350</xdr:colOff>
      <xdr:row>84</xdr:row>
      <xdr:rowOff>146484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44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131261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53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51519</xdr:rowOff>
    </xdr:from>
    <xdr:to>
      <xdr:col>11</xdr:col>
      <xdr:colOff>82550</xdr:colOff>
      <xdr:row>84</xdr:row>
      <xdr:rowOff>153119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45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137896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53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450</xdr:rowOff>
    </xdr:from>
    <xdr:to>
      <xdr:col>7</xdr:col>
      <xdr:colOff>31750</xdr:colOff>
      <xdr:row>84</xdr:row>
      <xdr:rowOff>102050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4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86827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8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平成</a:t>
          </a:r>
          <a:r>
            <a:rPr kumimoji="1" lang="en-US" altLang="ja-JP" sz="1200">
              <a:latin typeface="ＭＳ ゴシック" panose="020B0609070205080204" pitchFamily="49" charset="-128"/>
              <a:ea typeface="ＭＳ ゴシック" panose="020B0609070205080204" pitchFamily="49" charset="-128"/>
            </a:rPr>
            <a:t>29</a:t>
          </a:r>
          <a:r>
            <a:rPr kumimoji="1" lang="ja-JP" altLang="en-US" sz="1200">
              <a:latin typeface="ＭＳ ゴシック" panose="020B0609070205080204" pitchFamily="49" charset="-128"/>
              <a:ea typeface="ＭＳ ゴシック" panose="020B0609070205080204" pitchFamily="49" charset="-128"/>
            </a:rPr>
            <a:t>年度に、職務給の原則をより一層徹底した給与制度への見直しを実施しており、給料水準を抑制する効果のある給料表の導入等を行い、水準是正を図っている。今後も市民に理解される給与水準とな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119743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0186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102507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9841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119743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9841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87</xdr:row>
      <xdr:rowOff>119743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0014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68943</xdr:rowOff>
    </xdr:from>
    <xdr:to>
      <xdr:col>68</xdr:col>
      <xdr:colOff>203200</xdr:colOff>
      <xdr:row>87</xdr:row>
      <xdr:rowOff>170543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155320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次にわたる行財政改善実施計画など、継続して職員数の抑制に取り組んでおり、令和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日における職員数（</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3,860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日（</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4,140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人）に比し、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人減員となっている。近年、行政需要の増大に対応するため、増員で推移しているが、今後も引き続き事務事業や事務執行体制の見直し等により、業務量に見合った適正な定員管理に努める。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44450</xdr:rowOff>
    </xdr:from>
    <xdr:to>
      <xdr:col>81</xdr:col>
      <xdr:colOff>44450</xdr:colOff>
      <xdr:row>62</xdr:row>
      <xdr:rowOff>80645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743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28363</xdr:rowOff>
    </xdr:from>
    <xdr:to>
      <xdr:col>77</xdr:col>
      <xdr:colOff>44450</xdr:colOff>
      <xdr:row>62</xdr:row>
      <xdr:rowOff>44450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6582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8255</xdr:rowOff>
    </xdr:from>
    <xdr:to>
      <xdr:col>72</xdr:col>
      <xdr:colOff>203200</xdr:colOff>
      <xdr:row>62</xdr:row>
      <xdr:rowOff>28363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3815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151554</xdr:rowOff>
    </xdr:from>
    <xdr:to>
      <xdr:col>68</xdr:col>
      <xdr:colOff>152400</xdr:colOff>
      <xdr:row>62</xdr:row>
      <xdr:rowOff>8255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1000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79815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1922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165100</xdr:rowOff>
    </xdr:from>
    <xdr:to>
      <xdr:col>77</xdr:col>
      <xdr:colOff>95250</xdr:colOff>
      <xdr:row>62</xdr:row>
      <xdr:rowOff>95250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149013</xdr:rowOff>
    </xdr:from>
    <xdr:to>
      <xdr:col>73</xdr:col>
      <xdr:colOff>44450</xdr:colOff>
      <xdr:row>62</xdr:row>
      <xdr:rowOff>79163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128905</xdr:rowOff>
    </xdr:from>
    <xdr:to>
      <xdr:col>68</xdr:col>
      <xdr:colOff>203200</xdr:colOff>
      <xdr:row>62</xdr:row>
      <xdr:rowOff>59055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100754</xdr:rowOff>
    </xdr:from>
    <xdr:to>
      <xdr:col>64</xdr:col>
      <xdr:colOff>152400</xdr:colOff>
      <xdr:row>62</xdr:row>
      <xdr:rowOff>30904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15681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震災復興に係る市債の償還が順次終了し、公債費負担が減少傾向にあったことから、類似団体平均を下回っているものの、令和２年度における実質公債費比率は</a:t>
          </a:r>
          <a:r>
            <a:rPr kumimoji="1" lang="en-US" altLang="ja-JP" sz="1200">
              <a:latin typeface="ＭＳ ゴシック" panose="020B0609070205080204" pitchFamily="49" charset="-128"/>
              <a:ea typeface="ＭＳ ゴシック" panose="020B0609070205080204" pitchFamily="49" charset="-128"/>
            </a:rPr>
            <a:t>0.8</a:t>
          </a:r>
          <a:r>
            <a:rPr kumimoji="1" lang="ja-JP" altLang="en-US" sz="1200">
              <a:latin typeface="ＭＳ ゴシック" panose="020B0609070205080204" pitchFamily="49" charset="-128"/>
              <a:ea typeface="ＭＳ ゴシック" panose="020B0609070205080204" pitchFamily="49" charset="-128"/>
            </a:rPr>
            <a:t>％上昇している。今後は公共施設の老朽化対策などの投資的経費の増大によって多額の市債発行が見込まれているため、公債費は増加傾向で推移することが予測され、それに伴い比率が悪化することが考えられ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161713</xdr:rowOff>
    </xdr:from>
    <xdr:to>
      <xdr:col>81</xdr:col>
      <xdr:colOff>44450</xdr:colOff>
      <xdr:row>40</xdr:row>
      <xdr:rowOff>54610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84826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39</xdr:row>
      <xdr:rowOff>161713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8160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39</xdr:row>
      <xdr:rowOff>153670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81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38523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8402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20337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110913</xdr:rowOff>
    </xdr:from>
    <xdr:to>
      <xdr:col>77</xdr:col>
      <xdr:colOff>95250</xdr:colOff>
      <xdr:row>40</xdr:row>
      <xdr:rowOff>41063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51240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99500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震災復興事業に係る市債の償還が進んでいる一方で、十分な投資的事業が行えていなかったことで市債発行額が抑制されていたことや、債務負担行為に基づく支出予定額及び下水道事業などの公営企業債等繰入見込額が減となっていることから、将来負担額はこれまで減少傾向で推移してきた。今後の推移については、公共施設の老朽化対策などによる投資的経費の増大によって、多額の市債発行が見込まれるため、地方債残高は増加に転じることも想定される。それに伴い、将来負担比率も現状より悪化することも考えられる。</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21040</xdr:rowOff>
    </xdr:from>
    <xdr:to>
      <xdr:col>81</xdr:col>
      <xdr:colOff>44450</xdr:colOff>
      <xdr:row>14</xdr:row>
      <xdr:rowOff>21040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42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145009</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54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21040</xdr:rowOff>
    </xdr:from>
    <xdr:to>
      <xdr:col>77</xdr:col>
      <xdr:colOff>44450</xdr:colOff>
      <xdr:row>14</xdr:row>
      <xdr:rowOff>39539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421340"/>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107163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67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39539</xdr:rowOff>
    </xdr:from>
    <xdr:to>
      <xdr:col>72</xdr:col>
      <xdr:colOff>203200</xdr:colOff>
      <xdr:row>14</xdr:row>
      <xdr:rowOff>122386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439839"/>
          <a:ext cx="889000" cy="8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107967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122386</xdr:rowOff>
    </xdr:from>
    <xdr:to>
      <xdr:col>68</xdr:col>
      <xdr:colOff>152400</xdr:colOff>
      <xdr:row>15</xdr:row>
      <xdr:rowOff>32978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52268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136923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147379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141690</xdr:rowOff>
    </xdr:from>
    <xdr:to>
      <xdr:col>81</xdr:col>
      <xdr:colOff>95250</xdr:colOff>
      <xdr:row>14</xdr:row>
      <xdr:rowOff>71840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3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62967</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2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141690</xdr:rowOff>
    </xdr:from>
    <xdr:to>
      <xdr:col>77</xdr:col>
      <xdr:colOff>95250</xdr:colOff>
      <xdr:row>14</xdr:row>
      <xdr:rowOff>71840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3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82017</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13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160189</xdr:rowOff>
    </xdr:from>
    <xdr:to>
      <xdr:col>73</xdr:col>
      <xdr:colOff>44450</xdr:colOff>
      <xdr:row>14</xdr:row>
      <xdr:rowOff>90339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38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100516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15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71586</xdr:rowOff>
    </xdr:from>
    <xdr:to>
      <xdr:col>68</xdr:col>
      <xdr:colOff>203200</xdr:colOff>
      <xdr:row>15</xdr:row>
      <xdr:rowOff>1736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11913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153628</xdr:rowOff>
    </xdr:from>
    <xdr:to>
      <xdr:col>64</xdr:col>
      <xdr:colOff>152400</xdr:colOff>
      <xdr:row>15</xdr:row>
      <xdr:rowOff>83778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5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93955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32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484,204
477,013
99.96
239,347,906
234,278,623
4,748,536
97,788,142
137,393,585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経常的な経費としての人件費の額は、近年は人事院勧告に準じた給与改定に伴う給料や期末勤勉手当の増、共済費の増などにより、増加傾向にある。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より職務給の原則をより一層徹底した給与制度に見直し、給料水準を抑制する効果のある給料表を導入しており、今後も引き続き給与水準の適正化に努めるとともに、事務の効率化や適正な定員管理を進めながら総人件費の抑制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127000</xdr:rowOff>
    </xdr:from>
    <xdr:to>
      <xdr:col>24</xdr:col>
      <xdr:colOff>25400</xdr:colOff>
      <xdr:row>41</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985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43180</xdr:rowOff>
    </xdr:from>
    <xdr:to>
      <xdr:col>19</xdr:col>
      <xdr:colOff>187325</xdr:colOff>
      <xdr:row>40</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901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43180</xdr:rowOff>
    </xdr:from>
    <xdr:to>
      <xdr:col>15</xdr:col>
      <xdr:colOff>98425</xdr:colOff>
      <xdr:row>40</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901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130810</xdr:rowOff>
    </xdr:from>
    <xdr:to>
      <xdr:col>11</xdr:col>
      <xdr:colOff>9525</xdr:colOff>
      <xdr:row>40</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8173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152400</xdr:rowOff>
    </xdr:from>
    <xdr:to>
      <xdr:col>24</xdr:col>
      <xdr:colOff>76200</xdr:colOff>
      <xdr:row>41</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60977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76200</xdr:rowOff>
    </xdr:from>
    <xdr:to>
      <xdr:col>20</xdr:col>
      <xdr:colOff>38100</xdr:colOff>
      <xdr:row>41</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163830</xdr:rowOff>
    </xdr:from>
    <xdr:to>
      <xdr:col>15</xdr:col>
      <xdr:colOff>149225</xdr:colOff>
      <xdr:row>40</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78757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22860</xdr:rowOff>
    </xdr:from>
    <xdr:to>
      <xdr:col>11</xdr:col>
      <xdr:colOff>60325</xdr:colOff>
      <xdr:row>40</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109237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80010</xdr:rowOff>
    </xdr:from>
    <xdr:to>
      <xdr:col>6</xdr:col>
      <xdr:colOff>171450</xdr:colOff>
      <xdr:row>40</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166387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行政需要の増大に伴って増加傾向で推移しているが、類似団体平均と比較してやや低くなっている。これは他団体より直営部門が多く、委託料が少なくなっているためと考えられる。今後も引き続き事業の見直しに取り組み、経費の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53521</xdr:rowOff>
    </xdr:from>
    <xdr:to>
      <xdr:col>82</xdr:col>
      <xdr:colOff>107950</xdr:colOff>
      <xdr:row>16</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25271"/>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16</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15</xdr:row>
      <xdr:rowOff>151493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79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118836</xdr:rowOff>
    </xdr:from>
    <xdr:to>
      <xdr:col>69</xdr:col>
      <xdr:colOff>92075</xdr:colOff>
      <xdr:row>15</xdr:row>
      <xdr:rowOff>151493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90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2721</xdr:rowOff>
    </xdr:from>
    <xdr:to>
      <xdr:col>82</xdr:col>
      <xdr:colOff>158750</xdr:colOff>
      <xdr:row>15</xdr:row>
      <xdr:rowOff>104321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19248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本市は生活保護受給者の割合が類似団体平均と比較して低いため、扶助費全体では類似団体平均を下回る傾向が見られるが、令和</a:t>
          </a:r>
          <a:r>
            <a:rPr kumimoji="1" lang="en-US" altLang="ja-JP" sz="1200">
              <a:latin typeface="ＭＳ ゴシック" panose="020B0609070205080204" pitchFamily="49" charset="-128"/>
              <a:ea typeface="ＭＳ ゴシック" panose="020B0609070205080204" pitchFamily="49" charset="-128"/>
            </a:rPr>
            <a:t>2</a:t>
          </a:r>
          <a:r>
            <a:rPr kumimoji="1" lang="ja-JP" altLang="en-US" sz="1200">
              <a:latin typeface="ＭＳ ゴシック" panose="020B0609070205080204" pitchFamily="49" charset="-128"/>
              <a:ea typeface="ＭＳ ゴシック" panose="020B0609070205080204" pitchFamily="49" charset="-128"/>
            </a:rPr>
            <a:t>年度においては、幼児教育・保育の無償化の実施などによる保育施設等への給付費の増や、障害者介護給付費等の増の影響により、前年度に引き続き類似団体平均を上回っており、今後も比率は上昇傾向で推移するものと考えられ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58</xdr:row>
      <xdr:rowOff>76200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67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44450</xdr:rowOff>
    </xdr:from>
    <xdr:to>
      <xdr:col>19</xdr:col>
      <xdr:colOff>187325</xdr:colOff>
      <xdr:row>58</xdr:row>
      <xdr:rowOff>76200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8171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44450</xdr:rowOff>
    </xdr:from>
    <xdr:to>
      <xdr:col>15</xdr:col>
      <xdr:colOff>98425</xdr:colOff>
      <xdr:row>57</xdr:row>
      <xdr:rowOff>82550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817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82550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91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25400</xdr:rowOff>
    </xdr:from>
    <xdr:to>
      <xdr:col>20</xdr:col>
      <xdr:colOff>38100</xdr:colOff>
      <xdr:row>58</xdr:row>
      <xdr:rowOff>127000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111777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165100</xdr:rowOff>
    </xdr:from>
    <xdr:to>
      <xdr:col>15</xdr:col>
      <xdr:colOff>149225</xdr:colOff>
      <xdr:row>57</xdr:row>
      <xdr:rowOff>95250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本市のその他経費は増加傾向であるが、これは主に高齢化の進展により、介護保険・後期高齢者医療事業への繰出金が増加傾向にあるためである。</a:t>
          </a:r>
        </a:p>
        <a:p>
          <a:r>
            <a:rPr kumimoji="1" lang="ja-JP" altLang="en-US" sz="1200">
              <a:latin typeface="ＭＳ ゴシック" panose="020B0609070205080204" pitchFamily="49" charset="-128"/>
              <a:ea typeface="ＭＳ ゴシック" panose="020B0609070205080204" pitchFamily="49" charset="-128"/>
            </a:rPr>
            <a:t>　なお、平成</a:t>
          </a:r>
          <a:r>
            <a:rPr kumimoji="1" lang="en-US" altLang="ja-JP" sz="1200">
              <a:latin typeface="ＭＳ ゴシック" panose="020B0609070205080204" pitchFamily="49" charset="-128"/>
              <a:ea typeface="ＭＳ ゴシック" panose="020B0609070205080204" pitchFamily="49" charset="-128"/>
            </a:rPr>
            <a:t>30</a:t>
          </a:r>
          <a:r>
            <a:rPr kumimoji="1" lang="ja-JP" altLang="en-US" sz="1200">
              <a:latin typeface="ＭＳ ゴシック" panose="020B0609070205080204" pitchFamily="49" charset="-128"/>
              <a:ea typeface="ＭＳ ゴシック" panose="020B0609070205080204" pitchFamily="49" charset="-128"/>
            </a:rPr>
            <a:t>年度以降、維持補修費が増となっているが、これは、従前は物件費に計上されていた経費のうち、施設の効用を維持するために必要となる点検、補修、修繕に係る経費を、維持補修費に計上することとしたため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82550</xdr:rowOff>
    </xdr:from>
    <xdr:to>
      <xdr:col>82</xdr:col>
      <xdr:colOff>107950</xdr:colOff>
      <xdr:row>59</xdr:row>
      <xdr:rowOff>120650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198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152400</xdr:rowOff>
    </xdr:from>
    <xdr:to>
      <xdr:col>78</xdr:col>
      <xdr:colOff>69850</xdr:colOff>
      <xdr:row>59</xdr:row>
      <xdr:rowOff>82550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096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152400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33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0</xdr:rowOff>
    </xdr:from>
    <xdr:to>
      <xdr:col>69</xdr:col>
      <xdr:colOff>92075</xdr:colOff>
      <xdr:row>58</xdr:row>
      <xdr:rowOff>88900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44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69850</xdr:rowOff>
    </xdr:from>
    <xdr:to>
      <xdr:col>82</xdr:col>
      <xdr:colOff>158750</xdr:colOff>
      <xdr:row>60</xdr:row>
      <xdr:rowOff>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41927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31750</xdr:rowOff>
    </xdr:from>
    <xdr:to>
      <xdr:col>78</xdr:col>
      <xdr:colOff>120650</xdr:colOff>
      <xdr:row>59</xdr:row>
      <xdr:rowOff>133350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118127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3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101600</xdr:rowOff>
    </xdr:from>
    <xdr:to>
      <xdr:col>74</xdr:col>
      <xdr:colOff>31750</xdr:colOff>
      <xdr:row>59</xdr:row>
      <xdr:rowOff>31750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60977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本市の補助費等は増加傾向にあるが、下水道事業会計への補助金が減となっていることで、指標は横ばいとなっている。</a:t>
          </a:r>
        </a:p>
        <a:p>
          <a:r>
            <a:rPr kumimoji="1" lang="ja-JP" altLang="en-US" sz="1200">
              <a:latin typeface="ＭＳ ゴシック" panose="020B0609070205080204" pitchFamily="49" charset="-128"/>
              <a:ea typeface="ＭＳ ゴシック" panose="020B0609070205080204" pitchFamily="49" charset="-128"/>
            </a:rPr>
            <a:t>　なお、令和</a:t>
          </a:r>
          <a:r>
            <a:rPr kumimoji="1" lang="en-US" altLang="ja-JP" sz="1200">
              <a:latin typeface="ＭＳ ゴシック" panose="020B0609070205080204" pitchFamily="49" charset="-128"/>
              <a:ea typeface="ＭＳ ゴシック" panose="020B0609070205080204" pitchFamily="49" charset="-128"/>
            </a:rPr>
            <a:t>2</a:t>
          </a:r>
          <a:r>
            <a:rPr kumimoji="1" lang="ja-JP" altLang="en-US" sz="1200">
              <a:latin typeface="ＭＳ ゴシック" panose="020B0609070205080204" pitchFamily="49" charset="-128"/>
              <a:ea typeface="ＭＳ ゴシック" panose="020B0609070205080204" pitchFamily="49" charset="-128"/>
            </a:rPr>
            <a:t>年度においては前年度に引き続き、幼児教育・保育の無償化の実施に伴う補助費から扶助費への組み替えや、下水道事業会計補助金の減などにより、前年度に比べ</a:t>
          </a:r>
          <a:r>
            <a:rPr kumimoji="1" lang="en-US" altLang="ja-JP" sz="1200">
              <a:latin typeface="ＭＳ ゴシック" panose="020B0609070205080204" pitchFamily="49" charset="-128"/>
              <a:ea typeface="ＭＳ ゴシック" panose="020B0609070205080204" pitchFamily="49" charset="-128"/>
            </a:rPr>
            <a:t>0.6</a:t>
          </a:r>
          <a:r>
            <a:rPr kumimoji="1" lang="ja-JP" altLang="en-US" sz="1200">
              <a:latin typeface="ＭＳ ゴシック" panose="020B0609070205080204" pitchFamily="49" charset="-128"/>
              <a:ea typeface="ＭＳ ゴシック" panose="020B0609070205080204" pitchFamily="49" charset="-128"/>
            </a:rPr>
            <a:t>ポイント低下した。</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107950</xdr:rowOff>
    </xdr:from>
    <xdr:to>
      <xdr:col>82</xdr:col>
      <xdr:colOff>107950</xdr:colOff>
      <xdr:row>33</xdr:row>
      <xdr:rowOff>153670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765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153670</xdr:rowOff>
    </xdr:from>
    <xdr:to>
      <xdr:col>78</xdr:col>
      <xdr:colOff>69850</xdr:colOff>
      <xdr:row>34</xdr:row>
      <xdr:rowOff>20320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811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20320</xdr:rowOff>
    </xdr:from>
    <xdr:to>
      <xdr:col>73</xdr:col>
      <xdr:colOff>180975</xdr:colOff>
      <xdr:row>34</xdr:row>
      <xdr:rowOff>20320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84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20320</xdr:rowOff>
    </xdr:from>
    <xdr:to>
      <xdr:col>69</xdr:col>
      <xdr:colOff>92075</xdr:colOff>
      <xdr:row>34</xdr:row>
      <xdr:rowOff>20320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84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109237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57150</xdr:rowOff>
    </xdr:from>
    <xdr:to>
      <xdr:col>82</xdr:col>
      <xdr:colOff>158750</xdr:colOff>
      <xdr:row>33</xdr:row>
      <xdr:rowOff>158750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73677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102870</xdr:rowOff>
    </xdr:from>
    <xdr:to>
      <xdr:col>78</xdr:col>
      <xdr:colOff>120650</xdr:colOff>
      <xdr:row>34</xdr:row>
      <xdr:rowOff>33020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43197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52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140970</xdr:rowOff>
    </xdr:from>
    <xdr:to>
      <xdr:col>74</xdr:col>
      <xdr:colOff>31750</xdr:colOff>
      <xdr:row>34</xdr:row>
      <xdr:rowOff>71120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81297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140970</xdr:rowOff>
    </xdr:from>
    <xdr:to>
      <xdr:col>69</xdr:col>
      <xdr:colOff>142875</xdr:colOff>
      <xdr:row>34</xdr:row>
      <xdr:rowOff>71120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81297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140970</xdr:rowOff>
    </xdr:from>
    <xdr:to>
      <xdr:col>65</xdr:col>
      <xdr:colOff>53975</xdr:colOff>
      <xdr:row>34</xdr:row>
      <xdr:rowOff>71120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81297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ゴシック" panose="020B0609070205080204" pitchFamily="49" charset="-128"/>
              <a:ea typeface="ＭＳ ゴシック" panose="020B0609070205080204" pitchFamily="49" charset="-128"/>
            </a:rPr>
            <a:t>　震災復興に伴い多額の市債を発行したため、類似団体平均と比べて高くなっていたが、平成</a:t>
          </a:r>
          <a:r>
            <a:rPr kumimoji="1" lang="en-US" altLang="ja-JP" sz="1150">
              <a:latin typeface="ＭＳ ゴシック" panose="020B0609070205080204" pitchFamily="49" charset="-128"/>
              <a:ea typeface="ＭＳ ゴシック" panose="020B0609070205080204" pitchFamily="49" charset="-128"/>
            </a:rPr>
            <a:t>16</a:t>
          </a:r>
          <a:r>
            <a:rPr kumimoji="1" lang="ja-JP" altLang="en-US" sz="1150">
              <a:latin typeface="ＭＳ ゴシック" panose="020B0609070205080204" pitchFamily="49" charset="-128"/>
              <a:ea typeface="ＭＳ ゴシック" panose="020B0609070205080204" pitchFamily="49" charset="-128"/>
            </a:rPr>
            <a:t>年度に負担のピークを迎えてからは減少傾向で推移しており、平成</a:t>
          </a:r>
          <a:r>
            <a:rPr kumimoji="1" lang="en-US" altLang="ja-JP" sz="1150">
              <a:latin typeface="ＭＳ ゴシック" panose="020B0609070205080204" pitchFamily="49" charset="-128"/>
              <a:ea typeface="ＭＳ ゴシック" panose="020B0609070205080204" pitchFamily="49" charset="-128"/>
            </a:rPr>
            <a:t>28</a:t>
          </a:r>
          <a:r>
            <a:rPr kumimoji="1" lang="ja-JP" altLang="en-US" sz="1150">
              <a:latin typeface="ＭＳ ゴシック" panose="020B0609070205080204" pitchFamily="49" charset="-128"/>
              <a:ea typeface="ＭＳ ゴシック" panose="020B0609070205080204" pitchFamily="49" charset="-128"/>
            </a:rPr>
            <a:t>年度から類似団体平均を下回る値となっている。令和２年度においては土木債の償還の一部が令和元年度に完了したこと等により、前年度に比べ</a:t>
          </a:r>
          <a:r>
            <a:rPr kumimoji="1" lang="en-US" altLang="ja-JP" sz="1150">
              <a:latin typeface="ＭＳ ゴシック" panose="020B0609070205080204" pitchFamily="49" charset="-128"/>
              <a:ea typeface="ＭＳ ゴシック" panose="020B0609070205080204" pitchFamily="49" charset="-128"/>
            </a:rPr>
            <a:t>0.6</a:t>
          </a:r>
          <a:r>
            <a:rPr kumimoji="1" lang="ja-JP" altLang="en-US" sz="1150">
              <a:latin typeface="ＭＳ ゴシック" panose="020B0609070205080204" pitchFamily="49" charset="-128"/>
              <a:ea typeface="ＭＳ ゴシック" panose="020B0609070205080204" pitchFamily="49" charset="-128"/>
            </a:rPr>
            <a:t>％減少した。</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　今後は公共施設の老朽化対策などの投資的経費の増大によって多額の市債発行が見込まれており、公債費が増加していくと予測している。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24130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1800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24130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77</xdr:row>
      <xdr:rowOff>8889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1800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8889</xdr:rowOff>
    </xdr:from>
    <xdr:to>
      <xdr:col>11</xdr:col>
      <xdr:colOff>9525</xdr:colOff>
      <xdr:row>78</xdr:row>
      <xdr:rowOff>35561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210539"/>
          <a:ext cx="8890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129539</xdr:rowOff>
    </xdr:from>
    <xdr:to>
      <xdr:col>11</xdr:col>
      <xdr:colOff>60325</xdr:colOff>
      <xdr:row>77</xdr:row>
      <xdr:rowOff>59689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類似団体平均と比較し高くなっているのは人件費に係る経常収支比率が高いためであるので、今後も引き続き給与水準の適正化に努めるとともに、職員数の適正管理により、総人件費の抑制に努める。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165100</xdr:rowOff>
    </xdr:from>
    <xdr:to>
      <xdr:col>82</xdr:col>
      <xdr:colOff>107950</xdr:colOff>
      <xdr:row>79</xdr:row>
      <xdr:rowOff>123189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3538200"/>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79</xdr:row>
      <xdr:rowOff>123189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385800"/>
          <a:ext cx="889000" cy="2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58420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38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78</xdr:row>
      <xdr:rowOff>58420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2029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114300</xdr:rowOff>
    </xdr:from>
    <xdr:to>
      <xdr:col>82</xdr:col>
      <xdr:colOff>158750</xdr:colOff>
      <xdr:row>79</xdr:row>
      <xdr:rowOff>44450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86377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72389</xdr:rowOff>
    </xdr:from>
    <xdr:to>
      <xdr:col>78</xdr:col>
      <xdr:colOff>120650</xdr:colOff>
      <xdr:row>80</xdr:row>
      <xdr:rowOff>2539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158766</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70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49809</xdr:rowOff>
    </xdr:from>
    <xdr:to>
      <xdr:col>29</xdr:col>
      <xdr:colOff>127000</xdr:colOff>
      <xdr:row>13</xdr:row>
      <xdr:rowOff>60005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326284"/>
          <a:ext cx="647700" cy="10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5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60005</xdr:rowOff>
    </xdr:from>
    <xdr:to>
      <xdr:col>26</xdr:col>
      <xdr:colOff>50800</xdr:colOff>
      <xdr:row>13</xdr:row>
      <xdr:rowOff>111669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336480"/>
          <a:ext cx="698500" cy="51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111669</xdr:rowOff>
    </xdr:from>
    <xdr:to>
      <xdr:col>22</xdr:col>
      <xdr:colOff>114300</xdr:colOff>
      <xdr:row>13</xdr:row>
      <xdr:rowOff>138689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388144"/>
          <a:ext cx="698500" cy="27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138689</xdr:rowOff>
    </xdr:from>
    <xdr:to>
      <xdr:col>18</xdr:col>
      <xdr:colOff>177800</xdr:colOff>
      <xdr:row>14</xdr:row>
      <xdr:rowOff>50221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415164"/>
          <a:ext cx="698500" cy="82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41724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63715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170459</xdr:rowOff>
    </xdr:from>
    <xdr:to>
      <xdr:col>29</xdr:col>
      <xdr:colOff>177800</xdr:colOff>
      <xdr:row>13</xdr:row>
      <xdr:rowOff>100609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275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15536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2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9205</xdr:rowOff>
    </xdr:from>
    <xdr:to>
      <xdr:col>26</xdr:col>
      <xdr:colOff>101600</xdr:colOff>
      <xdr:row>13</xdr:row>
      <xdr:rowOff>110805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285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120982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05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60869</xdr:rowOff>
    </xdr:from>
    <xdr:to>
      <xdr:col>22</xdr:col>
      <xdr:colOff>165100</xdr:colOff>
      <xdr:row>13</xdr:row>
      <xdr:rowOff>162469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337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1196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10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87889</xdr:rowOff>
    </xdr:from>
    <xdr:to>
      <xdr:col>19</xdr:col>
      <xdr:colOff>38100</xdr:colOff>
      <xdr:row>14</xdr:row>
      <xdr:rowOff>18039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364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28216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13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170871</xdr:rowOff>
    </xdr:from>
    <xdr:to>
      <xdr:col>15</xdr:col>
      <xdr:colOff>101600</xdr:colOff>
      <xdr:row>14</xdr:row>
      <xdr:rowOff>101021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447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111198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21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242786</xdr:rowOff>
    </xdr:from>
    <xdr:to>
      <xdr:col>29</xdr:col>
      <xdr:colOff>127000</xdr:colOff>
      <xdr:row>35</xdr:row>
      <xdr:rowOff>256692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53136"/>
          <a:ext cx="647700" cy="13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256692</xdr:rowOff>
    </xdr:from>
    <xdr:to>
      <xdr:col>26</xdr:col>
      <xdr:colOff>50800</xdr:colOff>
      <xdr:row>36</xdr:row>
      <xdr:rowOff>11329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867042"/>
          <a:ext cx="698500" cy="97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11329</xdr:rowOff>
    </xdr:from>
    <xdr:to>
      <xdr:col>22</xdr:col>
      <xdr:colOff>114300</xdr:colOff>
      <xdr:row>36</xdr:row>
      <xdr:rowOff>57353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64579"/>
          <a:ext cx="698500" cy="46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224782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5842</xdr:rowOff>
    </xdr:from>
    <xdr:to>
      <xdr:col>18</xdr:col>
      <xdr:colOff>177800</xdr:colOff>
      <xdr:row>36</xdr:row>
      <xdr:rowOff>57353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959092"/>
          <a:ext cx="698500" cy="51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219753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188625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4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191986</xdr:rowOff>
    </xdr:from>
    <xdr:to>
      <xdr:col>29</xdr:col>
      <xdr:colOff>177800</xdr:colOff>
      <xdr:row>35</xdr:row>
      <xdr:rowOff>293586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02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164063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74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205892</xdr:rowOff>
    </xdr:from>
    <xdr:to>
      <xdr:col>26</xdr:col>
      <xdr:colOff>101600</xdr:colOff>
      <xdr:row>35</xdr:row>
      <xdr:rowOff>307492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16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292269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90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303429</xdr:rowOff>
    </xdr:from>
    <xdr:to>
      <xdr:col>22</xdr:col>
      <xdr:colOff>165100</xdr:colOff>
      <xdr:row>36</xdr:row>
      <xdr:rowOff>62129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13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46906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000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6553</xdr:rowOff>
    </xdr:from>
    <xdr:to>
      <xdr:col>19</xdr:col>
      <xdr:colOff>38100</xdr:colOff>
      <xdr:row>36</xdr:row>
      <xdr:rowOff>108153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59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92930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04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297942</xdr:rowOff>
    </xdr:from>
    <xdr:to>
      <xdr:col>15</xdr:col>
      <xdr:colOff>101600</xdr:colOff>
      <xdr:row>36</xdr:row>
      <xdr:rowOff>56642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08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41419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99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484,204
477,013
99.96
239,347,906
234,278,623
4,748,536
97,788,142
137,393,585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161972</xdr:rowOff>
    </xdr:from>
    <xdr:to>
      <xdr:col>24</xdr:col>
      <xdr:colOff>63500</xdr:colOff>
      <xdr:row>33</xdr:row>
      <xdr:rowOff>81505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48372"/>
          <a:ext cx="8382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81505</xdr:rowOff>
    </xdr:from>
    <xdr:to>
      <xdr:col>19</xdr:col>
      <xdr:colOff>177800</xdr:colOff>
      <xdr:row>33</xdr:row>
      <xdr:rowOff>115077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39355"/>
          <a:ext cx="889000" cy="3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104071</xdr:rowOff>
    </xdr:from>
    <xdr:to>
      <xdr:col>15</xdr:col>
      <xdr:colOff>50800</xdr:colOff>
      <xdr:row>33</xdr:row>
      <xdr:rowOff>115077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761921"/>
          <a:ext cx="889000" cy="1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104071</xdr:rowOff>
    </xdr:from>
    <xdr:to>
      <xdr:col>10</xdr:col>
      <xdr:colOff>114300</xdr:colOff>
      <xdr:row>34</xdr:row>
      <xdr:rowOff>36111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761921"/>
          <a:ext cx="889000" cy="10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73858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80194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111172</xdr:rowOff>
    </xdr:from>
    <xdr:to>
      <xdr:col>24</xdr:col>
      <xdr:colOff>114300</xdr:colOff>
      <xdr:row>33</xdr:row>
      <xdr:rowOff>41322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9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134049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4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30705</xdr:rowOff>
    </xdr:from>
    <xdr:to>
      <xdr:col>20</xdr:col>
      <xdr:colOff>38100</xdr:colOff>
      <xdr:row>33</xdr:row>
      <xdr:rowOff>132305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148832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46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64277</xdr:rowOff>
    </xdr:from>
    <xdr:to>
      <xdr:col>15</xdr:col>
      <xdr:colOff>101600</xdr:colOff>
      <xdr:row>33</xdr:row>
      <xdr:rowOff>165877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2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10954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49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53271</xdr:rowOff>
    </xdr:from>
    <xdr:to>
      <xdr:col>10</xdr:col>
      <xdr:colOff>165100</xdr:colOff>
      <xdr:row>33</xdr:row>
      <xdr:rowOff>154871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1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171398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48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156761</xdr:rowOff>
    </xdr:from>
    <xdr:to>
      <xdr:col>6</xdr:col>
      <xdr:colOff>38100</xdr:colOff>
      <xdr:row>34</xdr:row>
      <xdr:rowOff>86911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103438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58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116405</xdr:rowOff>
    </xdr:from>
    <xdr:to>
      <xdr:col>24</xdr:col>
      <xdr:colOff>63500</xdr:colOff>
      <xdr:row>57</xdr:row>
      <xdr:rowOff>118440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89055"/>
          <a:ext cx="8382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116405</xdr:rowOff>
    </xdr:from>
    <xdr:to>
      <xdr:col>19</xdr:col>
      <xdr:colOff>177800</xdr:colOff>
      <xdr:row>57</xdr:row>
      <xdr:rowOff>162263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89055"/>
          <a:ext cx="889000" cy="4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112981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80356</xdr:rowOff>
    </xdr:from>
    <xdr:to>
      <xdr:col>15</xdr:col>
      <xdr:colOff>50800</xdr:colOff>
      <xdr:row>57</xdr:row>
      <xdr:rowOff>162263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53006"/>
          <a:ext cx="889000" cy="8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162382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80356</xdr:rowOff>
    </xdr:from>
    <xdr:to>
      <xdr:col>10</xdr:col>
      <xdr:colOff>114300</xdr:colOff>
      <xdr:row>57</xdr:row>
      <xdr:rowOff>102324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53006"/>
          <a:ext cx="889000" cy="2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18063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6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163225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67640</xdr:rowOff>
    </xdr:from>
    <xdr:to>
      <xdr:col>24</xdr:col>
      <xdr:colOff>114300</xdr:colOff>
      <xdr:row>57</xdr:row>
      <xdr:rowOff>169240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46067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1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65605</xdr:rowOff>
    </xdr:from>
    <xdr:to>
      <xdr:col>20</xdr:col>
      <xdr:colOff>38100</xdr:colOff>
      <xdr:row>57</xdr:row>
      <xdr:rowOff>167205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3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158332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3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111463</xdr:rowOff>
    </xdr:from>
    <xdr:to>
      <xdr:col>15</xdr:col>
      <xdr:colOff>101600</xdr:colOff>
      <xdr:row>58</xdr:row>
      <xdr:rowOff>41613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8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32740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29556</xdr:rowOff>
    </xdr:from>
    <xdr:to>
      <xdr:col>10</xdr:col>
      <xdr:colOff>165100</xdr:colOff>
      <xdr:row>57</xdr:row>
      <xdr:rowOff>131156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0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147683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7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51524</xdr:rowOff>
    </xdr:from>
    <xdr:to>
      <xdr:col>6</xdr:col>
      <xdr:colOff>38100</xdr:colOff>
      <xdr:row>57</xdr:row>
      <xdr:rowOff>153124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2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169651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164770</xdr:rowOff>
    </xdr:from>
    <xdr:to>
      <xdr:col>24</xdr:col>
      <xdr:colOff>63500</xdr:colOff>
      <xdr:row>75</xdr:row>
      <xdr:rowOff>64795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852070"/>
          <a:ext cx="838200" cy="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112361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4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52070</xdr:rowOff>
    </xdr:from>
    <xdr:to>
      <xdr:col>19</xdr:col>
      <xdr:colOff>177800</xdr:colOff>
      <xdr:row>75</xdr:row>
      <xdr:rowOff>64795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2910820"/>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116933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31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52070</xdr:rowOff>
    </xdr:from>
    <xdr:to>
      <xdr:col>15</xdr:col>
      <xdr:colOff>50800</xdr:colOff>
      <xdr:row>76</xdr:row>
      <xdr:rowOff>98933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910820"/>
          <a:ext cx="889000" cy="21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100931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98933</xdr:rowOff>
    </xdr:from>
    <xdr:to>
      <xdr:col>10</xdr:col>
      <xdr:colOff>114300</xdr:colOff>
      <xdr:row>76</xdr:row>
      <xdr:rowOff>103581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29133"/>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107256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30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115715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31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113970</xdr:rowOff>
    </xdr:from>
    <xdr:to>
      <xdr:col>24</xdr:col>
      <xdr:colOff>114300</xdr:colOff>
      <xdr:row>75</xdr:row>
      <xdr:rowOff>44120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80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136847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65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13995</xdr:rowOff>
    </xdr:from>
    <xdr:to>
      <xdr:col>20</xdr:col>
      <xdr:colOff>38100</xdr:colOff>
      <xdr:row>75</xdr:row>
      <xdr:rowOff>115595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87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132122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64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1270</xdr:rowOff>
    </xdr:from>
    <xdr:to>
      <xdr:col>15</xdr:col>
      <xdr:colOff>101600</xdr:colOff>
      <xdr:row>75</xdr:row>
      <xdr:rowOff>102870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8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119397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63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48133</xdr:rowOff>
    </xdr:from>
    <xdr:to>
      <xdr:col>10</xdr:col>
      <xdr:colOff>165100</xdr:colOff>
      <xdr:row>76</xdr:row>
      <xdr:rowOff>149733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166260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85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52781</xdr:rowOff>
    </xdr:from>
    <xdr:to>
      <xdr:col>6</xdr:col>
      <xdr:colOff>38100</xdr:colOff>
      <xdr:row>76</xdr:row>
      <xdr:rowOff>154381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8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170908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858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88379</xdr:rowOff>
    </xdr:from>
    <xdr:to>
      <xdr:col>24</xdr:col>
      <xdr:colOff>63500</xdr:colOff>
      <xdr:row>95</xdr:row>
      <xdr:rowOff>158381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376129"/>
          <a:ext cx="838200" cy="7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158381</xdr:rowOff>
    </xdr:from>
    <xdr:to>
      <xdr:col>19</xdr:col>
      <xdr:colOff>177800</xdr:colOff>
      <xdr:row>96</xdr:row>
      <xdr:rowOff>53606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46131"/>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40615</xdr:rowOff>
    </xdr:from>
    <xdr:to>
      <xdr:col>15</xdr:col>
      <xdr:colOff>50800</xdr:colOff>
      <xdr:row>96</xdr:row>
      <xdr:rowOff>53606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499815"/>
          <a:ext cx="8890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40615</xdr:rowOff>
    </xdr:from>
    <xdr:to>
      <xdr:col>10</xdr:col>
      <xdr:colOff>114300</xdr:colOff>
      <xdr:row>96</xdr:row>
      <xdr:rowOff>66903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99815"/>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168712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22877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37579</xdr:rowOff>
    </xdr:from>
    <xdr:to>
      <xdr:col>24</xdr:col>
      <xdr:colOff>114300</xdr:colOff>
      <xdr:row>95</xdr:row>
      <xdr:rowOff>139179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2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16006</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0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107581</xdr:rowOff>
    </xdr:from>
    <xdr:to>
      <xdr:col>20</xdr:col>
      <xdr:colOff>38100</xdr:colOff>
      <xdr:row>96</xdr:row>
      <xdr:rowOff>37731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9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28858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48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2806</xdr:rowOff>
    </xdr:from>
    <xdr:to>
      <xdr:col>15</xdr:col>
      <xdr:colOff>101600</xdr:colOff>
      <xdr:row>96</xdr:row>
      <xdr:rowOff>104406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6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95533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55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161265</xdr:rowOff>
    </xdr:from>
    <xdr:to>
      <xdr:col>10</xdr:col>
      <xdr:colOff>165100</xdr:colOff>
      <xdr:row>96</xdr:row>
      <xdr:rowOff>91415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4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82542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54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16103</xdr:rowOff>
    </xdr:from>
    <xdr:to>
      <xdr:col>6</xdr:col>
      <xdr:colOff>38100</xdr:colOff>
      <xdr:row>96</xdr:row>
      <xdr:rowOff>117703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108830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5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132781</xdr:rowOff>
    </xdr:from>
    <xdr:to>
      <xdr:col>55</xdr:col>
      <xdr:colOff>0</xdr:colOff>
      <xdr:row>38</xdr:row>
      <xdr:rowOff>39055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790631"/>
          <a:ext cx="838200" cy="76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39055</xdr:rowOff>
    </xdr:from>
    <xdr:to>
      <xdr:col>50</xdr:col>
      <xdr:colOff>114300</xdr:colOff>
      <xdr:row>38</xdr:row>
      <xdr:rowOff>40449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554155"/>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40449</xdr:rowOff>
    </xdr:from>
    <xdr:to>
      <xdr:col>45</xdr:col>
      <xdr:colOff>177800</xdr:colOff>
      <xdr:row>38</xdr:row>
      <xdr:rowOff>46454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555549"/>
          <a:ext cx="889000" cy="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55984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46454</xdr:rowOff>
    </xdr:from>
    <xdr:to>
      <xdr:col>41</xdr:col>
      <xdr:colOff>50800</xdr:colOff>
      <xdr:row>38</xdr:row>
      <xdr:rowOff>49708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561554"/>
          <a:ext cx="889000" cy="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69730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4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63931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81981</xdr:rowOff>
    </xdr:from>
    <xdr:to>
      <xdr:col>55</xdr:col>
      <xdr:colOff>50800</xdr:colOff>
      <xdr:row>34</xdr:row>
      <xdr:rowOff>12131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73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168358</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65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159705</xdr:rowOff>
    </xdr:from>
    <xdr:to>
      <xdr:col>50</xdr:col>
      <xdr:colOff>165100</xdr:colOff>
      <xdr:row>38</xdr:row>
      <xdr:rowOff>89855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50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80982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9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161099</xdr:rowOff>
    </xdr:from>
    <xdr:to>
      <xdr:col>46</xdr:col>
      <xdr:colOff>38100</xdr:colOff>
      <xdr:row>38</xdr:row>
      <xdr:rowOff>91249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5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82376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9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167104</xdr:rowOff>
    </xdr:from>
    <xdr:to>
      <xdr:col>41</xdr:col>
      <xdr:colOff>101600</xdr:colOff>
      <xdr:row>38</xdr:row>
      <xdr:rowOff>97254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1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88381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0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170358</xdr:rowOff>
    </xdr:from>
    <xdr:to>
      <xdr:col>36</xdr:col>
      <xdr:colOff>165100</xdr:colOff>
      <xdr:row>38</xdr:row>
      <xdr:rowOff>100508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1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91635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0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8843</xdr:rowOff>
    </xdr:from>
    <xdr:to>
      <xdr:col>55</xdr:col>
      <xdr:colOff>0</xdr:colOff>
      <xdr:row>58</xdr:row>
      <xdr:rowOff>59984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781493"/>
          <a:ext cx="838200" cy="22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20910</xdr:rowOff>
    </xdr:from>
    <xdr:to>
      <xdr:col>50</xdr:col>
      <xdr:colOff>114300</xdr:colOff>
      <xdr:row>58</xdr:row>
      <xdr:rowOff>59984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965010"/>
          <a:ext cx="889000" cy="3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20910</xdr:rowOff>
    </xdr:from>
    <xdr:to>
      <xdr:col>45</xdr:col>
      <xdr:colOff>177800</xdr:colOff>
      <xdr:row>58</xdr:row>
      <xdr:rowOff>139831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65010"/>
          <a:ext cx="889000" cy="11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139831</xdr:rowOff>
    </xdr:from>
    <xdr:to>
      <xdr:col>41</xdr:col>
      <xdr:colOff>50800</xdr:colOff>
      <xdr:row>59</xdr:row>
      <xdr:rowOff>42022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83931"/>
          <a:ext cx="889000" cy="7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50468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78113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129493</xdr:rowOff>
    </xdr:from>
    <xdr:to>
      <xdr:col>55</xdr:col>
      <xdr:colOff>50800</xdr:colOff>
      <xdr:row>57</xdr:row>
      <xdr:rowOff>59643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3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107920</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9184</xdr:rowOff>
    </xdr:from>
    <xdr:to>
      <xdr:col>50</xdr:col>
      <xdr:colOff>165100</xdr:colOff>
      <xdr:row>58</xdr:row>
      <xdr:rowOff>110784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5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101911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4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141560</xdr:rowOff>
    </xdr:from>
    <xdr:to>
      <xdr:col>46</xdr:col>
      <xdr:colOff>38100</xdr:colOff>
      <xdr:row>58</xdr:row>
      <xdr:rowOff>71710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1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62837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0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89031</xdr:rowOff>
    </xdr:from>
    <xdr:to>
      <xdr:col>41</xdr:col>
      <xdr:colOff>101600</xdr:colOff>
      <xdr:row>59</xdr:row>
      <xdr:rowOff>19181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3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10308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2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162672</xdr:rowOff>
    </xdr:from>
    <xdr:to>
      <xdr:col>36</xdr:col>
      <xdr:colOff>165100</xdr:colOff>
      <xdr:row>59</xdr:row>
      <xdr:rowOff>92822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10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83949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9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1008</xdr:rowOff>
    </xdr:from>
    <xdr:to>
      <xdr:col>55</xdr:col>
      <xdr:colOff>0</xdr:colOff>
      <xdr:row>77</xdr:row>
      <xdr:rowOff>134351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202658"/>
          <a:ext cx="838200" cy="13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134351</xdr:rowOff>
    </xdr:from>
    <xdr:to>
      <xdr:col>50</xdr:col>
      <xdr:colOff>114300</xdr:colOff>
      <xdr:row>78</xdr:row>
      <xdr:rowOff>43574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336001"/>
          <a:ext cx="889000" cy="8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43574</xdr:rowOff>
    </xdr:from>
    <xdr:to>
      <xdr:col>45</xdr:col>
      <xdr:colOff>177800</xdr:colOff>
      <xdr:row>78</xdr:row>
      <xdr:rowOff>72789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16674"/>
          <a:ext cx="8890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72789</xdr:rowOff>
    </xdr:from>
    <xdr:to>
      <xdr:col>41</xdr:col>
      <xdr:colOff>50800</xdr:colOff>
      <xdr:row>78</xdr:row>
      <xdr:rowOff>86779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45889"/>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121658</xdr:rowOff>
    </xdr:from>
    <xdr:to>
      <xdr:col>55</xdr:col>
      <xdr:colOff>50800</xdr:colOff>
      <xdr:row>77</xdr:row>
      <xdr:rowOff>51808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15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100085</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13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83551</xdr:rowOff>
    </xdr:from>
    <xdr:to>
      <xdr:col>50</xdr:col>
      <xdr:colOff>165100</xdr:colOff>
      <xdr:row>78</xdr:row>
      <xdr:rowOff>13701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8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4828</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37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164224</xdr:rowOff>
    </xdr:from>
    <xdr:to>
      <xdr:col>46</xdr:col>
      <xdr:colOff>38100</xdr:colOff>
      <xdr:row>78</xdr:row>
      <xdr:rowOff>94374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85501</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4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21989</xdr:rowOff>
    </xdr:from>
    <xdr:to>
      <xdr:col>41</xdr:col>
      <xdr:colOff>101600</xdr:colOff>
      <xdr:row>78</xdr:row>
      <xdr:rowOff>123589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9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114716</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48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35979</xdr:rowOff>
    </xdr:from>
    <xdr:to>
      <xdr:col>36</xdr:col>
      <xdr:colOff>165100</xdr:colOff>
      <xdr:row>78</xdr:row>
      <xdr:rowOff>137579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128706</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0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168928</xdr:rowOff>
    </xdr:from>
    <xdr:to>
      <xdr:col>55</xdr:col>
      <xdr:colOff>0</xdr:colOff>
      <xdr:row>97</xdr:row>
      <xdr:rowOff>97752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628128"/>
          <a:ext cx="838200" cy="10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40945</xdr:rowOff>
    </xdr:from>
    <xdr:to>
      <xdr:col>50</xdr:col>
      <xdr:colOff>114300</xdr:colOff>
      <xdr:row>97</xdr:row>
      <xdr:rowOff>97752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671595"/>
          <a:ext cx="889000" cy="5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40945</xdr:rowOff>
    </xdr:from>
    <xdr:to>
      <xdr:col>45</xdr:col>
      <xdr:colOff>177800</xdr:colOff>
      <xdr:row>97</xdr:row>
      <xdr:rowOff>117346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671595"/>
          <a:ext cx="889000" cy="7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84889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117346</xdr:rowOff>
    </xdr:from>
    <xdr:to>
      <xdr:col>41</xdr:col>
      <xdr:colOff>50800</xdr:colOff>
      <xdr:row>97</xdr:row>
      <xdr:rowOff>169140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747996"/>
          <a:ext cx="889000" cy="5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101528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8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133025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118128</xdr:rowOff>
    </xdr:from>
    <xdr:to>
      <xdr:col>55</xdr:col>
      <xdr:colOff>50800</xdr:colOff>
      <xdr:row>97</xdr:row>
      <xdr:rowOff>48278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57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96555</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55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46952</xdr:rowOff>
    </xdr:from>
    <xdr:to>
      <xdr:col>50</xdr:col>
      <xdr:colOff>165100</xdr:colOff>
      <xdr:row>97</xdr:row>
      <xdr:rowOff>148552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67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139679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77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161595</xdr:rowOff>
    </xdr:from>
    <xdr:to>
      <xdr:col>46</xdr:col>
      <xdr:colOff>38100</xdr:colOff>
      <xdr:row>97</xdr:row>
      <xdr:rowOff>91745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82872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71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66546</xdr:rowOff>
    </xdr:from>
    <xdr:to>
      <xdr:col>41</xdr:col>
      <xdr:colOff>101600</xdr:colOff>
      <xdr:row>97</xdr:row>
      <xdr:rowOff>168146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69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159273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7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118340</xdr:rowOff>
    </xdr:from>
    <xdr:to>
      <xdr:col>36</xdr:col>
      <xdr:colOff>165100</xdr:colOff>
      <xdr:row>98</xdr:row>
      <xdr:rowOff>48490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39617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4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43879</xdr:rowOff>
    </xdr:from>
    <xdr:to>
      <xdr:col>85</xdr:col>
      <xdr:colOff>127000</xdr:colOff>
      <xdr:row>39</xdr:row>
      <xdr:rowOff>43897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730429"/>
          <a:ext cx="8382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43897</xdr:rowOff>
    </xdr:from>
    <xdr:to>
      <xdr:col>81</xdr:col>
      <xdr:colOff>50800</xdr:colOff>
      <xdr:row>39</xdr:row>
      <xdr:rowOff>44241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730447"/>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44241</xdr:rowOff>
    </xdr:from>
    <xdr:to>
      <xdr:col>76</xdr:col>
      <xdr:colOff>114300</xdr:colOff>
      <xdr:row>39</xdr:row>
      <xdr:rowOff>44431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73079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44431</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73098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164529</xdr:rowOff>
    </xdr:from>
    <xdr:to>
      <xdr:col>85</xdr:col>
      <xdr:colOff>177800</xdr:colOff>
      <xdr:row>39</xdr:row>
      <xdr:rowOff>94679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86416</xdr:rowOff>
    </xdr:from>
    <xdr:ext cx="313932"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601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164547</xdr:rowOff>
    </xdr:from>
    <xdr:to>
      <xdr:col>81</xdr:col>
      <xdr:colOff>101600</xdr:colOff>
      <xdr:row>39</xdr:row>
      <xdr:rowOff>94697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85824</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24333" y="6772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164891</xdr:rowOff>
    </xdr:from>
    <xdr:to>
      <xdr:col>76</xdr:col>
      <xdr:colOff>165100</xdr:colOff>
      <xdr:row>39</xdr:row>
      <xdr:rowOff>95041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86168</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35333" y="6772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165081</xdr:rowOff>
    </xdr:from>
    <xdr:to>
      <xdr:col>72</xdr:col>
      <xdr:colOff>38100</xdr:colOff>
      <xdr:row>39</xdr:row>
      <xdr:rowOff>95231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86358</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127333</xdr:rowOff>
    </xdr:from>
    <xdr:to>
      <xdr:col>85</xdr:col>
      <xdr:colOff>127000</xdr:colOff>
      <xdr:row>74</xdr:row>
      <xdr:rowOff>146032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2814633"/>
          <a:ext cx="8382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129357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47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127333</xdr:rowOff>
    </xdr:from>
    <xdr:to>
      <xdr:col>81</xdr:col>
      <xdr:colOff>50800</xdr:colOff>
      <xdr:row>74</xdr:row>
      <xdr:rowOff>129825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814633"/>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37612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3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129825</xdr:rowOff>
    </xdr:from>
    <xdr:to>
      <xdr:col>76</xdr:col>
      <xdr:colOff>114300</xdr:colOff>
      <xdr:row>74</xdr:row>
      <xdr:rowOff>143929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2817125"/>
          <a:ext cx="889000" cy="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24078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3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21994</xdr:rowOff>
    </xdr:from>
    <xdr:to>
      <xdr:col>71</xdr:col>
      <xdr:colOff>177800</xdr:colOff>
      <xdr:row>74</xdr:row>
      <xdr:rowOff>143929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709294"/>
          <a:ext cx="889000" cy="12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23141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3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14546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3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95232</xdr:rowOff>
    </xdr:from>
    <xdr:to>
      <xdr:col>85</xdr:col>
      <xdr:colOff>177800</xdr:colOff>
      <xdr:row>75</xdr:row>
      <xdr:rowOff>25382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78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73659</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76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76533</xdr:rowOff>
    </xdr:from>
    <xdr:to>
      <xdr:col>81</xdr:col>
      <xdr:colOff>101600</xdr:colOff>
      <xdr:row>75</xdr:row>
      <xdr:rowOff>6683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76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169260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8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79025</xdr:rowOff>
    </xdr:from>
    <xdr:to>
      <xdr:col>76</xdr:col>
      <xdr:colOff>165100</xdr:colOff>
      <xdr:row>75</xdr:row>
      <xdr:rowOff>9175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7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302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8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93129</xdr:rowOff>
    </xdr:from>
    <xdr:to>
      <xdr:col>72</xdr:col>
      <xdr:colOff>38100</xdr:colOff>
      <xdr:row>75</xdr:row>
      <xdr:rowOff>23279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7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14406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87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142644</xdr:rowOff>
    </xdr:from>
    <xdr:to>
      <xdr:col>67</xdr:col>
      <xdr:colOff>101600</xdr:colOff>
      <xdr:row>74</xdr:row>
      <xdr:rowOff>72794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65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63921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75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74321</xdr:rowOff>
    </xdr:from>
    <xdr:to>
      <xdr:col>85</xdr:col>
      <xdr:colOff>127000</xdr:colOff>
      <xdr:row>98</xdr:row>
      <xdr:rowOff>119887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876421"/>
          <a:ext cx="838200" cy="4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57290</xdr:rowOff>
    </xdr:from>
    <xdr:to>
      <xdr:col>81</xdr:col>
      <xdr:colOff>50800</xdr:colOff>
      <xdr:row>98</xdr:row>
      <xdr:rowOff>119887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859390"/>
          <a:ext cx="889000" cy="6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53099</xdr:rowOff>
    </xdr:from>
    <xdr:to>
      <xdr:col>76</xdr:col>
      <xdr:colOff>114300</xdr:colOff>
      <xdr:row>98</xdr:row>
      <xdr:rowOff>57290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85519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36525</xdr:rowOff>
    </xdr:from>
    <xdr:to>
      <xdr:col>71</xdr:col>
      <xdr:colOff>177800</xdr:colOff>
      <xdr:row>98</xdr:row>
      <xdr:rowOff>53099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838625"/>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68496</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23521</xdr:rowOff>
    </xdr:from>
    <xdr:to>
      <xdr:col>85</xdr:col>
      <xdr:colOff>177800</xdr:colOff>
      <xdr:row>98</xdr:row>
      <xdr:rowOff>125121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1948</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80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69087</xdr:rowOff>
    </xdr:from>
    <xdr:to>
      <xdr:col>81</xdr:col>
      <xdr:colOff>101600</xdr:colOff>
      <xdr:row>98</xdr:row>
      <xdr:rowOff>170687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7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161814</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96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6490</xdr:rowOff>
    </xdr:from>
    <xdr:to>
      <xdr:col>76</xdr:col>
      <xdr:colOff>165100</xdr:colOff>
      <xdr:row>98</xdr:row>
      <xdr:rowOff>108090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99217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9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2299</xdr:rowOff>
    </xdr:from>
    <xdr:to>
      <xdr:col>72</xdr:col>
      <xdr:colOff>38100</xdr:colOff>
      <xdr:row>98</xdr:row>
      <xdr:rowOff>103899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0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95026</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89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157175</xdr:rowOff>
    </xdr:from>
    <xdr:to>
      <xdr:col>67</xdr:col>
      <xdr:colOff>101600</xdr:colOff>
      <xdr:row>98</xdr:row>
      <xdr:rowOff>87325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8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78452</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88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116350</xdr:rowOff>
    </xdr:from>
    <xdr:to>
      <xdr:col>116</xdr:col>
      <xdr:colOff>63500</xdr:colOff>
      <xdr:row>38</xdr:row>
      <xdr:rowOff>37647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460000"/>
          <a:ext cx="838200" cy="9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116350</xdr:rowOff>
    </xdr:from>
    <xdr:to>
      <xdr:col>111</xdr:col>
      <xdr:colOff>177800</xdr:colOff>
      <xdr:row>37</xdr:row>
      <xdr:rowOff>168111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460000"/>
          <a:ext cx="889000" cy="5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168111</xdr:rowOff>
    </xdr:from>
    <xdr:to>
      <xdr:col>107</xdr:col>
      <xdr:colOff>50800</xdr:colOff>
      <xdr:row>38</xdr:row>
      <xdr:rowOff>109982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511761"/>
          <a:ext cx="889000" cy="11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109982</xdr:rowOff>
    </xdr:from>
    <xdr:to>
      <xdr:col>102</xdr:col>
      <xdr:colOff>114300</xdr:colOff>
      <xdr:row>38</xdr:row>
      <xdr:rowOff>132025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625082"/>
          <a:ext cx="889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158297</xdr:rowOff>
    </xdr:from>
    <xdr:to>
      <xdr:col>116</xdr:col>
      <xdr:colOff>114300</xdr:colOff>
      <xdr:row>38</xdr:row>
      <xdr:rowOff>88447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50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136724</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48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65550</xdr:rowOff>
    </xdr:from>
    <xdr:to>
      <xdr:col>112</xdr:col>
      <xdr:colOff>38100</xdr:colOff>
      <xdr:row>37</xdr:row>
      <xdr:rowOff>167150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4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158277</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65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117312</xdr:rowOff>
    </xdr:from>
    <xdr:to>
      <xdr:col>107</xdr:col>
      <xdr:colOff>101600</xdr:colOff>
      <xdr:row>38</xdr:row>
      <xdr:rowOff>47462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46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38588</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5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59182</xdr:rowOff>
    </xdr:from>
    <xdr:to>
      <xdr:col>102</xdr:col>
      <xdr:colOff>165100</xdr:colOff>
      <xdr:row>38</xdr:row>
      <xdr:rowOff>160782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151909</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81225</xdr:rowOff>
    </xdr:from>
    <xdr:to>
      <xdr:col>98</xdr:col>
      <xdr:colOff>38100</xdr:colOff>
      <xdr:row>39</xdr:row>
      <xdr:rowOff>11375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59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2502</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689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67805</xdr:rowOff>
    </xdr:from>
    <xdr:to>
      <xdr:col>116</xdr:col>
      <xdr:colOff>63500</xdr:colOff>
      <xdr:row>59</xdr:row>
      <xdr:rowOff>68491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83355"/>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57665</xdr:rowOff>
    </xdr:from>
    <xdr:to>
      <xdr:col>111</xdr:col>
      <xdr:colOff>177800</xdr:colOff>
      <xdr:row>59</xdr:row>
      <xdr:rowOff>67805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73215"/>
          <a:ext cx="889000" cy="1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55069</xdr:rowOff>
    </xdr:from>
    <xdr:to>
      <xdr:col>107</xdr:col>
      <xdr:colOff>50800</xdr:colOff>
      <xdr:row>59</xdr:row>
      <xdr:rowOff>57665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70619"/>
          <a:ext cx="8890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23212</xdr:rowOff>
    </xdr:from>
    <xdr:to>
      <xdr:col>102</xdr:col>
      <xdr:colOff>114300</xdr:colOff>
      <xdr:row>59</xdr:row>
      <xdr:rowOff>55069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38762"/>
          <a:ext cx="889000" cy="3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17691</xdr:rowOff>
    </xdr:from>
    <xdr:to>
      <xdr:col>116</xdr:col>
      <xdr:colOff>114300</xdr:colOff>
      <xdr:row>59</xdr:row>
      <xdr:rowOff>119291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3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104068</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4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17005</xdr:rowOff>
    </xdr:from>
    <xdr:to>
      <xdr:col>112</xdr:col>
      <xdr:colOff>38100</xdr:colOff>
      <xdr:row>59</xdr:row>
      <xdr:rowOff>118605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109732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22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6865</xdr:rowOff>
    </xdr:from>
    <xdr:to>
      <xdr:col>107</xdr:col>
      <xdr:colOff>101600</xdr:colOff>
      <xdr:row>59</xdr:row>
      <xdr:rowOff>108465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99592</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21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4269</xdr:rowOff>
    </xdr:from>
    <xdr:to>
      <xdr:col>102</xdr:col>
      <xdr:colOff>165100</xdr:colOff>
      <xdr:row>59</xdr:row>
      <xdr:rowOff>105869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1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96996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21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143862</xdr:rowOff>
    </xdr:from>
    <xdr:to>
      <xdr:col>98</xdr:col>
      <xdr:colOff>38100</xdr:colOff>
      <xdr:row>59</xdr:row>
      <xdr:rowOff>74012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8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65139</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8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36640</xdr:rowOff>
    </xdr:from>
    <xdr:to>
      <xdr:col>116</xdr:col>
      <xdr:colOff>63500</xdr:colOff>
      <xdr:row>76</xdr:row>
      <xdr:rowOff>77139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066840"/>
          <a:ext cx="838200" cy="4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77139</xdr:rowOff>
    </xdr:from>
    <xdr:to>
      <xdr:col>111</xdr:col>
      <xdr:colOff>177800</xdr:colOff>
      <xdr:row>76</xdr:row>
      <xdr:rowOff>123546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107339"/>
          <a:ext cx="889000" cy="4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15727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123546</xdr:rowOff>
    </xdr:from>
    <xdr:to>
      <xdr:col>107</xdr:col>
      <xdr:colOff>50800</xdr:colOff>
      <xdr:row>76</xdr:row>
      <xdr:rowOff>125679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153746"/>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29900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125679</xdr:rowOff>
    </xdr:from>
    <xdr:to>
      <xdr:col>102</xdr:col>
      <xdr:colOff>114300</xdr:colOff>
      <xdr:row>77</xdr:row>
      <xdr:rowOff>9322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155879"/>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170184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157290</xdr:rowOff>
    </xdr:from>
    <xdr:to>
      <xdr:col>116</xdr:col>
      <xdr:colOff>114300</xdr:colOff>
      <xdr:row>76</xdr:row>
      <xdr:rowOff>87440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0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135717</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99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26339</xdr:rowOff>
    </xdr:from>
    <xdr:to>
      <xdr:col>112</xdr:col>
      <xdr:colOff>38100</xdr:colOff>
      <xdr:row>76</xdr:row>
      <xdr:rowOff>127939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05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119066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14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72746</xdr:rowOff>
    </xdr:from>
    <xdr:to>
      <xdr:col>107</xdr:col>
      <xdr:colOff>101600</xdr:colOff>
      <xdr:row>77</xdr:row>
      <xdr:rowOff>2896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1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165473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19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74879</xdr:rowOff>
    </xdr:from>
    <xdr:to>
      <xdr:col>102</xdr:col>
      <xdr:colOff>165100</xdr:colOff>
      <xdr:row>77</xdr:row>
      <xdr:rowOff>5029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10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167606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19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129972</xdr:rowOff>
    </xdr:from>
    <xdr:to>
      <xdr:col>98</xdr:col>
      <xdr:colOff>38100</xdr:colOff>
      <xdr:row>77</xdr:row>
      <xdr:rowOff>60122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16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51249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25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本市の性質別歳出においては、類似団体と比較して人件費が高い水準となっている。人件費総額は、人事院勧告に準じた給与改定に伴う給料や期末勤勉手当の増、共済費の増などにより、近年は増加傾向にある。平成</a:t>
          </a:r>
          <a:r>
            <a:rPr kumimoji="1" lang="en-US" altLang="ja-JP" sz="1200">
              <a:latin typeface="ＭＳ ゴシック" panose="020B0609070205080204" pitchFamily="49" charset="-128"/>
              <a:ea typeface="ＭＳ ゴシック" panose="020B0609070205080204" pitchFamily="49" charset="-128"/>
            </a:rPr>
            <a:t>29</a:t>
          </a:r>
          <a:r>
            <a:rPr kumimoji="1" lang="ja-JP" altLang="en-US" sz="1200">
              <a:latin typeface="ＭＳ ゴシック" panose="020B0609070205080204" pitchFamily="49" charset="-128"/>
              <a:ea typeface="ＭＳ ゴシック" panose="020B0609070205080204" pitchFamily="49" charset="-128"/>
            </a:rPr>
            <a:t>年度より、職務給の原則をより一層徹底した給与制度に見直し、給料水準を抑制する効果のある給料表を導入しており、今後も事務の効率化や適正な定員管理も合わせて総人件費の抑制に努める。</a:t>
          </a:r>
        </a:p>
        <a:p>
          <a:r>
            <a:rPr kumimoji="1" lang="ja-JP" altLang="en-US" sz="1200">
              <a:latin typeface="ＭＳ ゴシック" panose="020B0609070205080204" pitchFamily="49" charset="-128"/>
              <a:ea typeface="ＭＳ ゴシック" panose="020B0609070205080204" pitchFamily="49" charset="-128"/>
            </a:rPr>
            <a:t>　普通建設事業費は類似団体と比較して低い水準となっているが、令和</a:t>
          </a:r>
          <a:r>
            <a:rPr kumimoji="1" lang="en-US" altLang="ja-JP" sz="1200">
              <a:latin typeface="ＭＳ ゴシック" panose="020B0609070205080204" pitchFamily="49" charset="-128"/>
              <a:ea typeface="ＭＳ ゴシック" panose="020B0609070205080204" pitchFamily="49" charset="-128"/>
            </a:rPr>
            <a:t>2</a:t>
          </a:r>
          <a:r>
            <a:rPr kumimoji="1" lang="ja-JP" altLang="en-US" sz="1200">
              <a:latin typeface="ＭＳ ゴシック" panose="020B0609070205080204" pitchFamily="49" charset="-128"/>
              <a:ea typeface="ＭＳ ゴシック" panose="020B0609070205080204" pitchFamily="49" charset="-128"/>
            </a:rPr>
            <a:t>年度においては、第二庁舎新築工事や小学校の改築工事の実施などにより増となっている。今後については施設の老朽化対策などの対応のため増加が見込まれる。</a:t>
          </a:r>
        </a:p>
        <a:p>
          <a:r>
            <a:rPr kumimoji="1" lang="ja-JP" altLang="en-US" sz="1200">
              <a:latin typeface="ＭＳ ゴシック" panose="020B0609070205080204" pitchFamily="49" charset="-128"/>
              <a:ea typeface="ＭＳ ゴシック" panose="020B0609070205080204" pitchFamily="49" charset="-128"/>
            </a:rPr>
            <a:t>　公債費は震災復興事業のために借り入れた市債のうち、一部の償還が平成</a:t>
          </a:r>
          <a:r>
            <a:rPr kumimoji="1" lang="en-US" altLang="ja-JP" sz="1200">
              <a:latin typeface="ＭＳ ゴシック" panose="020B0609070205080204" pitchFamily="49" charset="-128"/>
              <a:ea typeface="ＭＳ ゴシック" panose="020B0609070205080204" pitchFamily="49" charset="-128"/>
            </a:rPr>
            <a:t>28</a:t>
          </a:r>
          <a:r>
            <a:rPr kumimoji="1" lang="ja-JP" altLang="en-US" sz="1200">
              <a:latin typeface="ＭＳ ゴシック" panose="020B0609070205080204" pitchFamily="49" charset="-128"/>
              <a:ea typeface="ＭＳ ゴシック" panose="020B0609070205080204" pitchFamily="49" charset="-128"/>
            </a:rPr>
            <a:t>年度で終了したことなどにより類似団体と比較して、低い水準となっているが、今後は投資的経費の増大によって多額の市債発行が見込まれており、増加傾向で推移することが予測される。</a:t>
          </a:r>
        </a:p>
        <a:p>
          <a:r>
            <a:rPr kumimoji="1" lang="ja-JP" altLang="en-US" sz="1200">
              <a:latin typeface="ＭＳ ゴシック" panose="020B0609070205080204" pitchFamily="49" charset="-128"/>
              <a:ea typeface="ＭＳ ゴシック" panose="020B0609070205080204" pitchFamily="49" charset="-128"/>
            </a:rPr>
            <a:t>　なお、平成</a:t>
          </a:r>
          <a:r>
            <a:rPr kumimoji="1" lang="en-US" altLang="ja-JP" sz="1200">
              <a:latin typeface="ＭＳ ゴシック" panose="020B0609070205080204" pitchFamily="49" charset="-128"/>
              <a:ea typeface="ＭＳ ゴシック" panose="020B0609070205080204" pitchFamily="49" charset="-128"/>
            </a:rPr>
            <a:t>30</a:t>
          </a:r>
          <a:r>
            <a:rPr kumimoji="1" lang="ja-JP" altLang="en-US" sz="1200">
              <a:latin typeface="ＭＳ ゴシック" panose="020B0609070205080204" pitchFamily="49" charset="-128"/>
              <a:ea typeface="ＭＳ ゴシック" panose="020B0609070205080204" pitchFamily="49" charset="-128"/>
            </a:rPr>
            <a:t>年度以降、維持補修費が増となっているが、これは、従前は物件費に計上されていた経費のうち、施設の効用を維持するために必要となる点検、補修、修繕に係る経費を維持補修費に計上することとしたためである。</a:t>
          </a:r>
        </a:p>
        <a:p>
          <a:r>
            <a:rPr kumimoji="1" lang="ja-JP" altLang="en-US" sz="1200">
              <a:latin typeface="ＭＳ ゴシック" panose="020B0609070205080204" pitchFamily="49" charset="-128"/>
              <a:ea typeface="ＭＳ ゴシック" panose="020B0609070205080204" pitchFamily="49" charset="-128"/>
            </a:rPr>
            <a:t>　また、補助費等については、令和</a:t>
          </a:r>
          <a:r>
            <a:rPr kumimoji="1" lang="en-US" altLang="ja-JP" sz="1200">
              <a:latin typeface="ＭＳ ゴシック" panose="020B0609070205080204" pitchFamily="49" charset="-128"/>
              <a:ea typeface="ＭＳ ゴシック" panose="020B0609070205080204" pitchFamily="49" charset="-128"/>
            </a:rPr>
            <a:t>2</a:t>
          </a:r>
          <a:r>
            <a:rPr kumimoji="1" lang="ja-JP" altLang="en-US" sz="1200">
              <a:latin typeface="ＭＳ ゴシック" panose="020B0609070205080204" pitchFamily="49" charset="-128"/>
              <a:ea typeface="ＭＳ ゴシック" panose="020B0609070205080204" pitchFamily="49" charset="-128"/>
            </a:rPr>
            <a:t>年度においては、特別定額給付金事業の実施により、類似団体と同様に大幅な増となっている。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484,204
477,013
99.96
239,347,906
234,278,623
4,748,536
97,788,142
137,393,585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147320</xdr:rowOff>
    </xdr:from>
    <xdr:to>
      <xdr:col>24</xdr:col>
      <xdr:colOff>63500</xdr:colOff>
      <xdr:row>36</xdr:row>
      <xdr:rowOff>96266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48070"/>
          <a:ext cx="8382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1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141224</xdr:rowOff>
    </xdr:from>
    <xdr:to>
      <xdr:col>19</xdr:col>
      <xdr:colOff>177800</xdr:colOff>
      <xdr:row>35</xdr:row>
      <xdr:rowOff>147320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4197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124460</xdr:rowOff>
    </xdr:from>
    <xdr:to>
      <xdr:col>15</xdr:col>
      <xdr:colOff>50800</xdr:colOff>
      <xdr:row>35</xdr:row>
      <xdr:rowOff>141224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25210"/>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147591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109982</xdr:rowOff>
    </xdr:from>
    <xdr:to>
      <xdr:col>10</xdr:col>
      <xdr:colOff>114300</xdr:colOff>
      <xdr:row>35</xdr:row>
      <xdr:rowOff>124460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1073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45466</xdr:rowOff>
    </xdr:from>
    <xdr:to>
      <xdr:col>24</xdr:col>
      <xdr:colOff>114300</xdr:colOff>
      <xdr:row>36</xdr:row>
      <xdr:rowOff>147066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23893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96520</xdr:rowOff>
    </xdr:from>
    <xdr:to>
      <xdr:col>20</xdr:col>
      <xdr:colOff>38100</xdr:colOff>
      <xdr:row>36</xdr:row>
      <xdr:rowOff>26670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17797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90424</xdr:rowOff>
    </xdr:from>
    <xdr:to>
      <xdr:col>15</xdr:col>
      <xdr:colOff>101600</xdr:colOff>
      <xdr:row>36</xdr:row>
      <xdr:rowOff>20574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9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11701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8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73660</xdr:rowOff>
    </xdr:from>
    <xdr:to>
      <xdr:col>10</xdr:col>
      <xdr:colOff>165100</xdr:colOff>
      <xdr:row>36</xdr:row>
      <xdr:rowOff>3810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166387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59182</xdr:rowOff>
    </xdr:from>
    <xdr:to>
      <xdr:col>6</xdr:col>
      <xdr:colOff>38100</xdr:colOff>
      <xdr:row>35</xdr:row>
      <xdr:rowOff>160782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151909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5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73189</xdr:rowOff>
    </xdr:from>
    <xdr:to>
      <xdr:col>24</xdr:col>
      <xdr:colOff>63500</xdr:colOff>
      <xdr:row>59</xdr:row>
      <xdr:rowOff>47073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988589"/>
          <a:ext cx="838200" cy="117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46867</xdr:rowOff>
    </xdr:from>
    <xdr:to>
      <xdr:col>19</xdr:col>
      <xdr:colOff>177800</xdr:colOff>
      <xdr:row>59</xdr:row>
      <xdr:rowOff>47073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10162417"/>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46867</xdr:rowOff>
    </xdr:from>
    <xdr:to>
      <xdr:col>15</xdr:col>
      <xdr:colOff>50800</xdr:colOff>
      <xdr:row>59</xdr:row>
      <xdr:rowOff>78098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62417"/>
          <a:ext cx="889000" cy="3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78098</xdr:rowOff>
    </xdr:from>
    <xdr:to>
      <xdr:col>10</xdr:col>
      <xdr:colOff>114300</xdr:colOff>
      <xdr:row>59</xdr:row>
      <xdr:rowOff>89636</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93648"/>
          <a:ext cx="889000" cy="1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112975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94577</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22389</xdr:rowOff>
    </xdr:from>
    <xdr:to>
      <xdr:col>24</xdr:col>
      <xdr:colOff>114300</xdr:colOff>
      <xdr:row>52</xdr:row>
      <xdr:rowOff>123989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93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45266</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78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167723</xdr:rowOff>
    </xdr:from>
    <xdr:to>
      <xdr:col>20</xdr:col>
      <xdr:colOff>38100</xdr:colOff>
      <xdr:row>59</xdr:row>
      <xdr:rowOff>97873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11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89000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20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167517</xdr:rowOff>
    </xdr:from>
    <xdr:to>
      <xdr:col>15</xdr:col>
      <xdr:colOff>101600</xdr:colOff>
      <xdr:row>59</xdr:row>
      <xdr:rowOff>97667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1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88794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27298</xdr:rowOff>
    </xdr:from>
    <xdr:to>
      <xdr:col>10</xdr:col>
      <xdr:colOff>165100</xdr:colOff>
      <xdr:row>59</xdr:row>
      <xdr:rowOff>128898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4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120025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38836</xdr:rowOff>
    </xdr:from>
    <xdr:to>
      <xdr:col>6</xdr:col>
      <xdr:colOff>38100</xdr:colOff>
      <xdr:row>59</xdr:row>
      <xdr:rowOff>140436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5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131563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70838</xdr:rowOff>
    </xdr:from>
    <xdr:to>
      <xdr:col>24</xdr:col>
      <xdr:colOff>63500</xdr:colOff>
      <xdr:row>76</xdr:row>
      <xdr:rowOff>151250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101038"/>
          <a:ext cx="838200" cy="8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151250</xdr:rowOff>
    </xdr:from>
    <xdr:to>
      <xdr:col>19</xdr:col>
      <xdr:colOff>177800</xdr:colOff>
      <xdr:row>77</xdr:row>
      <xdr:rowOff>12064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181450"/>
          <a:ext cx="889000" cy="3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4009</xdr:rowOff>
    </xdr:from>
    <xdr:to>
      <xdr:col>15</xdr:col>
      <xdr:colOff>50800</xdr:colOff>
      <xdr:row>77</xdr:row>
      <xdr:rowOff>12064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3205659"/>
          <a:ext cx="8890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37504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4009</xdr:rowOff>
    </xdr:from>
    <xdr:to>
      <xdr:col>10</xdr:col>
      <xdr:colOff>114300</xdr:colOff>
      <xdr:row>77</xdr:row>
      <xdr:rowOff>96189</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205659"/>
          <a:ext cx="889000" cy="9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46702</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57762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9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20038</xdr:rowOff>
    </xdr:from>
    <xdr:to>
      <xdr:col>24</xdr:col>
      <xdr:colOff>114300</xdr:colOff>
      <xdr:row>76</xdr:row>
      <xdr:rowOff>121638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05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169915</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02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100450</xdr:rowOff>
    </xdr:from>
    <xdr:to>
      <xdr:col>20</xdr:col>
      <xdr:colOff>38100</xdr:colOff>
      <xdr:row>77</xdr:row>
      <xdr:rowOff>30600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1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21727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22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132714</xdr:rowOff>
    </xdr:from>
    <xdr:to>
      <xdr:col>15</xdr:col>
      <xdr:colOff>101600</xdr:colOff>
      <xdr:row>77</xdr:row>
      <xdr:rowOff>62864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1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53991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25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124659</xdr:rowOff>
    </xdr:from>
    <xdr:to>
      <xdr:col>10</xdr:col>
      <xdr:colOff>165100</xdr:colOff>
      <xdr:row>77</xdr:row>
      <xdr:rowOff>54809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15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45936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247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45389</xdr:rowOff>
    </xdr:from>
    <xdr:to>
      <xdr:col>6</xdr:col>
      <xdr:colOff>38100</xdr:colOff>
      <xdr:row>77</xdr:row>
      <xdr:rowOff>146989</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24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138116</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33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5446</xdr:rowOff>
    </xdr:from>
    <xdr:to>
      <xdr:col>24</xdr:col>
      <xdr:colOff>63500</xdr:colOff>
      <xdr:row>97</xdr:row>
      <xdr:rowOff>82355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636096"/>
          <a:ext cx="838200" cy="7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82355</xdr:rowOff>
    </xdr:from>
    <xdr:to>
      <xdr:col>19</xdr:col>
      <xdr:colOff>177800</xdr:colOff>
      <xdr:row>97</xdr:row>
      <xdr:rowOff>92413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713005"/>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73177</xdr:rowOff>
    </xdr:from>
    <xdr:to>
      <xdr:col>15</xdr:col>
      <xdr:colOff>50800</xdr:colOff>
      <xdr:row>97</xdr:row>
      <xdr:rowOff>92413</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703827"/>
          <a:ext cx="889000" cy="1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19293</xdr:rowOff>
    </xdr:from>
    <xdr:to>
      <xdr:col>10</xdr:col>
      <xdr:colOff>114300</xdr:colOff>
      <xdr:row>97</xdr:row>
      <xdr:rowOff>73177</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64994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102133</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76013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126096</xdr:rowOff>
    </xdr:from>
    <xdr:to>
      <xdr:col>24</xdr:col>
      <xdr:colOff>114300</xdr:colOff>
      <xdr:row>97</xdr:row>
      <xdr:rowOff>56246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58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104523</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56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31555</xdr:rowOff>
    </xdr:from>
    <xdr:to>
      <xdr:col>20</xdr:col>
      <xdr:colOff>38100</xdr:colOff>
      <xdr:row>97</xdr:row>
      <xdr:rowOff>133155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66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124282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75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41613</xdr:rowOff>
    </xdr:from>
    <xdr:to>
      <xdr:col>15</xdr:col>
      <xdr:colOff>101600</xdr:colOff>
      <xdr:row>97</xdr:row>
      <xdr:rowOff>143213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6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134340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76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22377</xdr:rowOff>
    </xdr:from>
    <xdr:to>
      <xdr:col>10</xdr:col>
      <xdr:colOff>165100</xdr:colOff>
      <xdr:row>97</xdr:row>
      <xdr:rowOff>123977</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65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115104</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74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139943</xdr:rowOff>
    </xdr:from>
    <xdr:to>
      <xdr:col>6</xdr:col>
      <xdr:colOff>38100</xdr:colOff>
      <xdr:row>97</xdr:row>
      <xdr:rowOff>70093</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59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86620</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37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120955</xdr:rowOff>
    </xdr:from>
    <xdr:to>
      <xdr:col>55</xdr:col>
      <xdr:colOff>0</xdr:colOff>
      <xdr:row>36</xdr:row>
      <xdr:rowOff>171247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293155"/>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75099</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47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30429</xdr:rowOff>
    </xdr:from>
    <xdr:to>
      <xdr:col>50</xdr:col>
      <xdr:colOff>114300</xdr:colOff>
      <xdr:row>36</xdr:row>
      <xdr:rowOff>171247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202629"/>
          <a:ext cx="889000" cy="1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30429</xdr:rowOff>
    </xdr:from>
    <xdr:to>
      <xdr:col>45</xdr:col>
      <xdr:colOff>177800</xdr:colOff>
      <xdr:row>37</xdr:row>
      <xdr:rowOff>1625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202629"/>
          <a:ext cx="889000" cy="1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55897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1625</xdr:rowOff>
    </xdr:from>
    <xdr:to>
      <xdr:col>41</xdr:col>
      <xdr:colOff>50800</xdr:colOff>
      <xdr:row>37</xdr:row>
      <xdr:rowOff>8484</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34527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50411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63923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70155</xdr:rowOff>
    </xdr:from>
    <xdr:to>
      <xdr:col>55</xdr:col>
      <xdr:colOff>50800</xdr:colOff>
      <xdr:row>37</xdr:row>
      <xdr:rowOff>305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2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93032</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093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120447</xdr:rowOff>
    </xdr:from>
    <xdr:to>
      <xdr:col>50</xdr:col>
      <xdr:colOff>165100</xdr:colOff>
      <xdr:row>37</xdr:row>
      <xdr:rowOff>50597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29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41724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385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151079</xdr:rowOff>
    </xdr:from>
    <xdr:to>
      <xdr:col>46</xdr:col>
      <xdr:colOff>38100</xdr:colOff>
      <xdr:row>36</xdr:row>
      <xdr:rowOff>81229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1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97756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5927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122275</xdr:rowOff>
    </xdr:from>
    <xdr:to>
      <xdr:col>41</xdr:col>
      <xdr:colOff>101600</xdr:colOff>
      <xdr:row>37</xdr:row>
      <xdr:rowOff>52425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2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68952</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0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3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50411</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4026</xdr:rowOff>
    </xdr:from>
    <xdr:to>
      <xdr:col>55</xdr:col>
      <xdr:colOff>0</xdr:colOff>
      <xdr:row>58</xdr:row>
      <xdr:rowOff>5340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48126"/>
          <a:ext cx="8382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5340</xdr:rowOff>
    </xdr:from>
    <xdr:to>
      <xdr:col>50</xdr:col>
      <xdr:colOff>114300</xdr:colOff>
      <xdr:row>58</xdr:row>
      <xdr:rowOff>6541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49440"/>
          <a:ext cx="889000" cy="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5683</xdr:rowOff>
    </xdr:from>
    <xdr:to>
      <xdr:col>45</xdr:col>
      <xdr:colOff>177800</xdr:colOff>
      <xdr:row>58</xdr:row>
      <xdr:rowOff>6541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49783"/>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132675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1625</xdr:rowOff>
    </xdr:from>
    <xdr:to>
      <xdr:col>41</xdr:col>
      <xdr:colOff>50800</xdr:colOff>
      <xdr:row>58</xdr:row>
      <xdr:rowOff>5683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45725"/>
          <a:ext cx="889000" cy="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158621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149420</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4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124676</xdr:rowOff>
    </xdr:from>
    <xdr:to>
      <xdr:col>55</xdr:col>
      <xdr:colOff>50800</xdr:colOff>
      <xdr:row>58</xdr:row>
      <xdr:rowOff>54826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9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39603</xdr:rowOff>
    </xdr:from>
    <xdr:ext cx="378565"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1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125990</xdr:rowOff>
    </xdr:from>
    <xdr:to>
      <xdr:col>50</xdr:col>
      <xdr:colOff>165100</xdr:colOff>
      <xdr:row>58</xdr:row>
      <xdr:rowOff>56140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47267</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50017" y="9991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127191</xdr:rowOff>
    </xdr:from>
    <xdr:to>
      <xdr:col>46</xdr:col>
      <xdr:colOff>38100</xdr:colOff>
      <xdr:row>58</xdr:row>
      <xdr:rowOff>57341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9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48468</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61017" y="9992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126333</xdr:rowOff>
    </xdr:from>
    <xdr:to>
      <xdr:col>41</xdr:col>
      <xdr:colOff>101600</xdr:colOff>
      <xdr:row>58</xdr:row>
      <xdr:rowOff>56483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9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47610</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72017" y="9991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122275</xdr:rowOff>
    </xdr:from>
    <xdr:to>
      <xdr:col>36</xdr:col>
      <xdr:colOff>165100</xdr:colOff>
      <xdr:row>58</xdr:row>
      <xdr:rowOff>52425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43552</xdr:rowOff>
    </xdr:from>
    <xdr:ext cx="378565"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3017" y="9987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4178</xdr:rowOff>
    </xdr:from>
    <xdr:to>
      <xdr:col>55</xdr:col>
      <xdr:colOff>0</xdr:colOff>
      <xdr:row>79</xdr:row>
      <xdr:rowOff>15036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48728"/>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15036</xdr:rowOff>
    </xdr:from>
    <xdr:to>
      <xdr:col>50</xdr:col>
      <xdr:colOff>114300</xdr:colOff>
      <xdr:row>79</xdr:row>
      <xdr:rowOff>25933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59586"/>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24664</xdr:rowOff>
    </xdr:from>
    <xdr:to>
      <xdr:col>45</xdr:col>
      <xdr:colOff>177800</xdr:colOff>
      <xdr:row>79</xdr:row>
      <xdr:rowOff>25933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69214"/>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24664</xdr:rowOff>
    </xdr:from>
    <xdr:to>
      <xdr:col>41</xdr:col>
      <xdr:colOff>50800</xdr:colOff>
      <xdr:row>79</xdr:row>
      <xdr:rowOff>24918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69214"/>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124828</xdr:rowOff>
    </xdr:from>
    <xdr:to>
      <xdr:col>55</xdr:col>
      <xdr:colOff>50800</xdr:colOff>
      <xdr:row>79</xdr:row>
      <xdr:rowOff>54978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9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39755</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1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135686</xdr:rowOff>
    </xdr:from>
    <xdr:to>
      <xdr:col>50</xdr:col>
      <xdr:colOff>165100</xdr:colOff>
      <xdr:row>79</xdr:row>
      <xdr:rowOff>65836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0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56963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60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146583</xdr:rowOff>
    </xdr:from>
    <xdr:to>
      <xdr:col>46</xdr:col>
      <xdr:colOff>38100</xdr:colOff>
      <xdr:row>79</xdr:row>
      <xdr:rowOff>76733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1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67860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61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145314</xdr:rowOff>
    </xdr:from>
    <xdr:to>
      <xdr:col>41</xdr:col>
      <xdr:colOff>101600</xdr:colOff>
      <xdr:row>79</xdr:row>
      <xdr:rowOff>75464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66591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1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145568</xdr:rowOff>
    </xdr:from>
    <xdr:to>
      <xdr:col>36</xdr:col>
      <xdr:colOff>165100</xdr:colOff>
      <xdr:row>79</xdr:row>
      <xdr:rowOff>75718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1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66845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1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133414</xdr:rowOff>
    </xdr:from>
    <xdr:to>
      <xdr:col>55</xdr:col>
      <xdr:colOff>0</xdr:colOff>
      <xdr:row>98</xdr:row>
      <xdr:rowOff>10065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764064"/>
          <a:ext cx="838200" cy="4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70320</xdr:rowOff>
    </xdr:from>
    <xdr:to>
      <xdr:col>50</xdr:col>
      <xdr:colOff>114300</xdr:colOff>
      <xdr:row>97</xdr:row>
      <xdr:rowOff>133414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700970"/>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70320</xdr:rowOff>
    </xdr:from>
    <xdr:to>
      <xdr:col>45</xdr:col>
      <xdr:colOff>177800</xdr:colOff>
      <xdr:row>97</xdr:row>
      <xdr:rowOff>126842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700970"/>
          <a:ext cx="889000" cy="5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100285</xdr:rowOff>
    </xdr:from>
    <xdr:to>
      <xdr:col>41</xdr:col>
      <xdr:colOff>50800</xdr:colOff>
      <xdr:row>97</xdr:row>
      <xdr:rowOff>126842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730935"/>
          <a:ext cx="889000" cy="2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163498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130715</xdr:rowOff>
    </xdr:from>
    <xdr:to>
      <xdr:col>55</xdr:col>
      <xdr:colOff>50800</xdr:colOff>
      <xdr:row>98</xdr:row>
      <xdr:rowOff>60865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109142</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3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82614</xdr:rowOff>
    </xdr:from>
    <xdr:to>
      <xdr:col>50</xdr:col>
      <xdr:colOff>165100</xdr:colOff>
      <xdr:row>98</xdr:row>
      <xdr:rowOff>12764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1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3891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80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19520</xdr:rowOff>
    </xdr:from>
    <xdr:to>
      <xdr:col>46</xdr:col>
      <xdr:colOff>38100</xdr:colOff>
      <xdr:row>97</xdr:row>
      <xdr:rowOff>121120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5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112247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74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76042</xdr:rowOff>
    </xdr:from>
    <xdr:to>
      <xdr:col>41</xdr:col>
      <xdr:colOff>101600</xdr:colOff>
      <xdr:row>98</xdr:row>
      <xdr:rowOff>6192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168769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79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49485</xdr:rowOff>
    </xdr:from>
    <xdr:to>
      <xdr:col>36</xdr:col>
      <xdr:colOff>165100</xdr:colOff>
      <xdr:row>97</xdr:row>
      <xdr:rowOff>151085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142212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77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15276</xdr:rowOff>
    </xdr:from>
    <xdr:to>
      <xdr:col>85</xdr:col>
      <xdr:colOff>127000</xdr:colOff>
      <xdr:row>37</xdr:row>
      <xdr:rowOff>113466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187476"/>
          <a:ext cx="838200" cy="26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166278</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3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17454</xdr:rowOff>
    </xdr:from>
    <xdr:to>
      <xdr:col>81</xdr:col>
      <xdr:colOff>50800</xdr:colOff>
      <xdr:row>37</xdr:row>
      <xdr:rowOff>113466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4592300" y="636110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11575</xdr:rowOff>
    </xdr:from>
    <xdr:to>
      <xdr:col>76</xdr:col>
      <xdr:colOff>114300</xdr:colOff>
      <xdr:row>37</xdr:row>
      <xdr:rowOff>17454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3703300" y="6355225"/>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159965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11575</xdr:rowOff>
    </xdr:from>
    <xdr:to>
      <xdr:col>71</xdr:col>
      <xdr:colOff>177800</xdr:colOff>
      <xdr:row>38</xdr:row>
      <xdr:rowOff>70467</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355225"/>
          <a:ext cx="889000" cy="23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167149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35904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135926</xdr:rowOff>
    </xdr:from>
    <xdr:to>
      <xdr:col>85</xdr:col>
      <xdr:colOff>177800</xdr:colOff>
      <xdr:row>36</xdr:row>
      <xdr:rowOff>66076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1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158803</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598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62666</xdr:rowOff>
    </xdr:from>
    <xdr:to>
      <xdr:col>81</xdr:col>
      <xdr:colOff>101600</xdr:colOff>
      <xdr:row>37</xdr:row>
      <xdr:rowOff>164266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40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155392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49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138104</xdr:rowOff>
    </xdr:from>
    <xdr:to>
      <xdr:col>76</xdr:col>
      <xdr:colOff>165100</xdr:colOff>
      <xdr:row>37</xdr:row>
      <xdr:rowOff>68254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31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84781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08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132225</xdr:rowOff>
    </xdr:from>
    <xdr:to>
      <xdr:col>72</xdr:col>
      <xdr:colOff>38100</xdr:colOff>
      <xdr:row>37</xdr:row>
      <xdr:rowOff>62375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3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78902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07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19667</xdr:rowOff>
    </xdr:from>
    <xdr:to>
      <xdr:col>67</xdr:col>
      <xdr:colOff>101600</xdr:colOff>
      <xdr:row>38</xdr:row>
      <xdr:rowOff>121267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53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112394</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62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42507</xdr:rowOff>
    </xdr:from>
    <xdr:to>
      <xdr:col>85</xdr:col>
      <xdr:colOff>127000</xdr:colOff>
      <xdr:row>54</xdr:row>
      <xdr:rowOff>109296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129357"/>
          <a:ext cx="838200" cy="23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128478</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3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109296</xdr:rowOff>
    </xdr:from>
    <xdr:to>
      <xdr:col>81</xdr:col>
      <xdr:colOff>50800</xdr:colOff>
      <xdr:row>55</xdr:row>
      <xdr:rowOff>149568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367596"/>
          <a:ext cx="889000" cy="2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43439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6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149568</xdr:rowOff>
    </xdr:from>
    <xdr:to>
      <xdr:col>76</xdr:col>
      <xdr:colOff>114300</xdr:colOff>
      <xdr:row>56</xdr:row>
      <xdr:rowOff>48413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579318"/>
          <a:ext cx="889000" cy="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48886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48413</xdr:rowOff>
    </xdr:from>
    <xdr:to>
      <xdr:col>71</xdr:col>
      <xdr:colOff>177800</xdr:colOff>
      <xdr:row>56</xdr:row>
      <xdr:rowOff>118783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649613"/>
          <a:ext cx="889000" cy="7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164672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7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37952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8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163157</xdr:rowOff>
    </xdr:from>
    <xdr:to>
      <xdr:col>85</xdr:col>
      <xdr:colOff>177800</xdr:colOff>
      <xdr:row>53</xdr:row>
      <xdr:rowOff>93307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0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14584</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892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58496</xdr:rowOff>
    </xdr:from>
    <xdr:to>
      <xdr:col>81</xdr:col>
      <xdr:colOff>101600</xdr:colOff>
      <xdr:row>54</xdr:row>
      <xdr:rowOff>160096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3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5173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09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98768</xdr:rowOff>
    </xdr:from>
    <xdr:to>
      <xdr:col>76</xdr:col>
      <xdr:colOff>165100</xdr:colOff>
      <xdr:row>56</xdr:row>
      <xdr:rowOff>28918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52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45445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30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169063</xdr:rowOff>
    </xdr:from>
    <xdr:to>
      <xdr:col>72</xdr:col>
      <xdr:colOff>38100</xdr:colOff>
      <xdr:row>56</xdr:row>
      <xdr:rowOff>99213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59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115740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37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67983</xdr:rowOff>
    </xdr:from>
    <xdr:to>
      <xdr:col>67</xdr:col>
      <xdr:colOff>101600</xdr:colOff>
      <xdr:row>56</xdr:row>
      <xdr:rowOff>169583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66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14660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44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43878</xdr:rowOff>
    </xdr:from>
    <xdr:to>
      <xdr:col>85</xdr:col>
      <xdr:colOff>127000</xdr:colOff>
      <xdr:row>79</xdr:row>
      <xdr:rowOff>43898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588428"/>
          <a:ext cx="8382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43898</xdr:rowOff>
    </xdr:from>
    <xdr:to>
      <xdr:col>81</xdr:col>
      <xdr:colOff>50800</xdr:colOff>
      <xdr:row>79</xdr:row>
      <xdr:rowOff>44241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588448"/>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44241</xdr:rowOff>
    </xdr:from>
    <xdr:to>
      <xdr:col>76</xdr:col>
      <xdr:colOff>114300</xdr:colOff>
      <xdr:row>79</xdr:row>
      <xdr:rowOff>44431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8879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44431</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8898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164528</xdr:rowOff>
    </xdr:from>
    <xdr:to>
      <xdr:col>85</xdr:col>
      <xdr:colOff>177800</xdr:colOff>
      <xdr:row>79</xdr:row>
      <xdr:rowOff>94678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313932"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59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164548</xdr:rowOff>
    </xdr:from>
    <xdr:to>
      <xdr:col>81</xdr:col>
      <xdr:colOff>101600</xdr:colOff>
      <xdr:row>79</xdr:row>
      <xdr:rowOff>94698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85825</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24333" y="13630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164891</xdr:rowOff>
    </xdr:from>
    <xdr:to>
      <xdr:col>76</xdr:col>
      <xdr:colOff>165100</xdr:colOff>
      <xdr:row>79</xdr:row>
      <xdr:rowOff>95041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86168</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35333" y="13630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165081</xdr:rowOff>
    </xdr:from>
    <xdr:to>
      <xdr:col>72</xdr:col>
      <xdr:colOff>38100</xdr:colOff>
      <xdr:row>79</xdr:row>
      <xdr:rowOff>95231</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86358</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127333</xdr:rowOff>
    </xdr:from>
    <xdr:to>
      <xdr:col>85</xdr:col>
      <xdr:colOff>127000</xdr:colOff>
      <xdr:row>94</xdr:row>
      <xdr:rowOff>146033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243633"/>
          <a:ext cx="8382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129334</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5902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127333</xdr:rowOff>
    </xdr:from>
    <xdr:to>
      <xdr:col>81</xdr:col>
      <xdr:colOff>50800</xdr:colOff>
      <xdr:row>94</xdr:row>
      <xdr:rowOff>129825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243633"/>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37589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58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129825</xdr:rowOff>
    </xdr:from>
    <xdr:to>
      <xdr:col>76</xdr:col>
      <xdr:colOff>114300</xdr:colOff>
      <xdr:row>94</xdr:row>
      <xdr:rowOff>143929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246125"/>
          <a:ext cx="889000" cy="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23941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5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21994</xdr:rowOff>
    </xdr:from>
    <xdr:to>
      <xdr:col>71</xdr:col>
      <xdr:colOff>177800</xdr:colOff>
      <xdr:row>94</xdr:row>
      <xdr:rowOff>143929</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138294"/>
          <a:ext cx="889000" cy="12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23119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57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14522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578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95233</xdr:rowOff>
    </xdr:from>
    <xdr:to>
      <xdr:col>85</xdr:col>
      <xdr:colOff>177800</xdr:colOff>
      <xdr:row>95</xdr:row>
      <xdr:rowOff>25383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2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73660</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18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76533</xdr:rowOff>
    </xdr:from>
    <xdr:to>
      <xdr:col>81</xdr:col>
      <xdr:colOff>101600</xdr:colOff>
      <xdr:row>95</xdr:row>
      <xdr:rowOff>6683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19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169260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28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79025</xdr:rowOff>
    </xdr:from>
    <xdr:to>
      <xdr:col>76</xdr:col>
      <xdr:colOff>165100</xdr:colOff>
      <xdr:row>95</xdr:row>
      <xdr:rowOff>9175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1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302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28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93129</xdr:rowOff>
    </xdr:from>
    <xdr:to>
      <xdr:col>72</xdr:col>
      <xdr:colOff>38100</xdr:colOff>
      <xdr:row>95</xdr:row>
      <xdr:rowOff>23279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2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14406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30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142644</xdr:rowOff>
    </xdr:from>
    <xdr:to>
      <xdr:col>67</xdr:col>
      <xdr:colOff>101600</xdr:colOff>
      <xdr:row>94</xdr:row>
      <xdr:rowOff>72794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08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63921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18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本市の目的別歳出においては類似団体と比較して、ほとんどの費目で同等、若しくは低い水準となっており、特に農林水産業費及び商工費は低くなっている。教育費については平成</a:t>
          </a:r>
          <a:r>
            <a:rPr kumimoji="1" lang="en-US" altLang="ja-JP" sz="1200">
              <a:latin typeface="ＭＳ ゴシック" panose="020B0609070205080204" pitchFamily="49" charset="-128"/>
              <a:ea typeface="ＭＳ ゴシック" panose="020B0609070205080204" pitchFamily="49" charset="-128"/>
            </a:rPr>
            <a:t>25</a:t>
          </a:r>
          <a:r>
            <a:rPr kumimoji="1" lang="ja-JP" altLang="en-US" sz="1200">
              <a:latin typeface="ＭＳ ゴシック" panose="020B0609070205080204" pitchFamily="49" charset="-128"/>
              <a:ea typeface="ＭＳ ゴシック" panose="020B0609070205080204" pitchFamily="49" charset="-128"/>
            </a:rPr>
            <a:t>年度より学校給食が公金化されたことや、小中学校において自校調理方式で給食を実施していること、及び高等学校を２校有していることに加え、平成</a:t>
          </a:r>
          <a:r>
            <a:rPr kumimoji="1" lang="en-US" altLang="ja-JP" sz="1200">
              <a:latin typeface="ＭＳ ゴシック" panose="020B0609070205080204" pitchFamily="49" charset="-128"/>
              <a:ea typeface="ＭＳ ゴシック" panose="020B0609070205080204" pitchFamily="49" charset="-128"/>
            </a:rPr>
            <a:t>30</a:t>
          </a:r>
          <a:r>
            <a:rPr kumimoji="1" lang="ja-JP" altLang="en-US" sz="1200">
              <a:latin typeface="ＭＳ ゴシック" panose="020B0609070205080204" pitchFamily="49" charset="-128"/>
              <a:ea typeface="ＭＳ ゴシック" panose="020B0609070205080204" pitchFamily="49" charset="-128"/>
            </a:rPr>
            <a:t>年度以降については普通建設事業費が大幅に増となったことなどにより、類似団体平均よりも高い水準となっている。土木費については類似団体を下回る数値となっているが、これは普通建設事業費が低い水準となっているためである。</a:t>
          </a:r>
        </a:p>
        <a:p>
          <a:r>
            <a:rPr kumimoji="1" lang="ja-JP" altLang="en-US" sz="1200">
              <a:latin typeface="ＭＳ ゴシック" panose="020B0609070205080204" pitchFamily="49" charset="-128"/>
              <a:ea typeface="ＭＳ ゴシック" panose="020B0609070205080204" pitchFamily="49" charset="-128"/>
            </a:rPr>
            <a:t>　なお、令和</a:t>
          </a:r>
          <a:r>
            <a:rPr kumimoji="1" lang="en-US" altLang="ja-JP" sz="1200">
              <a:latin typeface="ＭＳ ゴシック" panose="020B0609070205080204" pitchFamily="49" charset="-128"/>
              <a:ea typeface="ＭＳ ゴシック" panose="020B0609070205080204" pitchFamily="49" charset="-128"/>
            </a:rPr>
            <a:t>2</a:t>
          </a:r>
          <a:r>
            <a:rPr kumimoji="1" lang="ja-JP" altLang="en-US" sz="1200">
              <a:latin typeface="ＭＳ ゴシック" panose="020B0609070205080204" pitchFamily="49" charset="-128"/>
              <a:ea typeface="ＭＳ ゴシック" panose="020B0609070205080204" pitchFamily="49" charset="-128"/>
            </a:rPr>
            <a:t>年度においては、特別定額給付金事業及び第二庁舎等整備事業の実施により、総務費が大幅な増となったほか、西宮消防署建替工事の進捗により、消防費の普通建設事業費が増となったため類似団体平均よりも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実質単年度収支は平成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年度を除いて黒字となっていたが、平成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年度、令和元年度においては赤字となった。しかし、令和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いては、用地の先行取得にかかる土地開発公社貸付金の返還等により黒字となった。また、収支の改善により財政調整基金の残高は増加に転じることとなったが、今後は公共施設の老朽化対策などの経費が増大していくことが想定されるため、財政基金の活用を見込んでいる。今後の財政運営については、社会情勢の変化に的確に対応するとともに、将来にわたって安定的な財政運営が行えるよう、施策・事業の一層の見直しを図り、必要な財源の確保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単年での資金不足が生じている病院事業会計を除き、実質赤字は発生していない。なお、病院事業会計に対しては平成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年度に一般会計より長期貸付を行うとともに、平成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年度、令和元年度には補助金を交付することで資金不足を圧縮しているが、令和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年度については一般会計からの補助金及び空床補償による国県補助金により、実質黒字を確保している。一般会計では、土地開発公社貸付金の返還等により実質黒字額が増加した。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の推移については、病院事業会計において資金不足額が生じることが懸念され、水道事業会計においても給水量の減少が見込まれるため、経営状況は厳しくなると想定される。さらに一般会計においても、これまで減少傾向だった公債費は今後増加傾向で推移することが予測され、また扶助費等の社会保障関係経費や公共施設の老朽化対策などの投資的経費の増大が見込まれることなどから、厳しい財政運営が想定され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2" t="s">
        <v>80</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442"/>
      <c r="BC1" s="442"/>
      <c r="BD1" s="442"/>
      <c r="BE1" s="442"/>
      <c r="BF1" s="442"/>
      <c r="BG1" s="442"/>
      <c r="BH1" s="442"/>
      <c r="BI1" s="442"/>
      <c r="BJ1" s="442"/>
      <c r="BK1" s="442"/>
      <c r="BL1" s="442"/>
      <c r="BM1" s="442"/>
      <c r="BN1" s="442"/>
      <c r="BO1" s="442"/>
      <c r="BP1" s="442"/>
      <c r="BQ1" s="442"/>
      <c r="BR1" s="442"/>
      <c r="BS1" s="442"/>
      <c r="BT1" s="442"/>
      <c r="BU1" s="442"/>
      <c r="BV1" s="442"/>
      <c r="BW1" s="442"/>
      <c r="BX1" s="442"/>
      <c r="BY1" s="442"/>
      <c r="BZ1" s="442"/>
      <c r="CA1" s="442"/>
      <c r="CB1" s="442"/>
      <c r="CC1" s="442"/>
      <c r="CD1" s="442"/>
      <c r="CE1" s="442"/>
      <c r="CF1" s="442"/>
      <c r="CG1" s="442"/>
      <c r="CH1" s="442"/>
      <c r="CI1" s="442"/>
      <c r="CJ1" s="442"/>
      <c r="CK1" s="442"/>
      <c r="CL1" s="442"/>
      <c r="CM1" s="442"/>
      <c r="CN1" s="442"/>
      <c r="CO1" s="442"/>
      <c r="CP1" s="442"/>
      <c r="CQ1" s="442"/>
      <c r="CR1" s="442"/>
      <c r="CS1" s="442"/>
      <c r="CT1" s="442"/>
      <c r="CU1" s="442"/>
      <c r="CV1" s="442"/>
      <c r="CW1" s="442"/>
      <c r="CX1" s="442"/>
      <c r="CY1" s="442"/>
      <c r="CZ1" s="442"/>
      <c r="DA1" s="442"/>
      <c r="DB1" s="442"/>
      <c r="DC1" s="442"/>
      <c r="DD1" s="442"/>
      <c r="DE1" s="442"/>
      <c r="DF1" s="442"/>
      <c r="DG1" s="442"/>
      <c r="DH1" s="442"/>
      <c r="DI1" s="44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3" t="s">
        <v>82</v>
      </c>
      <c r="C3" s="444"/>
      <c r="D3" s="444"/>
      <c r="E3" s="445"/>
      <c r="F3" s="445"/>
      <c r="G3" s="445"/>
      <c r="H3" s="445"/>
      <c r="I3" s="445"/>
      <c r="J3" s="445"/>
      <c r="K3" s="445"/>
      <c r="L3" s="445" t="s">
        <v>83</v>
      </c>
      <c r="M3" s="445"/>
      <c r="N3" s="445"/>
      <c r="O3" s="445"/>
      <c r="P3" s="445"/>
      <c r="Q3" s="445"/>
      <c r="R3" s="452"/>
      <c r="S3" s="452"/>
      <c r="T3" s="452"/>
      <c r="U3" s="452"/>
      <c r="V3" s="453"/>
      <c r="W3" s="427" t="s">
        <v>84</v>
      </c>
      <c r="X3" s="428"/>
      <c r="Y3" s="428"/>
      <c r="Z3" s="428"/>
      <c r="AA3" s="428"/>
      <c r="AB3" s="444"/>
      <c r="AC3" s="452" t="s">
        <v>85</v>
      </c>
      <c r="AD3" s="428"/>
      <c r="AE3" s="428"/>
      <c r="AF3" s="428"/>
      <c r="AG3" s="428"/>
      <c r="AH3" s="428"/>
      <c r="AI3" s="428"/>
      <c r="AJ3" s="428"/>
      <c r="AK3" s="428"/>
      <c r="AL3" s="429"/>
      <c r="AM3" s="427" t="s">
        <v>86</v>
      </c>
      <c r="AN3" s="428"/>
      <c r="AO3" s="428"/>
      <c r="AP3" s="428"/>
      <c r="AQ3" s="428"/>
      <c r="AR3" s="428"/>
      <c r="AS3" s="428"/>
      <c r="AT3" s="428"/>
      <c r="AU3" s="428"/>
      <c r="AV3" s="428"/>
      <c r="AW3" s="428"/>
      <c r="AX3" s="429"/>
      <c r="AY3" s="464" t="s">
        <v>1</v>
      </c>
      <c r="AZ3" s="465"/>
      <c r="BA3" s="465"/>
      <c r="BB3" s="465"/>
      <c r="BC3" s="465"/>
      <c r="BD3" s="465"/>
      <c r="BE3" s="465"/>
      <c r="BF3" s="465"/>
      <c r="BG3" s="465"/>
      <c r="BH3" s="465"/>
      <c r="BI3" s="465"/>
      <c r="BJ3" s="465"/>
      <c r="BK3" s="465"/>
      <c r="BL3" s="465"/>
      <c r="BM3" s="466"/>
      <c r="BN3" s="427" t="s">
        <v>87</v>
      </c>
      <c r="BO3" s="428"/>
      <c r="BP3" s="428"/>
      <c r="BQ3" s="428"/>
      <c r="BR3" s="428"/>
      <c r="BS3" s="428"/>
      <c r="BT3" s="428"/>
      <c r="BU3" s="429"/>
      <c r="BV3" s="427" t="s">
        <v>88</v>
      </c>
      <c r="BW3" s="428"/>
      <c r="BX3" s="428"/>
      <c r="BY3" s="428"/>
      <c r="BZ3" s="428"/>
      <c r="CA3" s="428"/>
      <c r="CB3" s="428"/>
      <c r="CC3" s="429"/>
      <c r="CD3" s="464" t="s">
        <v>1</v>
      </c>
      <c r="CE3" s="465"/>
      <c r="CF3" s="465"/>
      <c r="CG3" s="465"/>
      <c r="CH3" s="465"/>
      <c r="CI3" s="465"/>
      <c r="CJ3" s="465"/>
      <c r="CK3" s="465"/>
      <c r="CL3" s="465"/>
      <c r="CM3" s="465"/>
      <c r="CN3" s="465"/>
      <c r="CO3" s="465"/>
      <c r="CP3" s="465"/>
      <c r="CQ3" s="465"/>
      <c r="CR3" s="465"/>
      <c r="CS3" s="466"/>
      <c r="CT3" s="427" t="s">
        <v>89</v>
      </c>
      <c r="CU3" s="428"/>
      <c r="CV3" s="428"/>
      <c r="CW3" s="428"/>
      <c r="CX3" s="428"/>
      <c r="CY3" s="428"/>
      <c r="CZ3" s="428"/>
      <c r="DA3" s="429"/>
      <c r="DB3" s="427" t="s">
        <v>90</v>
      </c>
      <c r="DC3" s="428"/>
      <c r="DD3" s="428"/>
      <c r="DE3" s="428"/>
      <c r="DF3" s="428"/>
      <c r="DG3" s="428"/>
      <c r="DH3" s="428"/>
      <c r="DI3" s="429"/>
      <c r="DJ3" s="186"/>
      <c r="DK3" s="186"/>
      <c r="DL3" s="186"/>
      <c r="DM3" s="186"/>
      <c r="DN3" s="186"/>
      <c r="DO3" s="186"/>
    </row>
    <row r="4" spans="1:119" ht="18.75" customHeight="1" x14ac:dyDescent="0.15">
      <c r="A4" s="187"/>
      <c r="B4" s="446"/>
      <c r="C4" s="447"/>
      <c r="D4" s="447"/>
      <c r="E4" s="448"/>
      <c r="F4" s="448"/>
      <c r="G4" s="448"/>
      <c r="H4" s="448"/>
      <c r="I4" s="448"/>
      <c r="J4" s="448"/>
      <c r="K4" s="448"/>
      <c r="L4" s="448"/>
      <c r="M4" s="448"/>
      <c r="N4" s="448"/>
      <c r="O4" s="448"/>
      <c r="P4" s="448"/>
      <c r="Q4" s="448"/>
      <c r="R4" s="454"/>
      <c r="S4" s="454"/>
      <c r="T4" s="454"/>
      <c r="U4" s="454"/>
      <c r="V4" s="455"/>
      <c r="W4" s="458"/>
      <c r="X4" s="459"/>
      <c r="Y4" s="459"/>
      <c r="Z4" s="459"/>
      <c r="AA4" s="459"/>
      <c r="AB4" s="447"/>
      <c r="AC4" s="454"/>
      <c r="AD4" s="459"/>
      <c r="AE4" s="459"/>
      <c r="AF4" s="459"/>
      <c r="AG4" s="459"/>
      <c r="AH4" s="459"/>
      <c r="AI4" s="459"/>
      <c r="AJ4" s="459"/>
      <c r="AK4" s="459"/>
      <c r="AL4" s="462"/>
      <c r="AM4" s="460"/>
      <c r="AN4" s="461"/>
      <c r="AO4" s="461"/>
      <c r="AP4" s="461"/>
      <c r="AQ4" s="461"/>
      <c r="AR4" s="461"/>
      <c r="AS4" s="461"/>
      <c r="AT4" s="461"/>
      <c r="AU4" s="461"/>
      <c r="AV4" s="461"/>
      <c r="AW4" s="461"/>
      <c r="AX4" s="463"/>
      <c r="AY4" s="430" t="s">
        <v>91</v>
      </c>
      <c r="AZ4" s="431"/>
      <c r="BA4" s="431"/>
      <c r="BB4" s="431"/>
      <c r="BC4" s="431"/>
      <c r="BD4" s="431"/>
      <c r="BE4" s="431"/>
      <c r="BF4" s="431"/>
      <c r="BG4" s="431"/>
      <c r="BH4" s="431"/>
      <c r="BI4" s="431"/>
      <c r="BJ4" s="431"/>
      <c r="BK4" s="431"/>
      <c r="BL4" s="431"/>
      <c r="BM4" s="432"/>
      <c r="BN4" s="433">
        <v>239347906</v>
      </c>
      <c r="BO4" s="434"/>
      <c r="BP4" s="434"/>
      <c r="BQ4" s="434"/>
      <c r="BR4" s="434"/>
      <c r="BS4" s="434"/>
      <c r="BT4" s="434"/>
      <c r="BU4" s="435"/>
      <c r="BV4" s="433">
        <v>175699538</v>
      </c>
      <c r="BW4" s="434"/>
      <c r="BX4" s="434"/>
      <c r="BY4" s="434"/>
      <c r="BZ4" s="434"/>
      <c r="CA4" s="434"/>
      <c r="CB4" s="434"/>
      <c r="CC4" s="435"/>
      <c r="CD4" s="436" t="s">
        <v>92</v>
      </c>
      <c r="CE4" s="437"/>
      <c r="CF4" s="437"/>
      <c r="CG4" s="437"/>
      <c r="CH4" s="437"/>
      <c r="CI4" s="437"/>
      <c r="CJ4" s="437"/>
      <c r="CK4" s="437"/>
      <c r="CL4" s="437"/>
      <c r="CM4" s="437"/>
      <c r="CN4" s="437"/>
      <c r="CO4" s="437"/>
      <c r="CP4" s="437"/>
      <c r="CQ4" s="437"/>
      <c r="CR4" s="437"/>
      <c r="CS4" s="438"/>
      <c r="CT4" s="439">
        <v>4.9000000000000004</v>
      </c>
      <c r="CU4" s="440"/>
      <c r="CV4" s="440"/>
      <c r="CW4" s="440"/>
      <c r="CX4" s="440"/>
      <c r="CY4" s="440"/>
      <c r="CZ4" s="440"/>
      <c r="DA4" s="441"/>
      <c r="DB4" s="439">
        <v>0.6</v>
      </c>
      <c r="DC4" s="440"/>
      <c r="DD4" s="440"/>
      <c r="DE4" s="440"/>
      <c r="DF4" s="440"/>
      <c r="DG4" s="440"/>
      <c r="DH4" s="440"/>
      <c r="DI4" s="441"/>
      <c r="DJ4" s="186"/>
      <c r="DK4" s="186"/>
      <c r="DL4" s="186"/>
      <c r="DM4" s="186"/>
      <c r="DN4" s="186"/>
      <c r="DO4" s="186"/>
    </row>
    <row r="5" spans="1:119" ht="18.75" customHeight="1" x14ac:dyDescent="0.15">
      <c r="A5" s="187"/>
      <c r="B5" s="449"/>
      <c r="C5" s="450"/>
      <c r="D5" s="450"/>
      <c r="E5" s="451"/>
      <c r="F5" s="451"/>
      <c r="G5" s="451"/>
      <c r="H5" s="451"/>
      <c r="I5" s="451"/>
      <c r="J5" s="451"/>
      <c r="K5" s="451"/>
      <c r="L5" s="451"/>
      <c r="M5" s="451"/>
      <c r="N5" s="451"/>
      <c r="O5" s="451"/>
      <c r="P5" s="451"/>
      <c r="Q5" s="451"/>
      <c r="R5" s="456"/>
      <c r="S5" s="456"/>
      <c r="T5" s="456"/>
      <c r="U5" s="456"/>
      <c r="V5" s="457"/>
      <c r="W5" s="460"/>
      <c r="X5" s="461"/>
      <c r="Y5" s="461"/>
      <c r="Z5" s="461"/>
      <c r="AA5" s="461"/>
      <c r="AB5" s="450"/>
      <c r="AC5" s="456"/>
      <c r="AD5" s="461"/>
      <c r="AE5" s="461"/>
      <c r="AF5" s="461"/>
      <c r="AG5" s="461"/>
      <c r="AH5" s="461"/>
      <c r="AI5" s="461"/>
      <c r="AJ5" s="461"/>
      <c r="AK5" s="461"/>
      <c r="AL5" s="463"/>
      <c r="AM5" s="499" t="s">
        <v>93</v>
      </c>
      <c r="AN5" s="500"/>
      <c r="AO5" s="500"/>
      <c r="AP5" s="500"/>
      <c r="AQ5" s="500"/>
      <c r="AR5" s="500"/>
      <c r="AS5" s="500"/>
      <c r="AT5" s="501"/>
      <c r="AU5" s="502" t="s">
        <v>94</v>
      </c>
      <c r="AV5" s="503"/>
      <c r="AW5" s="503"/>
      <c r="AX5" s="503"/>
      <c r="AY5" s="504" t="s">
        <v>95</v>
      </c>
      <c r="AZ5" s="505"/>
      <c r="BA5" s="505"/>
      <c r="BB5" s="505"/>
      <c r="BC5" s="505"/>
      <c r="BD5" s="505"/>
      <c r="BE5" s="505"/>
      <c r="BF5" s="505"/>
      <c r="BG5" s="505"/>
      <c r="BH5" s="505"/>
      <c r="BI5" s="505"/>
      <c r="BJ5" s="505"/>
      <c r="BK5" s="505"/>
      <c r="BL5" s="505"/>
      <c r="BM5" s="506"/>
      <c r="BN5" s="470">
        <v>234278623</v>
      </c>
      <c r="BO5" s="471"/>
      <c r="BP5" s="471"/>
      <c r="BQ5" s="471"/>
      <c r="BR5" s="471"/>
      <c r="BS5" s="471"/>
      <c r="BT5" s="471"/>
      <c r="BU5" s="472"/>
      <c r="BV5" s="470">
        <v>174383943</v>
      </c>
      <c r="BW5" s="471"/>
      <c r="BX5" s="471"/>
      <c r="BY5" s="471"/>
      <c r="BZ5" s="471"/>
      <c r="CA5" s="471"/>
      <c r="CB5" s="471"/>
      <c r="CC5" s="472"/>
      <c r="CD5" s="473" t="s">
        <v>96</v>
      </c>
      <c r="CE5" s="474"/>
      <c r="CF5" s="474"/>
      <c r="CG5" s="474"/>
      <c r="CH5" s="474"/>
      <c r="CI5" s="474"/>
      <c r="CJ5" s="474"/>
      <c r="CK5" s="474"/>
      <c r="CL5" s="474"/>
      <c r="CM5" s="474"/>
      <c r="CN5" s="474"/>
      <c r="CO5" s="474"/>
      <c r="CP5" s="474"/>
      <c r="CQ5" s="474"/>
      <c r="CR5" s="474"/>
      <c r="CS5" s="475"/>
      <c r="CT5" s="467">
        <v>97.3</v>
      </c>
      <c r="CU5" s="468"/>
      <c r="CV5" s="468"/>
      <c r="CW5" s="468"/>
      <c r="CX5" s="468"/>
      <c r="CY5" s="468"/>
      <c r="CZ5" s="468"/>
      <c r="DA5" s="469"/>
      <c r="DB5" s="467">
        <v>99.6</v>
      </c>
      <c r="DC5" s="468"/>
      <c r="DD5" s="468"/>
      <c r="DE5" s="468"/>
      <c r="DF5" s="468"/>
      <c r="DG5" s="468"/>
      <c r="DH5" s="468"/>
      <c r="DI5" s="469"/>
      <c r="DJ5" s="186"/>
      <c r="DK5" s="186"/>
      <c r="DL5" s="186"/>
      <c r="DM5" s="186"/>
      <c r="DN5" s="186"/>
      <c r="DO5" s="186"/>
    </row>
    <row r="6" spans="1:119" ht="18.75" customHeight="1" x14ac:dyDescent="0.15">
      <c r="A6" s="187"/>
      <c r="B6" s="476" t="s">
        <v>97</v>
      </c>
      <c r="C6" s="477"/>
      <c r="D6" s="477"/>
      <c r="E6" s="478"/>
      <c r="F6" s="478"/>
      <c r="G6" s="478"/>
      <c r="H6" s="478"/>
      <c r="I6" s="478"/>
      <c r="J6" s="478"/>
      <c r="K6" s="478"/>
      <c r="L6" s="478" t="s">
        <v>98</v>
      </c>
      <c r="M6" s="478"/>
      <c r="N6" s="478"/>
      <c r="O6" s="478"/>
      <c r="P6" s="478"/>
      <c r="Q6" s="478"/>
      <c r="R6" s="482"/>
      <c r="S6" s="482"/>
      <c r="T6" s="482"/>
      <c r="U6" s="482"/>
      <c r="V6" s="483"/>
      <c r="W6" s="486" t="s">
        <v>99</v>
      </c>
      <c r="X6" s="487"/>
      <c r="Y6" s="487"/>
      <c r="Z6" s="487"/>
      <c r="AA6" s="487"/>
      <c r="AB6" s="477"/>
      <c r="AC6" s="490" t="s">
        <v>100</v>
      </c>
      <c r="AD6" s="491"/>
      <c r="AE6" s="491"/>
      <c r="AF6" s="491"/>
      <c r="AG6" s="491"/>
      <c r="AH6" s="491"/>
      <c r="AI6" s="491"/>
      <c r="AJ6" s="491"/>
      <c r="AK6" s="491"/>
      <c r="AL6" s="492"/>
      <c r="AM6" s="499" t="s">
        <v>101</v>
      </c>
      <c r="AN6" s="500"/>
      <c r="AO6" s="500"/>
      <c r="AP6" s="500"/>
      <c r="AQ6" s="500"/>
      <c r="AR6" s="500"/>
      <c r="AS6" s="500"/>
      <c r="AT6" s="501"/>
      <c r="AU6" s="502" t="s">
        <v>94</v>
      </c>
      <c r="AV6" s="503"/>
      <c r="AW6" s="503"/>
      <c r="AX6" s="503"/>
      <c r="AY6" s="504" t="s">
        <v>102</v>
      </c>
      <c r="AZ6" s="505"/>
      <c r="BA6" s="505"/>
      <c r="BB6" s="505"/>
      <c r="BC6" s="505"/>
      <c r="BD6" s="505"/>
      <c r="BE6" s="505"/>
      <c r="BF6" s="505"/>
      <c r="BG6" s="505"/>
      <c r="BH6" s="505"/>
      <c r="BI6" s="505"/>
      <c r="BJ6" s="505"/>
      <c r="BK6" s="505"/>
      <c r="BL6" s="505"/>
      <c r="BM6" s="506"/>
      <c r="BN6" s="470">
        <v>5069283</v>
      </c>
      <c r="BO6" s="471"/>
      <c r="BP6" s="471"/>
      <c r="BQ6" s="471"/>
      <c r="BR6" s="471"/>
      <c r="BS6" s="471"/>
      <c r="BT6" s="471"/>
      <c r="BU6" s="472"/>
      <c r="BV6" s="470">
        <v>1315595</v>
      </c>
      <c r="BW6" s="471"/>
      <c r="BX6" s="471"/>
      <c r="BY6" s="471"/>
      <c r="BZ6" s="471"/>
      <c r="CA6" s="471"/>
      <c r="CB6" s="471"/>
      <c r="CC6" s="472"/>
      <c r="CD6" s="473" t="s">
        <v>103</v>
      </c>
      <c r="CE6" s="474"/>
      <c r="CF6" s="474"/>
      <c r="CG6" s="474"/>
      <c r="CH6" s="474"/>
      <c r="CI6" s="474"/>
      <c r="CJ6" s="474"/>
      <c r="CK6" s="474"/>
      <c r="CL6" s="474"/>
      <c r="CM6" s="474"/>
      <c r="CN6" s="474"/>
      <c r="CO6" s="474"/>
      <c r="CP6" s="474"/>
      <c r="CQ6" s="474"/>
      <c r="CR6" s="474"/>
      <c r="CS6" s="475"/>
      <c r="CT6" s="507">
        <v>101.1</v>
      </c>
      <c r="CU6" s="508"/>
      <c r="CV6" s="508"/>
      <c r="CW6" s="508"/>
      <c r="CX6" s="508"/>
      <c r="CY6" s="508"/>
      <c r="CZ6" s="508"/>
      <c r="DA6" s="509"/>
      <c r="DB6" s="507">
        <v>103.3</v>
      </c>
      <c r="DC6" s="508"/>
      <c r="DD6" s="508"/>
      <c r="DE6" s="508"/>
      <c r="DF6" s="508"/>
      <c r="DG6" s="508"/>
      <c r="DH6" s="508"/>
      <c r="DI6" s="509"/>
      <c r="DJ6" s="186"/>
      <c r="DK6" s="186"/>
      <c r="DL6" s="186"/>
      <c r="DM6" s="186"/>
      <c r="DN6" s="186"/>
      <c r="DO6" s="186"/>
    </row>
    <row r="7" spans="1:119" ht="18.75" customHeight="1" x14ac:dyDescent="0.15">
      <c r="A7" s="187"/>
      <c r="B7" s="446"/>
      <c r="C7" s="447"/>
      <c r="D7" s="447"/>
      <c r="E7" s="448"/>
      <c r="F7" s="448"/>
      <c r="G7" s="448"/>
      <c r="H7" s="448"/>
      <c r="I7" s="448"/>
      <c r="J7" s="448"/>
      <c r="K7" s="448"/>
      <c r="L7" s="448"/>
      <c r="M7" s="448"/>
      <c r="N7" s="448"/>
      <c r="O7" s="448"/>
      <c r="P7" s="448"/>
      <c r="Q7" s="448"/>
      <c r="R7" s="454"/>
      <c r="S7" s="454"/>
      <c r="T7" s="454"/>
      <c r="U7" s="454"/>
      <c r="V7" s="455"/>
      <c r="W7" s="458"/>
      <c r="X7" s="459"/>
      <c r="Y7" s="459"/>
      <c r="Z7" s="459"/>
      <c r="AA7" s="459"/>
      <c r="AB7" s="447"/>
      <c r="AC7" s="493"/>
      <c r="AD7" s="494"/>
      <c r="AE7" s="494"/>
      <c r="AF7" s="494"/>
      <c r="AG7" s="494"/>
      <c r="AH7" s="494"/>
      <c r="AI7" s="494"/>
      <c r="AJ7" s="494"/>
      <c r="AK7" s="494"/>
      <c r="AL7" s="495"/>
      <c r="AM7" s="499" t="s">
        <v>104</v>
      </c>
      <c r="AN7" s="500"/>
      <c r="AO7" s="500"/>
      <c r="AP7" s="500"/>
      <c r="AQ7" s="500"/>
      <c r="AR7" s="500"/>
      <c r="AS7" s="500"/>
      <c r="AT7" s="501"/>
      <c r="AU7" s="502" t="s">
        <v>94</v>
      </c>
      <c r="AV7" s="503"/>
      <c r="AW7" s="503"/>
      <c r="AX7" s="503"/>
      <c r="AY7" s="504" t="s">
        <v>105</v>
      </c>
      <c r="AZ7" s="505"/>
      <c r="BA7" s="505"/>
      <c r="BB7" s="505"/>
      <c r="BC7" s="505"/>
      <c r="BD7" s="505"/>
      <c r="BE7" s="505"/>
      <c r="BF7" s="505"/>
      <c r="BG7" s="505"/>
      <c r="BH7" s="505"/>
      <c r="BI7" s="505"/>
      <c r="BJ7" s="505"/>
      <c r="BK7" s="505"/>
      <c r="BL7" s="505"/>
      <c r="BM7" s="506"/>
      <c r="BN7" s="470">
        <v>320747</v>
      </c>
      <c r="BO7" s="471"/>
      <c r="BP7" s="471"/>
      <c r="BQ7" s="471"/>
      <c r="BR7" s="471"/>
      <c r="BS7" s="471"/>
      <c r="BT7" s="471"/>
      <c r="BU7" s="472"/>
      <c r="BV7" s="470">
        <v>698420</v>
      </c>
      <c r="BW7" s="471"/>
      <c r="BX7" s="471"/>
      <c r="BY7" s="471"/>
      <c r="BZ7" s="471"/>
      <c r="CA7" s="471"/>
      <c r="CB7" s="471"/>
      <c r="CC7" s="472"/>
      <c r="CD7" s="473" t="s">
        <v>106</v>
      </c>
      <c r="CE7" s="474"/>
      <c r="CF7" s="474"/>
      <c r="CG7" s="474"/>
      <c r="CH7" s="474"/>
      <c r="CI7" s="474"/>
      <c r="CJ7" s="474"/>
      <c r="CK7" s="474"/>
      <c r="CL7" s="474"/>
      <c r="CM7" s="474"/>
      <c r="CN7" s="474"/>
      <c r="CO7" s="474"/>
      <c r="CP7" s="474"/>
      <c r="CQ7" s="474"/>
      <c r="CR7" s="474"/>
      <c r="CS7" s="475"/>
      <c r="CT7" s="470">
        <v>97788142</v>
      </c>
      <c r="CU7" s="471"/>
      <c r="CV7" s="471"/>
      <c r="CW7" s="471"/>
      <c r="CX7" s="471"/>
      <c r="CY7" s="471"/>
      <c r="CZ7" s="471"/>
      <c r="DA7" s="472"/>
      <c r="DB7" s="470">
        <v>96281582</v>
      </c>
      <c r="DC7" s="471"/>
      <c r="DD7" s="471"/>
      <c r="DE7" s="471"/>
      <c r="DF7" s="471"/>
      <c r="DG7" s="471"/>
      <c r="DH7" s="471"/>
      <c r="DI7" s="472"/>
      <c r="DJ7" s="186"/>
      <c r="DK7" s="186"/>
      <c r="DL7" s="186"/>
      <c r="DM7" s="186"/>
      <c r="DN7" s="186"/>
      <c r="DO7" s="186"/>
    </row>
    <row r="8" spans="1:119" ht="18.75" customHeight="1" thickBot="1" x14ac:dyDescent="0.2">
      <c r="A8" s="187"/>
      <c r="B8" s="479"/>
      <c r="C8" s="480"/>
      <c r="D8" s="480"/>
      <c r="E8" s="481"/>
      <c r="F8" s="481"/>
      <c r="G8" s="481"/>
      <c r="H8" s="481"/>
      <c r="I8" s="481"/>
      <c r="J8" s="481"/>
      <c r="K8" s="481"/>
      <c r="L8" s="481"/>
      <c r="M8" s="481"/>
      <c r="N8" s="481"/>
      <c r="O8" s="481"/>
      <c r="P8" s="481"/>
      <c r="Q8" s="481"/>
      <c r="R8" s="484"/>
      <c r="S8" s="484"/>
      <c r="T8" s="484"/>
      <c r="U8" s="484"/>
      <c r="V8" s="485"/>
      <c r="W8" s="488"/>
      <c r="X8" s="489"/>
      <c r="Y8" s="489"/>
      <c r="Z8" s="489"/>
      <c r="AA8" s="489"/>
      <c r="AB8" s="480"/>
      <c r="AC8" s="496"/>
      <c r="AD8" s="497"/>
      <c r="AE8" s="497"/>
      <c r="AF8" s="497"/>
      <c r="AG8" s="497"/>
      <c r="AH8" s="497"/>
      <c r="AI8" s="497"/>
      <c r="AJ8" s="497"/>
      <c r="AK8" s="497"/>
      <c r="AL8" s="498"/>
      <c r="AM8" s="499" t="s">
        <v>107</v>
      </c>
      <c r="AN8" s="500"/>
      <c r="AO8" s="500"/>
      <c r="AP8" s="500"/>
      <c r="AQ8" s="500"/>
      <c r="AR8" s="500"/>
      <c r="AS8" s="500"/>
      <c r="AT8" s="501"/>
      <c r="AU8" s="502" t="s">
        <v>108</v>
      </c>
      <c r="AV8" s="503"/>
      <c r="AW8" s="503"/>
      <c r="AX8" s="503"/>
      <c r="AY8" s="504" t="s">
        <v>109</v>
      </c>
      <c r="AZ8" s="505"/>
      <c r="BA8" s="505"/>
      <c r="BB8" s="505"/>
      <c r="BC8" s="505"/>
      <c r="BD8" s="505"/>
      <c r="BE8" s="505"/>
      <c r="BF8" s="505"/>
      <c r="BG8" s="505"/>
      <c r="BH8" s="505"/>
      <c r="BI8" s="505"/>
      <c r="BJ8" s="505"/>
      <c r="BK8" s="505"/>
      <c r="BL8" s="505"/>
      <c r="BM8" s="506"/>
      <c r="BN8" s="470">
        <v>4748536</v>
      </c>
      <c r="BO8" s="471"/>
      <c r="BP8" s="471"/>
      <c r="BQ8" s="471"/>
      <c r="BR8" s="471"/>
      <c r="BS8" s="471"/>
      <c r="BT8" s="471"/>
      <c r="BU8" s="472"/>
      <c r="BV8" s="470">
        <v>617175</v>
      </c>
      <c r="BW8" s="471"/>
      <c r="BX8" s="471"/>
      <c r="BY8" s="471"/>
      <c r="BZ8" s="471"/>
      <c r="CA8" s="471"/>
      <c r="CB8" s="471"/>
      <c r="CC8" s="472"/>
      <c r="CD8" s="473" t="s">
        <v>110</v>
      </c>
      <c r="CE8" s="474"/>
      <c r="CF8" s="474"/>
      <c r="CG8" s="474"/>
      <c r="CH8" s="474"/>
      <c r="CI8" s="474"/>
      <c r="CJ8" s="474"/>
      <c r="CK8" s="474"/>
      <c r="CL8" s="474"/>
      <c r="CM8" s="474"/>
      <c r="CN8" s="474"/>
      <c r="CO8" s="474"/>
      <c r="CP8" s="474"/>
      <c r="CQ8" s="474"/>
      <c r="CR8" s="474"/>
      <c r="CS8" s="475"/>
      <c r="CT8" s="510">
        <v>0.96</v>
      </c>
      <c r="CU8" s="511"/>
      <c r="CV8" s="511"/>
      <c r="CW8" s="511"/>
      <c r="CX8" s="511"/>
      <c r="CY8" s="511"/>
      <c r="CZ8" s="511"/>
      <c r="DA8" s="512"/>
      <c r="DB8" s="510">
        <v>0.95</v>
      </c>
      <c r="DC8" s="511"/>
      <c r="DD8" s="511"/>
      <c r="DE8" s="511"/>
      <c r="DF8" s="511"/>
      <c r="DG8" s="511"/>
      <c r="DH8" s="511"/>
      <c r="DI8" s="512"/>
      <c r="DJ8" s="186"/>
      <c r="DK8" s="186"/>
      <c r="DL8" s="186"/>
      <c r="DM8" s="186"/>
      <c r="DN8" s="186"/>
      <c r="DO8" s="186"/>
    </row>
    <row r="9" spans="1:119" ht="18.75" customHeight="1" thickBot="1" x14ac:dyDescent="0.2">
      <c r="A9" s="187"/>
      <c r="B9" s="464" t="s">
        <v>111</v>
      </c>
      <c r="C9" s="465"/>
      <c r="D9" s="465"/>
      <c r="E9" s="465"/>
      <c r="F9" s="465"/>
      <c r="G9" s="465"/>
      <c r="H9" s="465"/>
      <c r="I9" s="465"/>
      <c r="J9" s="465"/>
      <c r="K9" s="513"/>
      <c r="L9" s="514" t="s">
        <v>112</v>
      </c>
      <c r="M9" s="515"/>
      <c r="N9" s="515"/>
      <c r="O9" s="515"/>
      <c r="P9" s="515"/>
      <c r="Q9" s="516"/>
      <c r="R9" s="517">
        <v>485587</v>
      </c>
      <c r="S9" s="518"/>
      <c r="T9" s="518"/>
      <c r="U9" s="518"/>
      <c r="V9" s="519"/>
      <c r="W9" s="427" t="s">
        <v>113</v>
      </c>
      <c r="X9" s="428"/>
      <c r="Y9" s="428"/>
      <c r="Z9" s="428"/>
      <c r="AA9" s="428"/>
      <c r="AB9" s="428"/>
      <c r="AC9" s="428"/>
      <c r="AD9" s="428"/>
      <c r="AE9" s="428"/>
      <c r="AF9" s="428"/>
      <c r="AG9" s="428"/>
      <c r="AH9" s="428"/>
      <c r="AI9" s="428"/>
      <c r="AJ9" s="428"/>
      <c r="AK9" s="428"/>
      <c r="AL9" s="429"/>
      <c r="AM9" s="499" t="s">
        <v>114</v>
      </c>
      <c r="AN9" s="500"/>
      <c r="AO9" s="500"/>
      <c r="AP9" s="500"/>
      <c r="AQ9" s="500"/>
      <c r="AR9" s="500"/>
      <c r="AS9" s="500"/>
      <c r="AT9" s="501"/>
      <c r="AU9" s="502" t="s">
        <v>94</v>
      </c>
      <c r="AV9" s="503"/>
      <c r="AW9" s="503"/>
      <c r="AX9" s="503"/>
      <c r="AY9" s="504" t="s">
        <v>115</v>
      </c>
      <c r="AZ9" s="505"/>
      <c r="BA9" s="505"/>
      <c r="BB9" s="505"/>
      <c r="BC9" s="505"/>
      <c r="BD9" s="505"/>
      <c r="BE9" s="505"/>
      <c r="BF9" s="505"/>
      <c r="BG9" s="505"/>
      <c r="BH9" s="505"/>
      <c r="BI9" s="505"/>
      <c r="BJ9" s="505"/>
      <c r="BK9" s="505"/>
      <c r="BL9" s="505"/>
      <c r="BM9" s="506"/>
      <c r="BN9" s="470">
        <v>4131361</v>
      </c>
      <c r="BO9" s="471"/>
      <c r="BP9" s="471"/>
      <c r="BQ9" s="471"/>
      <c r="BR9" s="471"/>
      <c r="BS9" s="471"/>
      <c r="BT9" s="471"/>
      <c r="BU9" s="472"/>
      <c r="BV9" s="470">
        <v>-106206</v>
      </c>
      <c r="BW9" s="471"/>
      <c r="BX9" s="471"/>
      <c r="BY9" s="471"/>
      <c r="BZ9" s="471"/>
      <c r="CA9" s="471"/>
      <c r="CB9" s="471"/>
      <c r="CC9" s="472"/>
      <c r="CD9" s="473" t="s">
        <v>116</v>
      </c>
      <c r="CE9" s="474"/>
      <c r="CF9" s="474"/>
      <c r="CG9" s="474"/>
      <c r="CH9" s="474"/>
      <c r="CI9" s="474"/>
      <c r="CJ9" s="474"/>
      <c r="CK9" s="474"/>
      <c r="CL9" s="474"/>
      <c r="CM9" s="474"/>
      <c r="CN9" s="474"/>
      <c r="CO9" s="474"/>
      <c r="CP9" s="474"/>
      <c r="CQ9" s="474"/>
      <c r="CR9" s="474"/>
      <c r="CS9" s="475"/>
      <c r="CT9" s="467">
        <v>11.6</v>
      </c>
      <c r="CU9" s="468"/>
      <c r="CV9" s="468"/>
      <c r="CW9" s="468"/>
      <c r="CX9" s="468"/>
      <c r="CY9" s="468"/>
      <c r="CZ9" s="468"/>
      <c r="DA9" s="469"/>
      <c r="DB9" s="467">
        <v>12.4</v>
      </c>
      <c r="DC9" s="468"/>
      <c r="DD9" s="468"/>
      <c r="DE9" s="468"/>
      <c r="DF9" s="468"/>
      <c r="DG9" s="468"/>
      <c r="DH9" s="468"/>
      <c r="DI9" s="469"/>
      <c r="DJ9" s="186"/>
      <c r="DK9" s="186"/>
      <c r="DL9" s="186"/>
      <c r="DM9" s="186"/>
      <c r="DN9" s="186"/>
      <c r="DO9" s="186"/>
    </row>
    <row r="10" spans="1:119" ht="18.75" customHeight="1" thickBot="1" x14ac:dyDescent="0.2">
      <c r="A10" s="187"/>
      <c r="B10" s="464"/>
      <c r="C10" s="465"/>
      <c r="D10" s="465"/>
      <c r="E10" s="465"/>
      <c r="F10" s="465"/>
      <c r="G10" s="465"/>
      <c r="H10" s="465"/>
      <c r="I10" s="465"/>
      <c r="J10" s="465"/>
      <c r="K10" s="513"/>
      <c r="L10" s="520" t="s">
        <v>117</v>
      </c>
      <c r="M10" s="500"/>
      <c r="N10" s="500"/>
      <c r="O10" s="500"/>
      <c r="P10" s="500"/>
      <c r="Q10" s="501"/>
      <c r="R10" s="521">
        <v>487850</v>
      </c>
      <c r="S10" s="522"/>
      <c r="T10" s="522"/>
      <c r="U10" s="522"/>
      <c r="V10" s="523"/>
      <c r="W10" s="458"/>
      <c r="X10" s="459"/>
      <c r="Y10" s="459"/>
      <c r="Z10" s="459"/>
      <c r="AA10" s="459"/>
      <c r="AB10" s="459"/>
      <c r="AC10" s="459"/>
      <c r="AD10" s="459"/>
      <c r="AE10" s="459"/>
      <c r="AF10" s="459"/>
      <c r="AG10" s="459"/>
      <c r="AH10" s="459"/>
      <c r="AI10" s="459"/>
      <c r="AJ10" s="459"/>
      <c r="AK10" s="459"/>
      <c r="AL10" s="462"/>
      <c r="AM10" s="499" t="s">
        <v>118</v>
      </c>
      <c r="AN10" s="500"/>
      <c r="AO10" s="500"/>
      <c r="AP10" s="500"/>
      <c r="AQ10" s="500"/>
      <c r="AR10" s="500"/>
      <c r="AS10" s="500"/>
      <c r="AT10" s="501"/>
      <c r="AU10" s="502" t="s">
        <v>94</v>
      </c>
      <c r="AV10" s="503"/>
      <c r="AW10" s="503"/>
      <c r="AX10" s="503"/>
      <c r="AY10" s="504" t="s">
        <v>119</v>
      </c>
      <c r="AZ10" s="505"/>
      <c r="BA10" s="505"/>
      <c r="BB10" s="505"/>
      <c r="BC10" s="505"/>
      <c r="BD10" s="505"/>
      <c r="BE10" s="505"/>
      <c r="BF10" s="505"/>
      <c r="BG10" s="505"/>
      <c r="BH10" s="505"/>
      <c r="BI10" s="505"/>
      <c r="BJ10" s="505"/>
      <c r="BK10" s="505"/>
      <c r="BL10" s="505"/>
      <c r="BM10" s="506"/>
      <c r="BN10" s="470">
        <v>305632</v>
      </c>
      <c r="BO10" s="471"/>
      <c r="BP10" s="471"/>
      <c r="BQ10" s="471"/>
      <c r="BR10" s="471"/>
      <c r="BS10" s="471"/>
      <c r="BT10" s="471"/>
      <c r="BU10" s="472"/>
      <c r="BV10" s="470">
        <v>363113</v>
      </c>
      <c r="BW10" s="471"/>
      <c r="BX10" s="471"/>
      <c r="BY10" s="471"/>
      <c r="BZ10" s="471"/>
      <c r="CA10" s="471"/>
      <c r="CB10" s="471"/>
      <c r="CC10" s="47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4"/>
      <c r="C11" s="465"/>
      <c r="D11" s="465"/>
      <c r="E11" s="465"/>
      <c r="F11" s="465"/>
      <c r="G11" s="465"/>
      <c r="H11" s="465"/>
      <c r="I11" s="465"/>
      <c r="J11" s="465"/>
      <c r="K11" s="513"/>
      <c r="L11" s="524" t="s">
        <v>121</v>
      </c>
      <c r="M11" s="525"/>
      <c r="N11" s="525"/>
      <c r="O11" s="525"/>
      <c r="P11" s="525"/>
      <c r="Q11" s="526"/>
      <c r="R11" s="527" t="s">
        <v>122</v>
      </c>
      <c r="S11" s="528"/>
      <c r="T11" s="528"/>
      <c r="U11" s="528"/>
      <c r="V11" s="529"/>
      <c r="W11" s="458"/>
      <c r="X11" s="459"/>
      <c r="Y11" s="459"/>
      <c r="Z11" s="459"/>
      <c r="AA11" s="459"/>
      <c r="AB11" s="459"/>
      <c r="AC11" s="459"/>
      <c r="AD11" s="459"/>
      <c r="AE11" s="459"/>
      <c r="AF11" s="459"/>
      <c r="AG11" s="459"/>
      <c r="AH11" s="459"/>
      <c r="AI11" s="459"/>
      <c r="AJ11" s="459"/>
      <c r="AK11" s="459"/>
      <c r="AL11" s="462"/>
      <c r="AM11" s="499" t="s">
        <v>123</v>
      </c>
      <c r="AN11" s="500"/>
      <c r="AO11" s="500"/>
      <c r="AP11" s="500"/>
      <c r="AQ11" s="500"/>
      <c r="AR11" s="500"/>
      <c r="AS11" s="500"/>
      <c r="AT11" s="501"/>
      <c r="AU11" s="502" t="s">
        <v>124</v>
      </c>
      <c r="AV11" s="503"/>
      <c r="AW11" s="503"/>
      <c r="AX11" s="503"/>
      <c r="AY11" s="504" t="s">
        <v>125</v>
      </c>
      <c r="AZ11" s="505"/>
      <c r="BA11" s="505"/>
      <c r="BB11" s="505"/>
      <c r="BC11" s="505"/>
      <c r="BD11" s="505"/>
      <c r="BE11" s="505"/>
      <c r="BF11" s="505"/>
      <c r="BG11" s="505"/>
      <c r="BH11" s="505"/>
      <c r="BI11" s="505"/>
      <c r="BJ11" s="505"/>
      <c r="BK11" s="505"/>
      <c r="BL11" s="505"/>
      <c r="BM11" s="506"/>
      <c r="BN11" s="470">
        <v>0</v>
      </c>
      <c r="BO11" s="471"/>
      <c r="BP11" s="471"/>
      <c r="BQ11" s="471"/>
      <c r="BR11" s="471"/>
      <c r="BS11" s="471"/>
      <c r="BT11" s="471"/>
      <c r="BU11" s="472"/>
      <c r="BV11" s="470">
        <v>0</v>
      </c>
      <c r="BW11" s="471"/>
      <c r="BX11" s="471"/>
      <c r="BY11" s="471"/>
      <c r="BZ11" s="471"/>
      <c r="CA11" s="471"/>
      <c r="CB11" s="471"/>
      <c r="CC11" s="472"/>
      <c r="CD11" s="473" t="s">
        <v>126</v>
      </c>
      <c r="CE11" s="474"/>
      <c r="CF11" s="474"/>
      <c r="CG11" s="474"/>
      <c r="CH11" s="474"/>
      <c r="CI11" s="474"/>
      <c r="CJ11" s="474"/>
      <c r="CK11" s="474"/>
      <c r="CL11" s="474"/>
      <c r="CM11" s="474"/>
      <c r="CN11" s="474"/>
      <c r="CO11" s="474"/>
      <c r="CP11" s="474"/>
      <c r="CQ11" s="474"/>
      <c r="CR11" s="474"/>
      <c r="CS11" s="475"/>
      <c r="CT11" s="510" t="s">
        <v>127</v>
      </c>
      <c r="CU11" s="511"/>
      <c r="CV11" s="511"/>
      <c r="CW11" s="511"/>
      <c r="CX11" s="511"/>
      <c r="CY11" s="511"/>
      <c r="CZ11" s="511"/>
      <c r="DA11" s="512"/>
      <c r="DB11" s="510" t="s">
        <v>127</v>
      </c>
      <c r="DC11" s="511"/>
      <c r="DD11" s="511"/>
      <c r="DE11" s="511"/>
      <c r="DF11" s="511"/>
      <c r="DG11" s="511"/>
      <c r="DH11" s="511"/>
      <c r="DI11" s="512"/>
      <c r="DJ11" s="186"/>
      <c r="DK11" s="186"/>
      <c r="DL11" s="186"/>
      <c r="DM11" s="186"/>
      <c r="DN11" s="186"/>
      <c r="DO11" s="186"/>
    </row>
    <row r="12" spans="1:119" ht="18.75" customHeight="1" x14ac:dyDescent="0.15">
      <c r="A12" s="187"/>
      <c r="B12" s="530" t="s">
        <v>128</v>
      </c>
      <c r="C12" s="531"/>
      <c r="D12" s="531"/>
      <c r="E12" s="531"/>
      <c r="F12" s="531"/>
      <c r="G12" s="531"/>
      <c r="H12" s="531"/>
      <c r="I12" s="531"/>
      <c r="J12" s="531"/>
      <c r="K12" s="532"/>
      <c r="L12" s="539" t="s">
        <v>129</v>
      </c>
      <c r="M12" s="540"/>
      <c r="N12" s="540"/>
      <c r="O12" s="540"/>
      <c r="P12" s="540"/>
      <c r="Q12" s="541"/>
      <c r="R12" s="542">
        <v>484204</v>
      </c>
      <c r="S12" s="543"/>
      <c r="T12" s="543"/>
      <c r="U12" s="543"/>
      <c r="V12" s="544"/>
      <c r="W12" s="545" t="s">
        <v>1</v>
      </c>
      <c r="X12" s="503"/>
      <c r="Y12" s="503"/>
      <c r="Z12" s="503"/>
      <c r="AA12" s="503"/>
      <c r="AB12" s="546"/>
      <c r="AC12" s="547" t="s">
        <v>130</v>
      </c>
      <c r="AD12" s="548"/>
      <c r="AE12" s="548"/>
      <c r="AF12" s="548"/>
      <c r="AG12" s="549"/>
      <c r="AH12" s="547" t="s">
        <v>131</v>
      </c>
      <c r="AI12" s="548"/>
      <c r="AJ12" s="548"/>
      <c r="AK12" s="548"/>
      <c r="AL12" s="550"/>
      <c r="AM12" s="499" t="s">
        <v>132</v>
      </c>
      <c r="AN12" s="500"/>
      <c r="AO12" s="500"/>
      <c r="AP12" s="500"/>
      <c r="AQ12" s="500"/>
      <c r="AR12" s="500"/>
      <c r="AS12" s="500"/>
      <c r="AT12" s="501"/>
      <c r="AU12" s="502" t="s">
        <v>133</v>
      </c>
      <c r="AV12" s="503"/>
      <c r="AW12" s="503"/>
      <c r="AX12" s="503"/>
      <c r="AY12" s="504" t="s">
        <v>134</v>
      </c>
      <c r="AZ12" s="505"/>
      <c r="BA12" s="505"/>
      <c r="BB12" s="505"/>
      <c r="BC12" s="505"/>
      <c r="BD12" s="505"/>
      <c r="BE12" s="505"/>
      <c r="BF12" s="505"/>
      <c r="BG12" s="505"/>
      <c r="BH12" s="505"/>
      <c r="BI12" s="505"/>
      <c r="BJ12" s="505"/>
      <c r="BK12" s="505"/>
      <c r="BL12" s="505"/>
      <c r="BM12" s="506"/>
      <c r="BN12" s="470">
        <v>0</v>
      </c>
      <c r="BO12" s="471"/>
      <c r="BP12" s="471"/>
      <c r="BQ12" s="471"/>
      <c r="BR12" s="471"/>
      <c r="BS12" s="471"/>
      <c r="BT12" s="471"/>
      <c r="BU12" s="472"/>
      <c r="BV12" s="470">
        <v>5300000</v>
      </c>
      <c r="BW12" s="471"/>
      <c r="BX12" s="471"/>
      <c r="BY12" s="471"/>
      <c r="BZ12" s="471"/>
      <c r="CA12" s="471"/>
      <c r="CB12" s="471"/>
      <c r="CC12" s="472"/>
      <c r="CD12" s="473" t="s">
        <v>135</v>
      </c>
      <c r="CE12" s="474"/>
      <c r="CF12" s="474"/>
      <c r="CG12" s="474"/>
      <c r="CH12" s="474"/>
      <c r="CI12" s="474"/>
      <c r="CJ12" s="474"/>
      <c r="CK12" s="474"/>
      <c r="CL12" s="474"/>
      <c r="CM12" s="474"/>
      <c r="CN12" s="474"/>
      <c r="CO12" s="474"/>
      <c r="CP12" s="474"/>
      <c r="CQ12" s="474"/>
      <c r="CR12" s="474"/>
      <c r="CS12" s="475"/>
      <c r="CT12" s="510" t="s">
        <v>136</v>
      </c>
      <c r="CU12" s="511"/>
      <c r="CV12" s="511"/>
      <c r="CW12" s="511"/>
      <c r="CX12" s="511"/>
      <c r="CY12" s="511"/>
      <c r="CZ12" s="511"/>
      <c r="DA12" s="512"/>
      <c r="DB12" s="510" t="s">
        <v>136</v>
      </c>
      <c r="DC12" s="511"/>
      <c r="DD12" s="511"/>
      <c r="DE12" s="511"/>
      <c r="DF12" s="511"/>
      <c r="DG12" s="511"/>
      <c r="DH12" s="511"/>
      <c r="DI12" s="512"/>
      <c r="DJ12" s="186"/>
      <c r="DK12" s="186"/>
      <c r="DL12" s="186"/>
      <c r="DM12" s="186"/>
      <c r="DN12" s="186"/>
      <c r="DO12" s="186"/>
    </row>
    <row r="13" spans="1:119" ht="18.75" customHeight="1" x14ac:dyDescent="0.15">
      <c r="A13" s="187"/>
      <c r="B13" s="533"/>
      <c r="C13" s="534"/>
      <c r="D13" s="534"/>
      <c r="E13" s="534"/>
      <c r="F13" s="534"/>
      <c r="G13" s="534"/>
      <c r="H13" s="534"/>
      <c r="I13" s="534"/>
      <c r="J13" s="534"/>
      <c r="K13" s="535"/>
      <c r="L13" s="197"/>
      <c r="M13" s="561" t="s">
        <v>137</v>
      </c>
      <c r="N13" s="562"/>
      <c r="O13" s="562"/>
      <c r="P13" s="562"/>
      <c r="Q13" s="563"/>
      <c r="R13" s="554">
        <v>477013</v>
      </c>
      <c r="S13" s="555"/>
      <c r="T13" s="555"/>
      <c r="U13" s="555"/>
      <c r="V13" s="556"/>
      <c r="W13" s="486" t="s">
        <v>138</v>
      </c>
      <c r="X13" s="487"/>
      <c r="Y13" s="487"/>
      <c r="Z13" s="487"/>
      <c r="AA13" s="487"/>
      <c r="AB13" s="477"/>
      <c r="AC13" s="521">
        <v>646</v>
      </c>
      <c r="AD13" s="522"/>
      <c r="AE13" s="522"/>
      <c r="AF13" s="522"/>
      <c r="AG13" s="564"/>
      <c r="AH13" s="521">
        <v>632</v>
      </c>
      <c r="AI13" s="522"/>
      <c r="AJ13" s="522"/>
      <c r="AK13" s="522"/>
      <c r="AL13" s="523"/>
      <c r="AM13" s="499" t="s">
        <v>139</v>
      </c>
      <c r="AN13" s="500"/>
      <c r="AO13" s="500"/>
      <c r="AP13" s="500"/>
      <c r="AQ13" s="500"/>
      <c r="AR13" s="500"/>
      <c r="AS13" s="500"/>
      <c r="AT13" s="501"/>
      <c r="AU13" s="502" t="s">
        <v>108</v>
      </c>
      <c r="AV13" s="503"/>
      <c r="AW13" s="503"/>
      <c r="AX13" s="503"/>
      <c r="AY13" s="504" t="s">
        <v>140</v>
      </c>
      <c r="AZ13" s="505"/>
      <c r="BA13" s="505"/>
      <c r="BB13" s="505"/>
      <c r="BC13" s="505"/>
      <c r="BD13" s="505"/>
      <c r="BE13" s="505"/>
      <c r="BF13" s="505"/>
      <c r="BG13" s="505"/>
      <c r="BH13" s="505"/>
      <c r="BI13" s="505"/>
      <c r="BJ13" s="505"/>
      <c r="BK13" s="505"/>
      <c r="BL13" s="505"/>
      <c r="BM13" s="506"/>
      <c r="BN13" s="470">
        <v>4436993</v>
      </c>
      <c r="BO13" s="471"/>
      <c r="BP13" s="471"/>
      <c r="BQ13" s="471"/>
      <c r="BR13" s="471"/>
      <c r="BS13" s="471"/>
      <c r="BT13" s="471"/>
      <c r="BU13" s="472"/>
      <c r="BV13" s="470">
        <v>-5043093</v>
      </c>
      <c r="BW13" s="471"/>
      <c r="BX13" s="471"/>
      <c r="BY13" s="471"/>
      <c r="BZ13" s="471"/>
      <c r="CA13" s="471"/>
      <c r="CB13" s="471"/>
      <c r="CC13" s="472"/>
      <c r="CD13" s="473" t="s">
        <v>141</v>
      </c>
      <c r="CE13" s="474"/>
      <c r="CF13" s="474"/>
      <c r="CG13" s="474"/>
      <c r="CH13" s="474"/>
      <c r="CI13" s="474"/>
      <c r="CJ13" s="474"/>
      <c r="CK13" s="474"/>
      <c r="CL13" s="474"/>
      <c r="CM13" s="474"/>
      <c r="CN13" s="474"/>
      <c r="CO13" s="474"/>
      <c r="CP13" s="474"/>
      <c r="CQ13" s="474"/>
      <c r="CR13" s="474"/>
      <c r="CS13" s="475"/>
      <c r="CT13" s="467">
        <v>4.0999999999999996</v>
      </c>
      <c r="CU13" s="468"/>
      <c r="CV13" s="468"/>
      <c r="CW13" s="468"/>
      <c r="CX13" s="468"/>
      <c r="CY13" s="468"/>
      <c r="CZ13" s="468"/>
      <c r="DA13" s="469"/>
      <c r="DB13" s="467">
        <v>3.3</v>
      </c>
      <c r="DC13" s="468"/>
      <c r="DD13" s="468"/>
      <c r="DE13" s="468"/>
      <c r="DF13" s="468"/>
      <c r="DG13" s="468"/>
      <c r="DH13" s="468"/>
      <c r="DI13" s="469"/>
      <c r="DJ13" s="186"/>
      <c r="DK13" s="186"/>
      <c r="DL13" s="186"/>
      <c r="DM13" s="186"/>
      <c r="DN13" s="186"/>
      <c r="DO13" s="186"/>
    </row>
    <row r="14" spans="1:119" ht="18.75" customHeight="1" thickBot="1" x14ac:dyDescent="0.2">
      <c r="A14" s="187"/>
      <c r="B14" s="533"/>
      <c r="C14" s="534"/>
      <c r="D14" s="534"/>
      <c r="E14" s="534"/>
      <c r="F14" s="534"/>
      <c r="G14" s="534"/>
      <c r="H14" s="534"/>
      <c r="I14" s="534"/>
      <c r="J14" s="534"/>
      <c r="K14" s="535"/>
      <c r="L14" s="551" t="s">
        <v>142</v>
      </c>
      <c r="M14" s="552"/>
      <c r="N14" s="552"/>
      <c r="O14" s="552"/>
      <c r="P14" s="552"/>
      <c r="Q14" s="553"/>
      <c r="R14" s="554">
        <v>484357</v>
      </c>
      <c r="S14" s="555"/>
      <c r="T14" s="555"/>
      <c r="U14" s="555"/>
      <c r="V14" s="556"/>
      <c r="W14" s="460"/>
      <c r="X14" s="461"/>
      <c r="Y14" s="461"/>
      <c r="Z14" s="461"/>
      <c r="AA14" s="461"/>
      <c r="AB14" s="450"/>
      <c r="AC14" s="557">
        <v>0.3</v>
      </c>
      <c r="AD14" s="558"/>
      <c r="AE14" s="558"/>
      <c r="AF14" s="558"/>
      <c r="AG14" s="559"/>
      <c r="AH14" s="557">
        <v>0.3</v>
      </c>
      <c r="AI14" s="558"/>
      <c r="AJ14" s="558"/>
      <c r="AK14" s="558"/>
      <c r="AL14" s="560"/>
      <c r="AM14" s="499"/>
      <c r="AN14" s="500"/>
      <c r="AO14" s="500"/>
      <c r="AP14" s="500"/>
      <c r="AQ14" s="500"/>
      <c r="AR14" s="500"/>
      <c r="AS14" s="500"/>
      <c r="AT14" s="501"/>
      <c r="AU14" s="502"/>
      <c r="AV14" s="503"/>
      <c r="AW14" s="503"/>
      <c r="AX14" s="503"/>
      <c r="AY14" s="504"/>
      <c r="AZ14" s="505"/>
      <c r="BA14" s="505"/>
      <c r="BB14" s="505"/>
      <c r="BC14" s="505"/>
      <c r="BD14" s="505"/>
      <c r="BE14" s="505"/>
      <c r="BF14" s="505"/>
      <c r="BG14" s="505"/>
      <c r="BH14" s="505"/>
      <c r="BI14" s="505"/>
      <c r="BJ14" s="505"/>
      <c r="BK14" s="505"/>
      <c r="BL14" s="505"/>
      <c r="BM14" s="506"/>
      <c r="BN14" s="470"/>
      <c r="BO14" s="471"/>
      <c r="BP14" s="471"/>
      <c r="BQ14" s="471"/>
      <c r="BR14" s="471"/>
      <c r="BS14" s="471"/>
      <c r="BT14" s="471"/>
      <c r="BU14" s="472"/>
      <c r="BV14" s="470"/>
      <c r="BW14" s="471"/>
      <c r="BX14" s="471"/>
      <c r="BY14" s="471"/>
      <c r="BZ14" s="471"/>
      <c r="CA14" s="471"/>
      <c r="CB14" s="471"/>
      <c r="CC14" s="472"/>
      <c r="CD14" s="565" t="s">
        <v>143</v>
      </c>
      <c r="CE14" s="566"/>
      <c r="CF14" s="566"/>
      <c r="CG14" s="566"/>
      <c r="CH14" s="566"/>
      <c r="CI14" s="566"/>
      <c r="CJ14" s="566"/>
      <c r="CK14" s="566"/>
      <c r="CL14" s="566"/>
      <c r="CM14" s="566"/>
      <c r="CN14" s="566"/>
      <c r="CO14" s="566"/>
      <c r="CP14" s="566"/>
      <c r="CQ14" s="566"/>
      <c r="CR14" s="566"/>
      <c r="CS14" s="567"/>
      <c r="CT14" s="568">
        <v>6.3</v>
      </c>
      <c r="CU14" s="569"/>
      <c r="CV14" s="569"/>
      <c r="CW14" s="569"/>
      <c r="CX14" s="569"/>
      <c r="CY14" s="569"/>
      <c r="CZ14" s="569"/>
      <c r="DA14" s="570"/>
      <c r="DB14" s="568">
        <v>6.3</v>
      </c>
      <c r="DC14" s="569"/>
      <c r="DD14" s="569"/>
      <c r="DE14" s="569"/>
      <c r="DF14" s="569"/>
      <c r="DG14" s="569"/>
      <c r="DH14" s="569"/>
      <c r="DI14" s="570"/>
      <c r="DJ14" s="186"/>
      <c r="DK14" s="186"/>
      <c r="DL14" s="186"/>
      <c r="DM14" s="186"/>
      <c r="DN14" s="186"/>
      <c r="DO14" s="186"/>
    </row>
    <row r="15" spans="1:119" ht="18.75" customHeight="1" x14ac:dyDescent="0.15">
      <c r="A15" s="187"/>
      <c r="B15" s="533"/>
      <c r="C15" s="534"/>
      <c r="D15" s="534"/>
      <c r="E15" s="534"/>
      <c r="F15" s="534"/>
      <c r="G15" s="534"/>
      <c r="H15" s="534"/>
      <c r="I15" s="534"/>
      <c r="J15" s="534"/>
      <c r="K15" s="535"/>
      <c r="L15" s="197"/>
      <c r="M15" s="561" t="s">
        <v>137</v>
      </c>
      <c r="N15" s="562"/>
      <c r="O15" s="562"/>
      <c r="P15" s="562"/>
      <c r="Q15" s="563"/>
      <c r="R15" s="554">
        <v>477221</v>
      </c>
      <c r="S15" s="555"/>
      <c r="T15" s="555"/>
      <c r="U15" s="555"/>
      <c r="V15" s="556"/>
      <c r="W15" s="486" t="s">
        <v>144</v>
      </c>
      <c r="X15" s="487"/>
      <c r="Y15" s="487"/>
      <c r="Z15" s="487"/>
      <c r="AA15" s="487"/>
      <c r="AB15" s="477"/>
      <c r="AC15" s="521">
        <v>38197</v>
      </c>
      <c r="AD15" s="522"/>
      <c r="AE15" s="522"/>
      <c r="AF15" s="522"/>
      <c r="AG15" s="564"/>
      <c r="AH15" s="521">
        <v>38783</v>
      </c>
      <c r="AI15" s="522"/>
      <c r="AJ15" s="522"/>
      <c r="AK15" s="522"/>
      <c r="AL15" s="523"/>
      <c r="AM15" s="499"/>
      <c r="AN15" s="500"/>
      <c r="AO15" s="500"/>
      <c r="AP15" s="500"/>
      <c r="AQ15" s="500"/>
      <c r="AR15" s="500"/>
      <c r="AS15" s="500"/>
      <c r="AT15" s="501"/>
      <c r="AU15" s="502"/>
      <c r="AV15" s="503"/>
      <c r="AW15" s="503"/>
      <c r="AX15" s="503"/>
      <c r="AY15" s="430" t="s">
        <v>145</v>
      </c>
      <c r="AZ15" s="431"/>
      <c r="BA15" s="431"/>
      <c r="BB15" s="431"/>
      <c r="BC15" s="431"/>
      <c r="BD15" s="431"/>
      <c r="BE15" s="431"/>
      <c r="BF15" s="431"/>
      <c r="BG15" s="431"/>
      <c r="BH15" s="431"/>
      <c r="BI15" s="431"/>
      <c r="BJ15" s="431"/>
      <c r="BK15" s="431"/>
      <c r="BL15" s="431"/>
      <c r="BM15" s="432"/>
      <c r="BN15" s="433">
        <v>70320982</v>
      </c>
      <c r="BO15" s="434"/>
      <c r="BP15" s="434"/>
      <c r="BQ15" s="434"/>
      <c r="BR15" s="434"/>
      <c r="BS15" s="434"/>
      <c r="BT15" s="434"/>
      <c r="BU15" s="435"/>
      <c r="BV15" s="433">
        <v>68399527</v>
      </c>
      <c r="BW15" s="434"/>
      <c r="BX15" s="434"/>
      <c r="BY15" s="434"/>
      <c r="BZ15" s="434"/>
      <c r="CA15" s="434"/>
      <c r="CB15" s="434"/>
      <c r="CC15" s="435"/>
      <c r="CD15" s="571" t="s">
        <v>146</v>
      </c>
      <c r="CE15" s="572"/>
      <c r="CF15" s="572"/>
      <c r="CG15" s="572"/>
      <c r="CH15" s="572"/>
      <c r="CI15" s="572"/>
      <c r="CJ15" s="572"/>
      <c r="CK15" s="572"/>
      <c r="CL15" s="572"/>
      <c r="CM15" s="572"/>
      <c r="CN15" s="572"/>
      <c r="CO15" s="572"/>
      <c r="CP15" s="572"/>
      <c r="CQ15" s="572"/>
      <c r="CR15" s="572"/>
      <c r="CS15" s="573"/>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3"/>
      <c r="C16" s="534"/>
      <c r="D16" s="534"/>
      <c r="E16" s="534"/>
      <c r="F16" s="534"/>
      <c r="G16" s="534"/>
      <c r="H16" s="534"/>
      <c r="I16" s="534"/>
      <c r="J16" s="534"/>
      <c r="K16" s="535"/>
      <c r="L16" s="551" t="s">
        <v>147</v>
      </c>
      <c r="M16" s="582"/>
      <c r="N16" s="582"/>
      <c r="O16" s="582"/>
      <c r="P16" s="582"/>
      <c r="Q16" s="583"/>
      <c r="R16" s="574" t="s">
        <v>148</v>
      </c>
      <c r="S16" s="575"/>
      <c r="T16" s="575"/>
      <c r="U16" s="575"/>
      <c r="V16" s="576"/>
      <c r="W16" s="460"/>
      <c r="X16" s="461"/>
      <c r="Y16" s="461"/>
      <c r="Z16" s="461"/>
      <c r="AA16" s="461"/>
      <c r="AB16" s="450"/>
      <c r="AC16" s="557">
        <v>19.7</v>
      </c>
      <c r="AD16" s="558"/>
      <c r="AE16" s="558"/>
      <c r="AF16" s="558"/>
      <c r="AG16" s="559"/>
      <c r="AH16" s="557">
        <v>19.3</v>
      </c>
      <c r="AI16" s="558"/>
      <c r="AJ16" s="558"/>
      <c r="AK16" s="558"/>
      <c r="AL16" s="560"/>
      <c r="AM16" s="499"/>
      <c r="AN16" s="500"/>
      <c r="AO16" s="500"/>
      <c r="AP16" s="500"/>
      <c r="AQ16" s="500"/>
      <c r="AR16" s="500"/>
      <c r="AS16" s="500"/>
      <c r="AT16" s="501"/>
      <c r="AU16" s="502"/>
      <c r="AV16" s="503"/>
      <c r="AW16" s="503"/>
      <c r="AX16" s="503"/>
      <c r="AY16" s="504" t="s">
        <v>149</v>
      </c>
      <c r="AZ16" s="505"/>
      <c r="BA16" s="505"/>
      <c r="BB16" s="505"/>
      <c r="BC16" s="505"/>
      <c r="BD16" s="505"/>
      <c r="BE16" s="505"/>
      <c r="BF16" s="505"/>
      <c r="BG16" s="505"/>
      <c r="BH16" s="505"/>
      <c r="BI16" s="505"/>
      <c r="BJ16" s="505"/>
      <c r="BK16" s="505"/>
      <c r="BL16" s="505"/>
      <c r="BM16" s="506"/>
      <c r="BN16" s="470">
        <v>73552270</v>
      </c>
      <c r="BO16" s="471"/>
      <c r="BP16" s="471"/>
      <c r="BQ16" s="471"/>
      <c r="BR16" s="471"/>
      <c r="BS16" s="471"/>
      <c r="BT16" s="471"/>
      <c r="BU16" s="472"/>
      <c r="BV16" s="470">
        <v>71388267</v>
      </c>
      <c r="BW16" s="471"/>
      <c r="BX16" s="471"/>
      <c r="BY16" s="471"/>
      <c r="BZ16" s="471"/>
      <c r="CA16" s="471"/>
      <c r="CB16" s="471"/>
      <c r="CC16" s="472"/>
      <c r="CD16" s="201"/>
      <c r="CE16" s="580"/>
      <c r="CF16" s="580"/>
      <c r="CG16" s="580"/>
      <c r="CH16" s="580"/>
      <c r="CI16" s="580"/>
      <c r="CJ16" s="580"/>
      <c r="CK16" s="580"/>
      <c r="CL16" s="580"/>
      <c r="CM16" s="580"/>
      <c r="CN16" s="580"/>
      <c r="CO16" s="580"/>
      <c r="CP16" s="580"/>
      <c r="CQ16" s="580"/>
      <c r="CR16" s="580"/>
      <c r="CS16" s="581"/>
      <c r="CT16" s="467"/>
      <c r="CU16" s="468"/>
      <c r="CV16" s="468"/>
      <c r="CW16" s="468"/>
      <c r="CX16" s="468"/>
      <c r="CY16" s="468"/>
      <c r="CZ16" s="468"/>
      <c r="DA16" s="469"/>
      <c r="DB16" s="467"/>
      <c r="DC16" s="468"/>
      <c r="DD16" s="468"/>
      <c r="DE16" s="468"/>
      <c r="DF16" s="468"/>
      <c r="DG16" s="468"/>
      <c r="DH16" s="468"/>
      <c r="DI16" s="469"/>
      <c r="DJ16" s="186"/>
      <c r="DK16" s="186"/>
      <c r="DL16" s="186"/>
      <c r="DM16" s="186"/>
      <c r="DN16" s="186"/>
      <c r="DO16" s="186"/>
    </row>
    <row r="17" spans="1:119" ht="18.75" customHeight="1" thickBot="1" x14ac:dyDescent="0.2">
      <c r="A17" s="187"/>
      <c r="B17" s="536"/>
      <c r="C17" s="537"/>
      <c r="D17" s="537"/>
      <c r="E17" s="537"/>
      <c r="F17" s="537"/>
      <c r="G17" s="537"/>
      <c r="H17" s="537"/>
      <c r="I17" s="537"/>
      <c r="J17" s="537"/>
      <c r="K17" s="538"/>
      <c r="L17" s="202"/>
      <c r="M17" s="577" t="s">
        <v>150</v>
      </c>
      <c r="N17" s="578"/>
      <c r="O17" s="578"/>
      <c r="P17" s="578"/>
      <c r="Q17" s="579"/>
      <c r="R17" s="574" t="s">
        <v>148</v>
      </c>
      <c r="S17" s="575"/>
      <c r="T17" s="575"/>
      <c r="U17" s="575"/>
      <c r="V17" s="576"/>
      <c r="W17" s="486" t="s">
        <v>151</v>
      </c>
      <c r="X17" s="487"/>
      <c r="Y17" s="487"/>
      <c r="Z17" s="487"/>
      <c r="AA17" s="487"/>
      <c r="AB17" s="477"/>
      <c r="AC17" s="521">
        <v>155543</v>
      </c>
      <c r="AD17" s="522"/>
      <c r="AE17" s="522"/>
      <c r="AF17" s="522"/>
      <c r="AG17" s="564"/>
      <c r="AH17" s="521">
        <v>161758</v>
      </c>
      <c r="AI17" s="522"/>
      <c r="AJ17" s="522"/>
      <c r="AK17" s="522"/>
      <c r="AL17" s="523"/>
      <c r="AM17" s="499"/>
      <c r="AN17" s="500"/>
      <c r="AO17" s="500"/>
      <c r="AP17" s="500"/>
      <c r="AQ17" s="500"/>
      <c r="AR17" s="500"/>
      <c r="AS17" s="500"/>
      <c r="AT17" s="501"/>
      <c r="AU17" s="502"/>
      <c r="AV17" s="503"/>
      <c r="AW17" s="503"/>
      <c r="AX17" s="503"/>
      <c r="AY17" s="504" t="s">
        <v>152</v>
      </c>
      <c r="AZ17" s="505"/>
      <c r="BA17" s="505"/>
      <c r="BB17" s="505"/>
      <c r="BC17" s="505"/>
      <c r="BD17" s="505"/>
      <c r="BE17" s="505"/>
      <c r="BF17" s="505"/>
      <c r="BG17" s="505"/>
      <c r="BH17" s="505"/>
      <c r="BI17" s="505"/>
      <c r="BJ17" s="505"/>
      <c r="BK17" s="505"/>
      <c r="BL17" s="505"/>
      <c r="BM17" s="506"/>
      <c r="BN17" s="470">
        <v>91557121</v>
      </c>
      <c r="BO17" s="471"/>
      <c r="BP17" s="471"/>
      <c r="BQ17" s="471"/>
      <c r="BR17" s="471"/>
      <c r="BS17" s="471"/>
      <c r="BT17" s="471"/>
      <c r="BU17" s="472"/>
      <c r="BV17" s="470">
        <v>89787485</v>
      </c>
      <c r="BW17" s="471"/>
      <c r="BX17" s="471"/>
      <c r="BY17" s="471"/>
      <c r="BZ17" s="471"/>
      <c r="CA17" s="471"/>
      <c r="CB17" s="471"/>
      <c r="CC17" s="472"/>
      <c r="CD17" s="201"/>
      <c r="CE17" s="580"/>
      <c r="CF17" s="580"/>
      <c r="CG17" s="580"/>
      <c r="CH17" s="580"/>
      <c r="CI17" s="580"/>
      <c r="CJ17" s="580"/>
      <c r="CK17" s="580"/>
      <c r="CL17" s="580"/>
      <c r="CM17" s="580"/>
      <c r="CN17" s="580"/>
      <c r="CO17" s="580"/>
      <c r="CP17" s="580"/>
      <c r="CQ17" s="580"/>
      <c r="CR17" s="580"/>
      <c r="CS17" s="581"/>
      <c r="CT17" s="467"/>
      <c r="CU17" s="468"/>
      <c r="CV17" s="468"/>
      <c r="CW17" s="468"/>
      <c r="CX17" s="468"/>
      <c r="CY17" s="468"/>
      <c r="CZ17" s="468"/>
      <c r="DA17" s="469"/>
      <c r="DB17" s="467"/>
      <c r="DC17" s="468"/>
      <c r="DD17" s="468"/>
      <c r="DE17" s="468"/>
      <c r="DF17" s="468"/>
      <c r="DG17" s="468"/>
      <c r="DH17" s="468"/>
      <c r="DI17" s="469"/>
      <c r="DJ17" s="186"/>
      <c r="DK17" s="186"/>
      <c r="DL17" s="186"/>
      <c r="DM17" s="186"/>
      <c r="DN17" s="186"/>
      <c r="DO17" s="186"/>
    </row>
    <row r="18" spans="1:119" ht="18.75" customHeight="1" thickBot="1" x14ac:dyDescent="0.2">
      <c r="A18" s="187"/>
      <c r="B18" s="584" t="s">
        <v>153</v>
      </c>
      <c r="C18" s="513"/>
      <c r="D18" s="513"/>
      <c r="E18" s="585"/>
      <c r="F18" s="585"/>
      <c r="G18" s="585"/>
      <c r="H18" s="585"/>
      <c r="I18" s="585"/>
      <c r="J18" s="585"/>
      <c r="K18" s="585"/>
      <c r="L18" s="586">
        <v>99.96</v>
      </c>
      <c r="M18" s="586"/>
      <c r="N18" s="586"/>
      <c r="O18" s="586"/>
      <c r="P18" s="586"/>
      <c r="Q18" s="586"/>
      <c r="R18" s="587"/>
      <c r="S18" s="587"/>
      <c r="T18" s="587"/>
      <c r="U18" s="587"/>
      <c r="V18" s="588"/>
      <c r="W18" s="488"/>
      <c r="X18" s="489"/>
      <c r="Y18" s="489"/>
      <c r="Z18" s="489"/>
      <c r="AA18" s="489"/>
      <c r="AB18" s="480"/>
      <c r="AC18" s="589">
        <v>80</v>
      </c>
      <c r="AD18" s="590"/>
      <c r="AE18" s="590"/>
      <c r="AF18" s="590"/>
      <c r="AG18" s="591"/>
      <c r="AH18" s="589">
        <v>80.400000000000006</v>
      </c>
      <c r="AI18" s="590"/>
      <c r="AJ18" s="590"/>
      <c r="AK18" s="590"/>
      <c r="AL18" s="592"/>
      <c r="AM18" s="499"/>
      <c r="AN18" s="500"/>
      <c r="AO18" s="500"/>
      <c r="AP18" s="500"/>
      <c r="AQ18" s="500"/>
      <c r="AR18" s="500"/>
      <c r="AS18" s="500"/>
      <c r="AT18" s="501"/>
      <c r="AU18" s="502"/>
      <c r="AV18" s="503"/>
      <c r="AW18" s="503"/>
      <c r="AX18" s="503"/>
      <c r="AY18" s="504" t="s">
        <v>154</v>
      </c>
      <c r="AZ18" s="505"/>
      <c r="BA18" s="505"/>
      <c r="BB18" s="505"/>
      <c r="BC18" s="505"/>
      <c r="BD18" s="505"/>
      <c r="BE18" s="505"/>
      <c r="BF18" s="505"/>
      <c r="BG18" s="505"/>
      <c r="BH18" s="505"/>
      <c r="BI18" s="505"/>
      <c r="BJ18" s="505"/>
      <c r="BK18" s="505"/>
      <c r="BL18" s="505"/>
      <c r="BM18" s="506"/>
      <c r="BN18" s="470">
        <v>97286218</v>
      </c>
      <c r="BO18" s="471"/>
      <c r="BP18" s="471"/>
      <c r="BQ18" s="471"/>
      <c r="BR18" s="471"/>
      <c r="BS18" s="471"/>
      <c r="BT18" s="471"/>
      <c r="BU18" s="472"/>
      <c r="BV18" s="470">
        <v>98204746</v>
      </c>
      <c r="BW18" s="471"/>
      <c r="BX18" s="471"/>
      <c r="BY18" s="471"/>
      <c r="BZ18" s="471"/>
      <c r="CA18" s="471"/>
      <c r="CB18" s="471"/>
      <c r="CC18" s="472"/>
      <c r="CD18" s="201"/>
      <c r="CE18" s="580"/>
      <c r="CF18" s="580"/>
      <c r="CG18" s="580"/>
      <c r="CH18" s="580"/>
      <c r="CI18" s="580"/>
      <c r="CJ18" s="580"/>
      <c r="CK18" s="580"/>
      <c r="CL18" s="580"/>
      <c r="CM18" s="580"/>
      <c r="CN18" s="580"/>
      <c r="CO18" s="580"/>
      <c r="CP18" s="580"/>
      <c r="CQ18" s="580"/>
      <c r="CR18" s="580"/>
      <c r="CS18" s="581"/>
      <c r="CT18" s="467"/>
      <c r="CU18" s="468"/>
      <c r="CV18" s="468"/>
      <c r="CW18" s="468"/>
      <c r="CX18" s="468"/>
      <c r="CY18" s="468"/>
      <c r="CZ18" s="468"/>
      <c r="DA18" s="469"/>
      <c r="DB18" s="467"/>
      <c r="DC18" s="468"/>
      <c r="DD18" s="468"/>
      <c r="DE18" s="468"/>
      <c r="DF18" s="468"/>
      <c r="DG18" s="468"/>
      <c r="DH18" s="468"/>
      <c r="DI18" s="469"/>
      <c r="DJ18" s="186"/>
      <c r="DK18" s="186"/>
      <c r="DL18" s="186"/>
      <c r="DM18" s="186"/>
      <c r="DN18" s="186"/>
      <c r="DO18" s="186"/>
    </row>
    <row r="19" spans="1:119" ht="18.75" customHeight="1" thickBot="1" x14ac:dyDescent="0.2">
      <c r="A19" s="187"/>
      <c r="B19" s="584" t="s">
        <v>155</v>
      </c>
      <c r="C19" s="513"/>
      <c r="D19" s="513"/>
      <c r="E19" s="585"/>
      <c r="F19" s="585"/>
      <c r="G19" s="585"/>
      <c r="H19" s="585"/>
      <c r="I19" s="585"/>
      <c r="J19" s="585"/>
      <c r="K19" s="585"/>
      <c r="L19" s="593">
        <v>4858</v>
      </c>
      <c r="M19" s="593"/>
      <c r="N19" s="593"/>
      <c r="O19" s="593"/>
      <c r="P19" s="593"/>
      <c r="Q19" s="593"/>
      <c r="R19" s="594"/>
      <c r="S19" s="594"/>
      <c r="T19" s="594"/>
      <c r="U19" s="594"/>
      <c r="V19" s="595"/>
      <c r="W19" s="427"/>
      <c r="X19" s="428"/>
      <c r="Y19" s="428"/>
      <c r="Z19" s="428"/>
      <c r="AA19" s="428"/>
      <c r="AB19" s="428"/>
      <c r="AC19" s="602"/>
      <c r="AD19" s="602"/>
      <c r="AE19" s="602"/>
      <c r="AF19" s="602"/>
      <c r="AG19" s="602"/>
      <c r="AH19" s="602"/>
      <c r="AI19" s="602"/>
      <c r="AJ19" s="602"/>
      <c r="AK19" s="602"/>
      <c r="AL19" s="603"/>
      <c r="AM19" s="499"/>
      <c r="AN19" s="500"/>
      <c r="AO19" s="500"/>
      <c r="AP19" s="500"/>
      <c r="AQ19" s="500"/>
      <c r="AR19" s="500"/>
      <c r="AS19" s="500"/>
      <c r="AT19" s="501"/>
      <c r="AU19" s="502"/>
      <c r="AV19" s="503"/>
      <c r="AW19" s="503"/>
      <c r="AX19" s="503"/>
      <c r="AY19" s="504" t="s">
        <v>156</v>
      </c>
      <c r="AZ19" s="505"/>
      <c r="BA19" s="505"/>
      <c r="BB19" s="505"/>
      <c r="BC19" s="505"/>
      <c r="BD19" s="505"/>
      <c r="BE19" s="505"/>
      <c r="BF19" s="505"/>
      <c r="BG19" s="505"/>
      <c r="BH19" s="505"/>
      <c r="BI19" s="505"/>
      <c r="BJ19" s="505"/>
      <c r="BK19" s="505"/>
      <c r="BL19" s="505"/>
      <c r="BM19" s="506"/>
      <c r="BN19" s="470">
        <v>119412492</v>
      </c>
      <c r="BO19" s="471"/>
      <c r="BP19" s="471"/>
      <c r="BQ19" s="471"/>
      <c r="BR19" s="471"/>
      <c r="BS19" s="471"/>
      <c r="BT19" s="471"/>
      <c r="BU19" s="472"/>
      <c r="BV19" s="470">
        <v>114599414</v>
      </c>
      <c r="BW19" s="471"/>
      <c r="BX19" s="471"/>
      <c r="BY19" s="471"/>
      <c r="BZ19" s="471"/>
      <c r="CA19" s="471"/>
      <c r="CB19" s="471"/>
      <c r="CC19" s="472"/>
      <c r="CD19" s="201"/>
      <c r="CE19" s="580"/>
      <c r="CF19" s="580"/>
      <c r="CG19" s="580"/>
      <c r="CH19" s="580"/>
      <c r="CI19" s="580"/>
      <c r="CJ19" s="580"/>
      <c r="CK19" s="580"/>
      <c r="CL19" s="580"/>
      <c r="CM19" s="580"/>
      <c r="CN19" s="580"/>
      <c r="CO19" s="580"/>
      <c r="CP19" s="580"/>
      <c r="CQ19" s="580"/>
      <c r="CR19" s="580"/>
      <c r="CS19" s="581"/>
      <c r="CT19" s="467"/>
      <c r="CU19" s="468"/>
      <c r="CV19" s="468"/>
      <c r="CW19" s="468"/>
      <c r="CX19" s="468"/>
      <c r="CY19" s="468"/>
      <c r="CZ19" s="468"/>
      <c r="DA19" s="469"/>
      <c r="DB19" s="467"/>
      <c r="DC19" s="468"/>
      <c r="DD19" s="468"/>
      <c r="DE19" s="468"/>
      <c r="DF19" s="468"/>
      <c r="DG19" s="468"/>
      <c r="DH19" s="468"/>
      <c r="DI19" s="469"/>
      <c r="DJ19" s="186"/>
      <c r="DK19" s="186"/>
      <c r="DL19" s="186"/>
      <c r="DM19" s="186"/>
      <c r="DN19" s="186"/>
      <c r="DO19" s="186"/>
    </row>
    <row r="20" spans="1:119" ht="18.75" customHeight="1" thickBot="1" x14ac:dyDescent="0.2">
      <c r="A20" s="187"/>
      <c r="B20" s="584" t="s">
        <v>157</v>
      </c>
      <c r="C20" s="513"/>
      <c r="D20" s="513"/>
      <c r="E20" s="585"/>
      <c r="F20" s="585"/>
      <c r="G20" s="585"/>
      <c r="H20" s="585"/>
      <c r="I20" s="585"/>
      <c r="J20" s="585"/>
      <c r="K20" s="585"/>
      <c r="L20" s="593">
        <v>215651</v>
      </c>
      <c r="M20" s="593"/>
      <c r="N20" s="593"/>
      <c r="O20" s="593"/>
      <c r="P20" s="593"/>
      <c r="Q20" s="593"/>
      <c r="R20" s="594"/>
      <c r="S20" s="594"/>
      <c r="T20" s="594"/>
      <c r="U20" s="594"/>
      <c r="V20" s="595"/>
      <c r="W20" s="488"/>
      <c r="X20" s="489"/>
      <c r="Y20" s="489"/>
      <c r="Z20" s="489"/>
      <c r="AA20" s="489"/>
      <c r="AB20" s="489"/>
      <c r="AC20" s="596"/>
      <c r="AD20" s="596"/>
      <c r="AE20" s="596"/>
      <c r="AF20" s="596"/>
      <c r="AG20" s="596"/>
      <c r="AH20" s="596"/>
      <c r="AI20" s="596"/>
      <c r="AJ20" s="596"/>
      <c r="AK20" s="596"/>
      <c r="AL20" s="597"/>
      <c r="AM20" s="598"/>
      <c r="AN20" s="525"/>
      <c r="AO20" s="525"/>
      <c r="AP20" s="525"/>
      <c r="AQ20" s="525"/>
      <c r="AR20" s="525"/>
      <c r="AS20" s="525"/>
      <c r="AT20" s="526"/>
      <c r="AU20" s="599"/>
      <c r="AV20" s="600"/>
      <c r="AW20" s="600"/>
      <c r="AX20" s="601"/>
      <c r="AY20" s="504"/>
      <c r="AZ20" s="505"/>
      <c r="BA20" s="505"/>
      <c r="BB20" s="505"/>
      <c r="BC20" s="505"/>
      <c r="BD20" s="505"/>
      <c r="BE20" s="505"/>
      <c r="BF20" s="505"/>
      <c r="BG20" s="505"/>
      <c r="BH20" s="505"/>
      <c r="BI20" s="505"/>
      <c r="BJ20" s="505"/>
      <c r="BK20" s="505"/>
      <c r="BL20" s="505"/>
      <c r="BM20" s="506"/>
      <c r="BN20" s="470"/>
      <c r="BO20" s="471"/>
      <c r="BP20" s="471"/>
      <c r="BQ20" s="471"/>
      <c r="BR20" s="471"/>
      <c r="BS20" s="471"/>
      <c r="BT20" s="471"/>
      <c r="BU20" s="472"/>
      <c r="BV20" s="470"/>
      <c r="BW20" s="471"/>
      <c r="BX20" s="471"/>
      <c r="BY20" s="471"/>
      <c r="BZ20" s="471"/>
      <c r="CA20" s="471"/>
      <c r="CB20" s="471"/>
      <c r="CC20" s="472"/>
      <c r="CD20" s="201"/>
      <c r="CE20" s="580"/>
      <c r="CF20" s="580"/>
      <c r="CG20" s="580"/>
      <c r="CH20" s="580"/>
      <c r="CI20" s="580"/>
      <c r="CJ20" s="580"/>
      <c r="CK20" s="580"/>
      <c r="CL20" s="580"/>
      <c r="CM20" s="580"/>
      <c r="CN20" s="580"/>
      <c r="CO20" s="580"/>
      <c r="CP20" s="580"/>
      <c r="CQ20" s="580"/>
      <c r="CR20" s="580"/>
      <c r="CS20" s="581"/>
      <c r="CT20" s="467"/>
      <c r="CU20" s="468"/>
      <c r="CV20" s="468"/>
      <c r="CW20" s="468"/>
      <c r="CX20" s="468"/>
      <c r="CY20" s="468"/>
      <c r="CZ20" s="468"/>
      <c r="DA20" s="469"/>
      <c r="DB20" s="467"/>
      <c r="DC20" s="468"/>
      <c r="DD20" s="468"/>
      <c r="DE20" s="468"/>
      <c r="DF20" s="468"/>
      <c r="DG20" s="468"/>
      <c r="DH20" s="468"/>
      <c r="DI20" s="469"/>
      <c r="DJ20" s="186"/>
      <c r="DK20" s="186"/>
      <c r="DL20" s="186"/>
      <c r="DM20" s="186"/>
      <c r="DN20" s="186"/>
      <c r="DO20" s="186"/>
    </row>
    <row r="21" spans="1:119" ht="18.75" customHeight="1" x14ac:dyDescent="0.15">
      <c r="A21" s="187"/>
      <c r="B21" s="604" t="s">
        <v>158</v>
      </c>
      <c r="C21" s="605"/>
      <c r="D21" s="605"/>
      <c r="E21" s="605"/>
      <c r="F21" s="605"/>
      <c r="G21" s="605"/>
      <c r="H21" s="605"/>
      <c r="I21" s="605"/>
      <c r="J21" s="605"/>
      <c r="K21" s="605"/>
      <c r="L21" s="605"/>
      <c r="M21" s="605"/>
      <c r="N21" s="605"/>
      <c r="O21" s="605"/>
      <c r="P21" s="605"/>
      <c r="Q21" s="605"/>
      <c r="R21" s="605"/>
      <c r="S21" s="605"/>
      <c r="T21" s="605"/>
      <c r="U21" s="605"/>
      <c r="V21" s="605"/>
      <c r="W21" s="605"/>
      <c r="X21" s="605"/>
      <c r="Y21" s="605"/>
      <c r="Z21" s="605"/>
      <c r="AA21" s="605"/>
      <c r="AB21" s="605"/>
      <c r="AC21" s="605"/>
      <c r="AD21" s="605"/>
      <c r="AE21" s="605"/>
      <c r="AF21" s="605"/>
      <c r="AG21" s="605"/>
      <c r="AH21" s="605"/>
      <c r="AI21" s="605"/>
      <c r="AJ21" s="605"/>
      <c r="AK21" s="605"/>
      <c r="AL21" s="605"/>
      <c r="AM21" s="605"/>
      <c r="AN21" s="605"/>
      <c r="AO21" s="605"/>
      <c r="AP21" s="605"/>
      <c r="AQ21" s="605"/>
      <c r="AR21" s="605"/>
      <c r="AS21" s="605"/>
      <c r="AT21" s="605"/>
      <c r="AU21" s="605"/>
      <c r="AV21" s="605"/>
      <c r="AW21" s="605"/>
      <c r="AX21" s="606"/>
      <c r="AY21" s="504"/>
      <c r="AZ21" s="505"/>
      <c r="BA21" s="505"/>
      <c r="BB21" s="505"/>
      <c r="BC21" s="505"/>
      <c r="BD21" s="505"/>
      <c r="BE21" s="505"/>
      <c r="BF21" s="505"/>
      <c r="BG21" s="505"/>
      <c r="BH21" s="505"/>
      <c r="BI21" s="505"/>
      <c r="BJ21" s="505"/>
      <c r="BK21" s="505"/>
      <c r="BL21" s="505"/>
      <c r="BM21" s="506"/>
      <c r="BN21" s="470"/>
      <c r="BO21" s="471"/>
      <c r="BP21" s="471"/>
      <c r="BQ21" s="471"/>
      <c r="BR21" s="471"/>
      <c r="BS21" s="471"/>
      <c r="BT21" s="471"/>
      <c r="BU21" s="472"/>
      <c r="BV21" s="470"/>
      <c r="BW21" s="471"/>
      <c r="BX21" s="471"/>
      <c r="BY21" s="471"/>
      <c r="BZ21" s="471"/>
      <c r="CA21" s="471"/>
      <c r="CB21" s="471"/>
      <c r="CC21" s="472"/>
      <c r="CD21" s="201"/>
      <c r="CE21" s="580"/>
      <c r="CF21" s="580"/>
      <c r="CG21" s="580"/>
      <c r="CH21" s="580"/>
      <c r="CI21" s="580"/>
      <c r="CJ21" s="580"/>
      <c r="CK21" s="580"/>
      <c r="CL21" s="580"/>
      <c r="CM21" s="580"/>
      <c r="CN21" s="580"/>
      <c r="CO21" s="580"/>
      <c r="CP21" s="580"/>
      <c r="CQ21" s="580"/>
      <c r="CR21" s="580"/>
      <c r="CS21" s="581"/>
      <c r="CT21" s="467"/>
      <c r="CU21" s="468"/>
      <c r="CV21" s="468"/>
      <c r="CW21" s="468"/>
      <c r="CX21" s="468"/>
      <c r="CY21" s="468"/>
      <c r="CZ21" s="468"/>
      <c r="DA21" s="469"/>
      <c r="DB21" s="467"/>
      <c r="DC21" s="468"/>
      <c r="DD21" s="468"/>
      <c r="DE21" s="468"/>
      <c r="DF21" s="468"/>
      <c r="DG21" s="468"/>
      <c r="DH21" s="468"/>
      <c r="DI21" s="469"/>
      <c r="DJ21" s="186"/>
      <c r="DK21" s="186"/>
      <c r="DL21" s="186"/>
      <c r="DM21" s="186"/>
      <c r="DN21" s="186"/>
      <c r="DO21" s="186"/>
    </row>
    <row r="22" spans="1:119" ht="18.75" customHeight="1" thickBot="1" x14ac:dyDescent="0.2">
      <c r="A22" s="187"/>
      <c r="B22" s="607" t="s">
        <v>159</v>
      </c>
      <c r="C22" s="608"/>
      <c r="D22" s="609"/>
      <c r="E22" s="482" t="s">
        <v>1</v>
      </c>
      <c r="F22" s="487"/>
      <c r="G22" s="487"/>
      <c r="H22" s="487"/>
      <c r="I22" s="487"/>
      <c r="J22" s="487"/>
      <c r="K22" s="477"/>
      <c r="L22" s="482" t="s">
        <v>160</v>
      </c>
      <c r="M22" s="487"/>
      <c r="N22" s="487"/>
      <c r="O22" s="487"/>
      <c r="P22" s="477"/>
      <c r="Q22" s="616" t="s">
        <v>161</v>
      </c>
      <c r="R22" s="617"/>
      <c r="S22" s="617"/>
      <c r="T22" s="617"/>
      <c r="U22" s="617"/>
      <c r="V22" s="618"/>
      <c r="W22" s="622" t="s">
        <v>162</v>
      </c>
      <c r="X22" s="608"/>
      <c r="Y22" s="609"/>
      <c r="Z22" s="482" t="s">
        <v>1</v>
      </c>
      <c r="AA22" s="487"/>
      <c r="AB22" s="487"/>
      <c r="AC22" s="487"/>
      <c r="AD22" s="487"/>
      <c r="AE22" s="487"/>
      <c r="AF22" s="487"/>
      <c r="AG22" s="477"/>
      <c r="AH22" s="635" t="s">
        <v>163</v>
      </c>
      <c r="AI22" s="487"/>
      <c r="AJ22" s="487"/>
      <c r="AK22" s="487"/>
      <c r="AL22" s="477"/>
      <c r="AM22" s="635" t="s">
        <v>164</v>
      </c>
      <c r="AN22" s="636"/>
      <c r="AO22" s="636"/>
      <c r="AP22" s="636"/>
      <c r="AQ22" s="636"/>
      <c r="AR22" s="637"/>
      <c r="AS22" s="616" t="s">
        <v>161</v>
      </c>
      <c r="AT22" s="617"/>
      <c r="AU22" s="617"/>
      <c r="AV22" s="617"/>
      <c r="AW22" s="617"/>
      <c r="AX22" s="641"/>
      <c r="AY22" s="643"/>
      <c r="AZ22" s="644"/>
      <c r="BA22" s="644"/>
      <c r="BB22" s="644"/>
      <c r="BC22" s="644"/>
      <c r="BD22" s="644"/>
      <c r="BE22" s="644"/>
      <c r="BF22" s="644"/>
      <c r="BG22" s="644"/>
      <c r="BH22" s="644"/>
      <c r="BI22" s="644"/>
      <c r="BJ22" s="644"/>
      <c r="BK22" s="644"/>
      <c r="BL22" s="644"/>
      <c r="BM22" s="645"/>
      <c r="BN22" s="646"/>
      <c r="BO22" s="647"/>
      <c r="BP22" s="647"/>
      <c r="BQ22" s="647"/>
      <c r="BR22" s="647"/>
      <c r="BS22" s="647"/>
      <c r="BT22" s="647"/>
      <c r="BU22" s="648"/>
      <c r="BV22" s="646"/>
      <c r="BW22" s="647"/>
      <c r="BX22" s="647"/>
      <c r="BY22" s="647"/>
      <c r="BZ22" s="647"/>
      <c r="CA22" s="647"/>
      <c r="CB22" s="647"/>
      <c r="CC22" s="648"/>
      <c r="CD22" s="201"/>
      <c r="CE22" s="580"/>
      <c r="CF22" s="580"/>
      <c r="CG22" s="580"/>
      <c r="CH22" s="580"/>
      <c r="CI22" s="580"/>
      <c r="CJ22" s="580"/>
      <c r="CK22" s="580"/>
      <c r="CL22" s="580"/>
      <c r="CM22" s="580"/>
      <c r="CN22" s="580"/>
      <c r="CO22" s="580"/>
      <c r="CP22" s="580"/>
      <c r="CQ22" s="580"/>
      <c r="CR22" s="580"/>
      <c r="CS22" s="581"/>
      <c r="CT22" s="467"/>
      <c r="CU22" s="468"/>
      <c r="CV22" s="468"/>
      <c r="CW22" s="468"/>
      <c r="CX22" s="468"/>
      <c r="CY22" s="468"/>
      <c r="CZ22" s="468"/>
      <c r="DA22" s="469"/>
      <c r="DB22" s="467"/>
      <c r="DC22" s="468"/>
      <c r="DD22" s="468"/>
      <c r="DE22" s="468"/>
      <c r="DF22" s="468"/>
      <c r="DG22" s="468"/>
      <c r="DH22" s="468"/>
      <c r="DI22" s="469"/>
      <c r="DJ22" s="186"/>
      <c r="DK22" s="186"/>
      <c r="DL22" s="186"/>
      <c r="DM22" s="186"/>
      <c r="DN22" s="186"/>
      <c r="DO22" s="186"/>
    </row>
    <row r="23" spans="1:119" ht="18.75" customHeight="1" x14ac:dyDescent="0.15">
      <c r="A23" s="187"/>
      <c r="B23" s="610"/>
      <c r="C23" s="611"/>
      <c r="D23" s="612"/>
      <c r="E23" s="456"/>
      <c r="F23" s="461"/>
      <c r="G23" s="461"/>
      <c r="H23" s="461"/>
      <c r="I23" s="461"/>
      <c r="J23" s="461"/>
      <c r="K23" s="450"/>
      <c r="L23" s="456"/>
      <c r="M23" s="461"/>
      <c r="N23" s="461"/>
      <c r="O23" s="461"/>
      <c r="P23" s="450"/>
      <c r="Q23" s="619"/>
      <c r="R23" s="620"/>
      <c r="S23" s="620"/>
      <c r="T23" s="620"/>
      <c r="U23" s="620"/>
      <c r="V23" s="621"/>
      <c r="W23" s="623"/>
      <c r="X23" s="611"/>
      <c r="Y23" s="612"/>
      <c r="Z23" s="456"/>
      <c r="AA23" s="461"/>
      <c r="AB23" s="461"/>
      <c r="AC23" s="461"/>
      <c r="AD23" s="461"/>
      <c r="AE23" s="461"/>
      <c r="AF23" s="461"/>
      <c r="AG23" s="450"/>
      <c r="AH23" s="456"/>
      <c r="AI23" s="461"/>
      <c r="AJ23" s="461"/>
      <c r="AK23" s="461"/>
      <c r="AL23" s="450"/>
      <c r="AM23" s="638"/>
      <c r="AN23" s="639"/>
      <c r="AO23" s="639"/>
      <c r="AP23" s="639"/>
      <c r="AQ23" s="639"/>
      <c r="AR23" s="640"/>
      <c r="AS23" s="619"/>
      <c r="AT23" s="620"/>
      <c r="AU23" s="620"/>
      <c r="AV23" s="620"/>
      <c r="AW23" s="620"/>
      <c r="AX23" s="642"/>
      <c r="AY23" s="430" t="s">
        <v>165</v>
      </c>
      <c r="AZ23" s="431"/>
      <c r="BA23" s="431"/>
      <c r="BB23" s="431"/>
      <c r="BC23" s="431"/>
      <c r="BD23" s="431"/>
      <c r="BE23" s="431"/>
      <c r="BF23" s="431"/>
      <c r="BG23" s="431"/>
      <c r="BH23" s="431"/>
      <c r="BI23" s="431"/>
      <c r="BJ23" s="431"/>
      <c r="BK23" s="431"/>
      <c r="BL23" s="431"/>
      <c r="BM23" s="432"/>
      <c r="BN23" s="470">
        <v>137393585</v>
      </c>
      <c r="BO23" s="471"/>
      <c r="BP23" s="471"/>
      <c r="BQ23" s="471"/>
      <c r="BR23" s="471"/>
      <c r="BS23" s="471"/>
      <c r="BT23" s="471"/>
      <c r="BU23" s="472"/>
      <c r="BV23" s="470">
        <v>135378583</v>
      </c>
      <c r="BW23" s="471"/>
      <c r="BX23" s="471"/>
      <c r="BY23" s="471"/>
      <c r="BZ23" s="471"/>
      <c r="CA23" s="471"/>
      <c r="CB23" s="471"/>
      <c r="CC23" s="472"/>
      <c r="CD23" s="201"/>
      <c r="CE23" s="580"/>
      <c r="CF23" s="580"/>
      <c r="CG23" s="580"/>
      <c r="CH23" s="580"/>
      <c r="CI23" s="580"/>
      <c r="CJ23" s="580"/>
      <c r="CK23" s="580"/>
      <c r="CL23" s="580"/>
      <c r="CM23" s="580"/>
      <c r="CN23" s="580"/>
      <c r="CO23" s="580"/>
      <c r="CP23" s="580"/>
      <c r="CQ23" s="580"/>
      <c r="CR23" s="580"/>
      <c r="CS23" s="581"/>
      <c r="CT23" s="467"/>
      <c r="CU23" s="468"/>
      <c r="CV23" s="468"/>
      <c r="CW23" s="468"/>
      <c r="CX23" s="468"/>
      <c r="CY23" s="468"/>
      <c r="CZ23" s="468"/>
      <c r="DA23" s="469"/>
      <c r="DB23" s="467"/>
      <c r="DC23" s="468"/>
      <c r="DD23" s="468"/>
      <c r="DE23" s="468"/>
      <c r="DF23" s="468"/>
      <c r="DG23" s="468"/>
      <c r="DH23" s="468"/>
      <c r="DI23" s="469"/>
      <c r="DJ23" s="186"/>
      <c r="DK23" s="186"/>
      <c r="DL23" s="186"/>
      <c r="DM23" s="186"/>
      <c r="DN23" s="186"/>
      <c r="DO23" s="186"/>
    </row>
    <row r="24" spans="1:119" ht="18.75" customHeight="1" thickBot="1" x14ac:dyDescent="0.2">
      <c r="A24" s="187"/>
      <c r="B24" s="610"/>
      <c r="C24" s="611"/>
      <c r="D24" s="612"/>
      <c r="E24" s="520" t="s">
        <v>166</v>
      </c>
      <c r="F24" s="500"/>
      <c r="G24" s="500"/>
      <c r="H24" s="500"/>
      <c r="I24" s="500"/>
      <c r="J24" s="500"/>
      <c r="K24" s="501"/>
      <c r="L24" s="521">
        <v>1</v>
      </c>
      <c r="M24" s="522"/>
      <c r="N24" s="522"/>
      <c r="O24" s="522"/>
      <c r="P24" s="564"/>
      <c r="Q24" s="521">
        <v>9889</v>
      </c>
      <c r="R24" s="522"/>
      <c r="S24" s="522"/>
      <c r="T24" s="522"/>
      <c r="U24" s="522"/>
      <c r="V24" s="564"/>
      <c r="W24" s="623"/>
      <c r="X24" s="611"/>
      <c r="Y24" s="612"/>
      <c r="Z24" s="520" t="s">
        <v>167</v>
      </c>
      <c r="AA24" s="500"/>
      <c r="AB24" s="500"/>
      <c r="AC24" s="500"/>
      <c r="AD24" s="500"/>
      <c r="AE24" s="500"/>
      <c r="AF24" s="500"/>
      <c r="AG24" s="501"/>
      <c r="AH24" s="521">
        <v>3058</v>
      </c>
      <c r="AI24" s="522"/>
      <c r="AJ24" s="522"/>
      <c r="AK24" s="522"/>
      <c r="AL24" s="564"/>
      <c r="AM24" s="521">
        <v>9617410</v>
      </c>
      <c r="AN24" s="522"/>
      <c r="AO24" s="522"/>
      <c r="AP24" s="522"/>
      <c r="AQ24" s="522"/>
      <c r="AR24" s="564"/>
      <c r="AS24" s="521">
        <v>3145</v>
      </c>
      <c r="AT24" s="522"/>
      <c r="AU24" s="522"/>
      <c r="AV24" s="522"/>
      <c r="AW24" s="522"/>
      <c r="AX24" s="523"/>
      <c r="AY24" s="643" t="s">
        <v>168</v>
      </c>
      <c r="AZ24" s="644"/>
      <c r="BA24" s="644"/>
      <c r="BB24" s="644"/>
      <c r="BC24" s="644"/>
      <c r="BD24" s="644"/>
      <c r="BE24" s="644"/>
      <c r="BF24" s="644"/>
      <c r="BG24" s="644"/>
      <c r="BH24" s="644"/>
      <c r="BI24" s="644"/>
      <c r="BJ24" s="644"/>
      <c r="BK24" s="644"/>
      <c r="BL24" s="644"/>
      <c r="BM24" s="645"/>
      <c r="BN24" s="470">
        <v>112577769</v>
      </c>
      <c r="BO24" s="471"/>
      <c r="BP24" s="471"/>
      <c r="BQ24" s="471"/>
      <c r="BR24" s="471"/>
      <c r="BS24" s="471"/>
      <c r="BT24" s="471"/>
      <c r="BU24" s="472"/>
      <c r="BV24" s="470">
        <v>116741014</v>
      </c>
      <c r="BW24" s="471"/>
      <c r="BX24" s="471"/>
      <c r="BY24" s="471"/>
      <c r="BZ24" s="471"/>
      <c r="CA24" s="471"/>
      <c r="CB24" s="471"/>
      <c r="CC24" s="472"/>
      <c r="CD24" s="201"/>
      <c r="CE24" s="580"/>
      <c r="CF24" s="580"/>
      <c r="CG24" s="580"/>
      <c r="CH24" s="580"/>
      <c r="CI24" s="580"/>
      <c r="CJ24" s="580"/>
      <c r="CK24" s="580"/>
      <c r="CL24" s="580"/>
      <c r="CM24" s="580"/>
      <c r="CN24" s="580"/>
      <c r="CO24" s="580"/>
      <c r="CP24" s="580"/>
      <c r="CQ24" s="580"/>
      <c r="CR24" s="580"/>
      <c r="CS24" s="581"/>
      <c r="CT24" s="467"/>
      <c r="CU24" s="468"/>
      <c r="CV24" s="468"/>
      <c r="CW24" s="468"/>
      <c r="CX24" s="468"/>
      <c r="CY24" s="468"/>
      <c r="CZ24" s="468"/>
      <c r="DA24" s="469"/>
      <c r="DB24" s="467"/>
      <c r="DC24" s="468"/>
      <c r="DD24" s="468"/>
      <c r="DE24" s="468"/>
      <c r="DF24" s="468"/>
      <c r="DG24" s="468"/>
      <c r="DH24" s="468"/>
      <c r="DI24" s="469"/>
      <c r="DJ24" s="186"/>
      <c r="DK24" s="186"/>
      <c r="DL24" s="186"/>
      <c r="DM24" s="186"/>
      <c r="DN24" s="186"/>
      <c r="DO24" s="186"/>
    </row>
    <row r="25" spans="1:119" s="186" customFormat="1" ht="18.75" customHeight="1" x14ac:dyDescent="0.15">
      <c r="A25" s="187"/>
      <c r="B25" s="610"/>
      <c r="C25" s="611"/>
      <c r="D25" s="612"/>
      <c r="E25" s="520" t="s">
        <v>169</v>
      </c>
      <c r="F25" s="500"/>
      <c r="G25" s="500"/>
      <c r="H25" s="500"/>
      <c r="I25" s="500"/>
      <c r="J25" s="500"/>
      <c r="K25" s="501"/>
      <c r="L25" s="521">
        <v>2</v>
      </c>
      <c r="M25" s="522"/>
      <c r="N25" s="522"/>
      <c r="O25" s="522"/>
      <c r="P25" s="564"/>
      <c r="Q25" s="521">
        <v>9740</v>
      </c>
      <c r="R25" s="522"/>
      <c r="S25" s="522"/>
      <c r="T25" s="522"/>
      <c r="U25" s="522"/>
      <c r="V25" s="564"/>
      <c r="W25" s="623"/>
      <c r="X25" s="611"/>
      <c r="Y25" s="612"/>
      <c r="Z25" s="520" t="s">
        <v>170</v>
      </c>
      <c r="AA25" s="500"/>
      <c r="AB25" s="500"/>
      <c r="AC25" s="500"/>
      <c r="AD25" s="500"/>
      <c r="AE25" s="500"/>
      <c r="AF25" s="500"/>
      <c r="AG25" s="501"/>
      <c r="AH25" s="521">
        <v>484</v>
      </c>
      <c r="AI25" s="522"/>
      <c r="AJ25" s="522"/>
      <c r="AK25" s="522"/>
      <c r="AL25" s="564"/>
      <c r="AM25" s="521">
        <v>1432156</v>
      </c>
      <c r="AN25" s="522"/>
      <c r="AO25" s="522"/>
      <c r="AP25" s="522"/>
      <c r="AQ25" s="522"/>
      <c r="AR25" s="564"/>
      <c r="AS25" s="521">
        <v>2959</v>
      </c>
      <c r="AT25" s="522"/>
      <c r="AU25" s="522"/>
      <c r="AV25" s="522"/>
      <c r="AW25" s="522"/>
      <c r="AX25" s="523"/>
      <c r="AY25" s="430" t="s">
        <v>171</v>
      </c>
      <c r="AZ25" s="431"/>
      <c r="BA25" s="431"/>
      <c r="BB25" s="431"/>
      <c r="BC25" s="431"/>
      <c r="BD25" s="431"/>
      <c r="BE25" s="431"/>
      <c r="BF25" s="431"/>
      <c r="BG25" s="431"/>
      <c r="BH25" s="431"/>
      <c r="BI25" s="431"/>
      <c r="BJ25" s="431"/>
      <c r="BK25" s="431"/>
      <c r="BL25" s="431"/>
      <c r="BM25" s="432"/>
      <c r="BN25" s="433">
        <v>53529354</v>
      </c>
      <c r="BO25" s="434"/>
      <c r="BP25" s="434"/>
      <c r="BQ25" s="434"/>
      <c r="BR25" s="434"/>
      <c r="BS25" s="434"/>
      <c r="BT25" s="434"/>
      <c r="BU25" s="435"/>
      <c r="BV25" s="433">
        <v>59168780</v>
      </c>
      <c r="BW25" s="434"/>
      <c r="BX25" s="434"/>
      <c r="BY25" s="434"/>
      <c r="BZ25" s="434"/>
      <c r="CA25" s="434"/>
      <c r="CB25" s="434"/>
      <c r="CC25" s="435"/>
      <c r="CD25" s="201"/>
      <c r="CE25" s="580"/>
      <c r="CF25" s="580"/>
      <c r="CG25" s="580"/>
      <c r="CH25" s="580"/>
      <c r="CI25" s="580"/>
      <c r="CJ25" s="580"/>
      <c r="CK25" s="580"/>
      <c r="CL25" s="580"/>
      <c r="CM25" s="580"/>
      <c r="CN25" s="580"/>
      <c r="CO25" s="580"/>
      <c r="CP25" s="580"/>
      <c r="CQ25" s="580"/>
      <c r="CR25" s="580"/>
      <c r="CS25" s="581"/>
      <c r="CT25" s="467"/>
      <c r="CU25" s="468"/>
      <c r="CV25" s="468"/>
      <c r="CW25" s="468"/>
      <c r="CX25" s="468"/>
      <c r="CY25" s="468"/>
      <c r="CZ25" s="468"/>
      <c r="DA25" s="469"/>
      <c r="DB25" s="467"/>
      <c r="DC25" s="468"/>
      <c r="DD25" s="468"/>
      <c r="DE25" s="468"/>
      <c r="DF25" s="468"/>
      <c r="DG25" s="468"/>
      <c r="DH25" s="468"/>
      <c r="DI25" s="469"/>
    </row>
    <row r="26" spans="1:119" s="186" customFormat="1" ht="18.75" customHeight="1" x14ac:dyDescent="0.15">
      <c r="A26" s="187"/>
      <c r="B26" s="610"/>
      <c r="C26" s="611"/>
      <c r="D26" s="612"/>
      <c r="E26" s="520" t="s">
        <v>172</v>
      </c>
      <c r="F26" s="500"/>
      <c r="G26" s="500"/>
      <c r="H26" s="500"/>
      <c r="I26" s="500"/>
      <c r="J26" s="500"/>
      <c r="K26" s="501"/>
      <c r="L26" s="521">
        <v>1</v>
      </c>
      <c r="M26" s="522"/>
      <c r="N26" s="522"/>
      <c r="O26" s="522"/>
      <c r="P26" s="564"/>
      <c r="Q26" s="521">
        <v>8270</v>
      </c>
      <c r="R26" s="522"/>
      <c r="S26" s="522"/>
      <c r="T26" s="522"/>
      <c r="U26" s="522"/>
      <c r="V26" s="564"/>
      <c r="W26" s="623"/>
      <c r="X26" s="611"/>
      <c r="Y26" s="612"/>
      <c r="Z26" s="520" t="s">
        <v>173</v>
      </c>
      <c r="AA26" s="633"/>
      <c r="AB26" s="633"/>
      <c r="AC26" s="633"/>
      <c r="AD26" s="633"/>
      <c r="AE26" s="633"/>
      <c r="AF26" s="633"/>
      <c r="AG26" s="634"/>
      <c r="AH26" s="521">
        <v>420</v>
      </c>
      <c r="AI26" s="522"/>
      <c r="AJ26" s="522"/>
      <c r="AK26" s="522"/>
      <c r="AL26" s="564"/>
      <c r="AM26" s="521">
        <v>1461180</v>
      </c>
      <c r="AN26" s="522"/>
      <c r="AO26" s="522"/>
      <c r="AP26" s="522"/>
      <c r="AQ26" s="522"/>
      <c r="AR26" s="564"/>
      <c r="AS26" s="521">
        <v>3479</v>
      </c>
      <c r="AT26" s="522"/>
      <c r="AU26" s="522"/>
      <c r="AV26" s="522"/>
      <c r="AW26" s="522"/>
      <c r="AX26" s="523"/>
      <c r="AY26" s="473" t="s">
        <v>174</v>
      </c>
      <c r="AZ26" s="474"/>
      <c r="BA26" s="474"/>
      <c r="BB26" s="474"/>
      <c r="BC26" s="474"/>
      <c r="BD26" s="474"/>
      <c r="BE26" s="474"/>
      <c r="BF26" s="474"/>
      <c r="BG26" s="474"/>
      <c r="BH26" s="474"/>
      <c r="BI26" s="474"/>
      <c r="BJ26" s="474"/>
      <c r="BK26" s="474"/>
      <c r="BL26" s="474"/>
      <c r="BM26" s="475"/>
      <c r="BN26" s="470" t="s">
        <v>175</v>
      </c>
      <c r="BO26" s="471"/>
      <c r="BP26" s="471"/>
      <c r="BQ26" s="471"/>
      <c r="BR26" s="471"/>
      <c r="BS26" s="471"/>
      <c r="BT26" s="471"/>
      <c r="BU26" s="472"/>
      <c r="BV26" s="470" t="s">
        <v>175</v>
      </c>
      <c r="BW26" s="471"/>
      <c r="BX26" s="471"/>
      <c r="BY26" s="471"/>
      <c r="BZ26" s="471"/>
      <c r="CA26" s="471"/>
      <c r="CB26" s="471"/>
      <c r="CC26" s="472"/>
      <c r="CD26" s="201"/>
      <c r="CE26" s="580"/>
      <c r="CF26" s="580"/>
      <c r="CG26" s="580"/>
      <c r="CH26" s="580"/>
      <c r="CI26" s="580"/>
      <c r="CJ26" s="580"/>
      <c r="CK26" s="580"/>
      <c r="CL26" s="580"/>
      <c r="CM26" s="580"/>
      <c r="CN26" s="580"/>
      <c r="CO26" s="580"/>
      <c r="CP26" s="580"/>
      <c r="CQ26" s="580"/>
      <c r="CR26" s="580"/>
      <c r="CS26" s="581"/>
      <c r="CT26" s="467"/>
      <c r="CU26" s="468"/>
      <c r="CV26" s="468"/>
      <c r="CW26" s="468"/>
      <c r="CX26" s="468"/>
      <c r="CY26" s="468"/>
      <c r="CZ26" s="468"/>
      <c r="DA26" s="469"/>
      <c r="DB26" s="467"/>
      <c r="DC26" s="468"/>
      <c r="DD26" s="468"/>
      <c r="DE26" s="468"/>
      <c r="DF26" s="468"/>
      <c r="DG26" s="468"/>
      <c r="DH26" s="468"/>
      <c r="DI26" s="469"/>
    </row>
    <row r="27" spans="1:119" ht="18.75" customHeight="1" thickBot="1" x14ac:dyDescent="0.2">
      <c r="A27" s="187"/>
      <c r="B27" s="610"/>
      <c r="C27" s="611"/>
      <c r="D27" s="612"/>
      <c r="E27" s="520" t="s">
        <v>176</v>
      </c>
      <c r="F27" s="500"/>
      <c r="G27" s="500"/>
      <c r="H27" s="500"/>
      <c r="I27" s="500"/>
      <c r="J27" s="500"/>
      <c r="K27" s="501"/>
      <c r="L27" s="521">
        <v>1</v>
      </c>
      <c r="M27" s="522"/>
      <c r="N27" s="522"/>
      <c r="O27" s="522"/>
      <c r="P27" s="564"/>
      <c r="Q27" s="521">
        <v>8270</v>
      </c>
      <c r="R27" s="522"/>
      <c r="S27" s="522"/>
      <c r="T27" s="522"/>
      <c r="U27" s="522"/>
      <c r="V27" s="564"/>
      <c r="W27" s="623"/>
      <c r="X27" s="611"/>
      <c r="Y27" s="612"/>
      <c r="Z27" s="520" t="s">
        <v>177</v>
      </c>
      <c r="AA27" s="500"/>
      <c r="AB27" s="500"/>
      <c r="AC27" s="500"/>
      <c r="AD27" s="500"/>
      <c r="AE27" s="500"/>
      <c r="AF27" s="500"/>
      <c r="AG27" s="501"/>
      <c r="AH27" s="521">
        <v>198</v>
      </c>
      <c r="AI27" s="522"/>
      <c r="AJ27" s="522"/>
      <c r="AK27" s="522"/>
      <c r="AL27" s="564"/>
      <c r="AM27" s="521">
        <v>782100</v>
      </c>
      <c r="AN27" s="522"/>
      <c r="AO27" s="522"/>
      <c r="AP27" s="522"/>
      <c r="AQ27" s="522"/>
      <c r="AR27" s="564"/>
      <c r="AS27" s="521">
        <v>3950</v>
      </c>
      <c r="AT27" s="522"/>
      <c r="AU27" s="522"/>
      <c r="AV27" s="522"/>
      <c r="AW27" s="522"/>
      <c r="AX27" s="523"/>
      <c r="AY27" s="565" t="s">
        <v>178</v>
      </c>
      <c r="AZ27" s="566"/>
      <c r="BA27" s="566"/>
      <c r="BB27" s="566"/>
      <c r="BC27" s="566"/>
      <c r="BD27" s="566"/>
      <c r="BE27" s="566"/>
      <c r="BF27" s="566"/>
      <c r="BG27" s="566"/>
      <c r="BH27" s="566"/>
      <c r="BI27" s="566"/>
      <c r="BJ27" s="566"/>
      <c r="BK27" s="566"/>
      <c r="BL27" s="566"/>
      <c r="BM27" s="567"/>
      <c r="BN27" s="646" t="s">
        <v>175</v>
      </c>
      <c r="BO27" s="647"/>
      <c r="BP27" s="647"/>
      <c r="BQ27" s="647"/>
      <c r="BR27" s="647"/>
      <c r="BS27" s="647"/>
      <c r="BT27" s="647"/>
      <c r="BU27" s="648"/>
      <c r="BV27" s="646" t="s">
        <v>136</v>
      </c>
      <c r="BW27" s="647"/>
      <c r="BX27" s="647"/>
      <c r="BY27" s="647"/>
      <c r="BZ27" s="647"/>
      <c r="CA27" s="647"/>
      <c r="CB27" s="647"/>
      <c r="CC27" s="648"/>
      <c r="CD27" s="203"/>
      <c r="CE27" s="580"/>
      <c r="CF27" s="580"/>
      <c r="CG27" s="580"/>
      <c r="CH27" s="580"/>
      <c r="CI27" s="580"/>
      <c r="CJ27" s="580"/>
      <c r="CK27" s="580"/>
      <c r="CL27" s="580"/>
      <c r="CM27" s="580"/>
      <c r="CN27" s="580"/>
      <c r="CO27" s="580"/>
      <c r="CP27" s="580"/>
      <c r="CQ27" s="580"/>
      <c r="CR27" s="580"/>
      <c r="CS27" s="581"/>
      <c r="CT27" s="467"/>
      <c r="CU27" s="468"/>
      <c r="CV27" s="468"/>
      <c r="CW27" s="468"/>
      <c r="CX27" s="468"/>
      <c r="CY27" s="468"/>
      <c r="CZ27" s="468"/>
      <c r="DA27" s="469"/>
      <c r="DB27" s="467"/>
      <c r="DC27" s="468"/>
      <c r="DD27" s="468"/>
      <c r="DE27" s="468"/>
      <c r="DF27" s="468"/>
      <c r="DG27" s="468"/>
      <c r="DH27" s="468"/>
      <c r="DI27" s="469"/>
      <c r="DJ27" s="186"/>
      <c r="DK27" s="186"/>
      <c r="DL27" s="186"/>
      <c r="DM27" s="186"/>
      <c r="DN27" s="186"/>
      <c r="DO27" s="186"/>
    </row>
    <row r="28" spans="1:119" ht="18.75" customHeight="1" x14ac:dyDescent="0.15">
      <c r="A28" s="187"/>
      <c r="B28" s="610"/>
      <c r="C28" s="611"/>
      <c r="D28" s="612"/>
      <c r="E28" s="520" t="s">
        <v>179</v>
      </c>
      <c r="F28" s="500"/>
      <c r="G28" s="500"/>
      <c r="H28" s="500"/>
      <c r="I28" s="500"/>
      <c r="J28" s="500"/>
      <c r="K28" s="501"/>
      <c r="L28" s="521">
        <v>1</v>
      </c>
      <c r="M28" s="522"/>
      <c r="N28" s="522"/>
      <c r="O28" s="522"/>
      <c r="P28" s="564"/>
      <c r="Q28" s="521">
        <v>7480</v>
      </c>
      <c r="R28" s="522"/>
      <c r="S28" s="522"/>
      <c r="T28" s="522"/>
      <c r="U28" s="522"/>
      <c r="V28" s="564"/>
      <c r="W28" s="623"/>
      <c r="X28" s="611"/>
      <c r="Y28" s="612"/>
      <c r="Z28" s="520" t="s">
        <v>180</v>
      </c>
      <c r="AA28" s="500"/>
      <c r="AB28" s="500"/>
      <c r="AC28" s="500"/>
      <c r="AD28" s="500"/>
      <c r="AE28" s="500"/>
      <c r="AF28" s="500"/>
      <c r="AG28" s="501"/>
      <c r="AH28" s="521">
        <v>31</v>
      </c>
      <c r="AI28" s="522"/>
      <c r="AJ28" s="522"/>
      <c r="AK28" s="522"/>
      <c r="AL28" s="564"/>
      <c r="AM28" s="521">
        <v>89497</v>
      </c>
      <c r="AN28" s="522"/>
      <c r="AO28" s="522"/>
      <c r="AP28" s="522"/>
      <c r="AQ28" s="522"/>
      <c r="AR28" s="564"/>
      <c r="AS28" s="521">
        <v>2887</v>
      </c>
      <c r="AT28" s="522"/>
      <c r="AU28" s="522"/>
      <c r="AV28" s="522"/>
      <c r="AW28" s="522"/>
      <c r="AX28" s="523"/>
      <c r="AY28" s="649" t="s">
        <v>181</v>
      </c>
      <c r="AZ28" s="650"/>
      <c r="BA28" s="650"/>
      <c r="BB28" s="651"/>
      <c r="BC28" s="430" t="s">
        <v>48</v>
      </c>
      <c r="BD28" s="431"/>
      <c r="BE28" s="431"/>
      <c r="BF28" s="431"/>
      <c r="BG28" s="431"/>
      <c r="BH28" s="431"/>
      <c r="BI28" s="431"/>
      <c r="BJ28" s="431"/>
      <c r="BK28" s="431"/>
      <c r="BL28" s="431"/>
      <c r="BM28" s="432"/>
      <c r="BN28" s="433">
        <v>17864013</v>
      </c>
      <c r="BO28" s="434"/>
      <c r="BP28" s="434"/>
      <c r="BQ28" s="434"/>
      <c r="BR28" s="434"/>
      <c r="BS28" s="434"/>
      <c r="BT28" s="434"/>
      <c r="BU28" s="435"/>
      <c r="BV28" s="433">
        <v>17558381</v>
      </c>
      <c r="BW28" s="434"/>
      <c r="BX28" s="434"/>
      <c r="BY28" s="434"/>
      <c r="BZ28" s="434"/>
      <c r="CA28" s="434"/>
      <c r="CB28" s="434"/>
      <c r="CC28" s="435"/>
      <c r="CD28" s="201"/>
      <c r="CE28" s="580"/>
      <c r="CF28" s="580"/>
      <c r="CG28" s="580"/>
      <c r="CH28" s="580"/>
      <c r="CI28" s="580"/>
      <c r="CJ28" s="580"/>
      <c r="CK28" s="580"/>
      <c r="CL28" s="580"/>
      <c r="CM28" s="580"/>
      <c r="CN28" s="580"/>
      <c r="CO28" s="580"/>
      <c r="CP28" s="580"/>
      <c r="CQ28" s="580"/>
      <c r="CR28" s="580"/>
      <c r="CS28" s="581"/>
      <c r="CT28" s="467"/>
      <c r="CU28" s="468"/>
      <c r="CV28" s="468"/>
      <c r="CW28" s="468"/>
      <c r="CX28" s="468"/>
      <c r="CY28" s="468"/>
      <c r="CZ28" s="468"/>
      <c r="DA28" s="469"/>
      <c r="DB28" s="467"/>
      <c r="DC28" s="468"/>
      <c r="DD28" s="468"/>
      <c r="DE28" s="468"/>
      <c r="DF28" s="468"/>
      <c r="DG28" s="468"/>
      <c r="DH28" s="468"/>
      <c r="DI28" s="469"/>
      <c r="DJ28" s="186"/>
      <c r="DK28" s="186"/>
      <c r="DL28" s="186"/>
      <c r="DM28" s="186"/>
      <c r="DN28" s="186"/>
      <c r="DO28" s="186"/>
    </row>
    <row r="29" spans="1:119" ht="18.75" customHeight="1" x14ac:dyDescent="0.15">
      <c r="A29" s="187"/>
      <c r="B29" s="610"/>
      <c r="C29" s="611"/>
      <c r="D29" s="612"/>
      <c r="E29" s="520" t="s">
        <v>182</v>
      </c>
      <c r="F29" s="500"/>
      <c r="G29" s="500"/>
      <c r="H29" s="500"/>
      <c r="I29" s="500"/>
      <c r="J29" s="500"/>
      <c r="K29" s="501"/>
      <c r="L29" s="521">
        <v>39</v>
      </c>
      <c r="M29" s="522"/>
      <c r="N29" s="522"/>
      <c r="O29" s="522"/>
      <c r="P29" s="564"/>
      <c r="Q29" s="521">
        <v>6870</v>
      </c>
      <c r="R29" s="522"/>
      <c r="S29" s="522"/>
      <c r="T29" s="522"/>
      <c r="U29" s="522"/>
      <c r="V29" s="564"/>
      <c r="W29" s="624"/>
      <c r="X29" s="625"/>
      <c r="Y29" s="626"/>
      <c r="Z29" s="520" t="s">
        <v>183</v>
      </c>
      <c r="AA29" s="500"/>
      <c r="AB29" s="500"/>
      <c r="AC29" s="500"/>
      <c r="AD29" s="500"/>
      <c r="AE29" s="500"/>
      <c r="AF29" s="500"/>
      <c r="AG29" s="501"/>
      <c r="AH29" s="521">
        <v>3287</v>
      </c>
      <c r="AI29" s="522"/>
      <c r="AJ29" s="522"/>
      <c r="AK29" s="522"/>
      <c r="AL29" s="564"/>
      <c r="AM29" s="521">
        <v>10489007</v>
      </c>
      <c r="AN29" s="522"/>
      <c r="AO29" s="522"/>
      <c r="AP29" s="522"/>
      <c r="AQ29" s="522"/>
      <c r="AR29" s="564"/>
      <c r="AS29" s="521">
        <v>3191</v>
      </c>
      <c r="AT29" s="522"/>
      <c r="AU29" s="522"/>
      <c r="AV29" s="522"/>
      <c r="AW29" s="522"/>
      <c r="AX29" s="523"/>
      <c r="AY29" s="652"/>
      <c r="AZ29" s="653"/>
      <c r="BA29" s="653"/>
      <c r="BB29" s="654"/>
      <c r="BC29" s="504" t="s">
        <v>184</v>
      </c>
      <c r="BD29" s="505"/>
      <c r="BE29" s="505"/>
      <c r="BF29" s="505"/>
      <c r="BG29" s="505"/>
      <c r="BH29" s="505"/>
      <c r="BI29" s="505"/>
      <c r="BJ29" s="505"/>
      <c r="BK29" s="505"/>
      <c r="BL29" s="505"/>
      <c r="BM29" s="506"/>
      <c r="BN29" s="470">
        <v>3496476</v>
      </c>
      <c r="BO29" s="471"/>
      <c r="BP29" s="471"/>
      <c r="BQ29" s="471"/>
      <c r="BR29" s="471"/>
      <c r="BS29" s="471"/>
      <c r="BT29" s="471"/>
      <c r="BU29" s="472"/>
      <c r="BV29" s="470">
        <v>3503934</v>
      </c>
      <c r="BW29" s="471"/>
      <c r="BX29" s="471"/>
      <c r="BY29" s="471"/>
      <c r="BZ29" s="471"/>
      <c r="CA29" s="471"/>
      <c r="CB29" s="471"/>
      <c r="CC29" s="472"/>
      <c r="CD29" s="203"/>
      <c r="CE29" s="580"/>
      <c r="CF29" s="580"/>
      <c r="CG29" s="580"/>
      <c r="CH29" s="580"/>
      <c r="CI29" s="580"/>
      <c r="CJ29" s="580"/>
      <c r="CK29" s="580"/>
      <c r="CL29" s="580"/>
      <c r="CM29" s="580"/>
      <c r="CN29" s="580"/>
      <c r="CO29" s="580"/>
      <c r="CP29" s="580"/>
      <c r="CQ29" s="580"/>
      <c r="CR29" s="580"/>
      <c r="CS29" s="581"/>
      <c r="CT29" s="467"/>
      <c r="CU29" s="468"/>
      <c r="CV29" s="468"/>
      <c r="CW29" s="468"/>
      <c r="CX29" s="468"/>
      <c r="CY29" s="468"/>
      <c r="CZ29" s="468"/>
      <c r="DA29" s="469"/>
      <c r="DB29" s="467"/>
      <c r="DC29" s="468"/>
      <c r="DD29" s="468"/>
      <c r="DE29" s="468"/>
      <c r="DF29" s="468"/>
      <c r="DG29" s="468"/>
      <c r="DH29" s="468"/>
      <c r="DI29" s="469"/>
      <c r="DJ29" s="186"/>
      <c r="DK29" s="186"/>
      <c r="DL29" s="186"/>
      <c r="DM29" s="186"/>
      <c r="DN29" s="186"/>
      <c r="DO29" s="186"/>
    </row>
    <row r="30" spans="1:119" ht="18.75" customHeight="1" thickBot="1" x14ac:dyDescent="0.2">
      <c r="A30" s="187"/>
      <c r="B30" s="613"/>
      <c r="C30" s="614"/>
      <c r="D30" s="615"/>
      <c r="E30" s="524"/>
      <c r="F30" s="525"/>
      <c r="G30" s="525"/>
      <c r="H30" s="525"/>
      <c r="I30" s="525"/>
      <c r="J30" s="525"/>
      <c r="K30" s="526"/>
      <c r="L30" s="627"/>
      <c r="M30" s="628"/>
      <c r="N30" s="628"/>
      <c r="O30" s="628"/>
      <c r="P30" s="629"/>
      <c r="Q30" s="627"/>
      <c r="R30" s="628"/>
      <c r="S30" s="628"/>
      <c r="T30" s="628"/>
      <c r="U30" s="628"/>
      <c r="V30" s="629"/>
      <c r="W30" s="630" t="s">
        <v>185</v>
      </c>
      <c r="X30" s="631"/>
      <c r="Y30" s="631"/>
      <c r="Z30" s="631"/>
      <c r="AA30" s="631"/>
      <c r="AB30" s="631"/>
      <c r="AC30" s="631"/>
      <c r="AD30" s="631"/>
      <c r="AE30" s="631"/>
      <c r="AF30" s="631"/>
      <c r="AG30" s="632"/>
      <c r="AH30" s="589">
        <v>101.5</v>
      </c>
      <c r="AI30" s="590"/>
      <c r="AJ30" s="590"/>
      <c r="AK30" s="590"/>
      <c r="AL30" s="590"/>
      <c r="AM30" s="590"/>
      <c r="AN30" s="590"/>
      <c r="AO30" s="590"/>
      <c r="AP30" s="590"/>
      <c r="AQ30" s="590"/>
      <c r="AR30" s="590"/>
      <c r="AS30" s="590"/>
      <c r="AT30" s="590"/>
      <c r="AU30" s="590"/>
      <c r="AV30" s="590"/>
      <c r="AW30" s="590"/>
      <c r="AX30" s="592"/>
      <c r="AY30" s="655"/>
      <c r="AZ30" s="656"/>
      <c r="BA30" s="656"/>
      <c r="BB30" s="657"/>
      <c r="BC30" s="643" t="s">
        <v>50</v>
      </c>
      <c r="BD30" s="644"/>
      <c r="BE30" s="644"/>
      <c r="BF30" s="644"/>
      <c r="BG30" s="644"/>
      <c r="BH30" s="644"/>
      <c r="BI30" s="644"/>
      <c r="BJ30" s="644"/>
      <c r="BK30" s="644"/>
      <c r="BL30" s="644"/>
      <c r="BM30" s="645"/>
      <c r="BN30" s="646">
        <v>8252594</v>
      </c>
      <c r="BO30" s="647"/>
      <c r="BP30" s="647"/>
      <c r="BQ30" s="647"/>
      <c r="BR30" s="647"/>
      <c r="BS30" s="647"/>
      <c r="BT30" s="647"/>
      <c r="BU30" s="648"/>
      <c r="BV30" s="646">
        <v>7272208</v>
      </c>
      <c r="BW30" s="647"/>
      <c r="BX30" s="647"/>
      <c r="BY30" s="647"/>
      <c r="BZ30" s="647"/>
      <c r="CA30" s="647"/>
      <c r="CB30" s="647"/>
      <c r="CC30" s="648"/>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4" t="s">
        <v>192</v>
      </c>
      <c r="D33" s="494"/>
      <c r="E33" s="459" t="s">
        <v>193</v>
      </c>
      <c r="F33" s="459"/>
      <c r="G33" s="459"/>
      <c r="H33" s="459"/>
      <c r="I33" s="459"/>
      <c r="J33" s="459"/>
      <c r="K33" s="459"/>
      <c r="L33" s="459"/>
      <c r="M33" s="459"/>
      <c r="N33" s="459"/>
      <c r="O33" s="459"/>
      <c r="P33" s="459"/>
      <c r="Q33" s="459"/>
      <c r="R33" s="459"/>
      <c r="S33" s="459"/>
      <c r="T33" s="216"/>
      <c r="U33" s="494" t="s">
        <v>194</v>
      </c>
      <c r="V33" s="494"/>
      <c r="W33" s="459" t="s">
        <v>195</v>
      </c>
      <c r="X33" s="459"/>
      <c r="Y33" s="459"/>
      <c r="Z33" s="459"/>
      <c r="AA33" s="459"/>
      <c r="AB33" s="459"/>
      <c r="AC33" s="459"/>
      <c r="AD33" s="459"/>
      <c r="AE33" s="459"/>
      <c r="AF33" s="459"/>
      <c r="AG33" s="459"/>
      <c r="AH33" s="459"/>
      <c r="AI33" s="459"/>
      <c r="AJ33" s="459"/>
      <c r="AK33" s="459"/>
      <c r="AL33" s="216"/>
      <c r="AM33" s="494" t="s">
        <v>194</v>
      </c>
      <c r="AN33" s="494"/>
      <c r="AO33" s="459" t="s">
        <v>196</v>
      </c>
      <c r="AP33" s="459"/>
      <c r="AQ33" s="459"/>
      <c r="AR33" s="459"/>
      <c r="AS33" s="459"/>
      <c r="AT33" s="459"/>
      <c r="AU33" s="459"/>
      <c r="AV33" s="459"/>
      <c r="AW33" s="459"/>
      <c r="AX33" s="459"/>
      <c r="AY33" s="459"/>
      <c r="AZ33" s="459"/>
      <c r="BA33" s="459"/>
      <c r="BB33" s="459"/>
      <c r="BC33" s="459"/>
      <c r="BD33" s="217"/>
      <c r="BE33" s="459" t="s">
        <v>197</v>
      </c>
      <c r="BF33" s="459"/>
      <c r="BG33" s="459" t="s">
        <v>198</v>
      </c>
      <c r="BH33" s="459"/>
      <c r="BI33" s="459"/>
      <c r="BJ33" s="459"/>
      <c r="BK33" s="459"/>
      <c r="BL33" s="459"/>
      <c r="BM33" s="459"/>
      <c r="BN33" s="459"/>
      <c r="BO33" s="459"/>
      <c r="BP33" s="459"/>
      <c r="BQ33" s="459"/>
      <c r="BR33" s="459"/>
      <c r="BS33" s="459"/>
      <c r="BT33" s="459"/>
      <c r="BU33" s="459"/>
      <c r="BV33" s="217"/>
      <c r="BW33" s="494" t="s">
        <v>197</v>
      </c>
      <c r="BX33" s="494"/>
      <c r="BY33" s="459" t="s">
        <v>199</v>
      </c>
      <c r="BZ33" s="459"/>
      <c r="CA33" s="459"/>
      <c r="CB33" s="459"/>
      <c r="CC33" s="459"/>
      <c r="CD33" s="459"/>
      <c r="CE33" s="459"/>
      <c r="CF33" s="459"/>
      <c r="CG33" s="459"/>
      <c r="CH33" s="459"/>
      <c r="CI33" s="459"/>
      <c r="CJ33" s="459"/>
      <c r="CK33" s="459"/>
      <c r="CL33" s="459"/>
      <c r="CM33" s="459"/>
      <c r="CN33" s="216"/>
      <c r="CO33" s="494" t="s">
        <v>200</v>
      </c>
      <c r="CP33" s="494"/>
      <c r="CQ33" s="459" t="s">
        <v>201</v>
      </c>
      <c r="CR33" s="459"/>
      <c r="CS33" s="459"/>
      <c r="CT33" s="459"/>
      <c r="CU33" s="459"/>
      <c r="CV33" s="459"/>
      <c r="CW33" s="459"/>
      <c r="CX33" s="459"/>
      <c r="CY33" s="459"/>
      <c r="CZ33" s="459"/>
      <c r="DA33" s="459"/>
      <c r="DB33" s="459"/>
      <c r="DC33" s="459"/>
      <c r="DD33" s="459"/>
      <c r="DE33" s="459"/>
      <c r="DF33" s="216"/>
      <c r="DG33" s="658" t="s">
        <v>202</v>
      </c>
      <c r="DH33" s="658"/>
      <c r="DI33" s="218"/>
      <c r="DJ33" s="186"/>
      <c r="DK33" s="186"/>
      <c r="DL33" s="186"/>
      <c r="DM33" s="186"/>
      <c r="DN33" s="186"/>
      <c r="DO33" s="186"/>
    </row>
    <row r="34" spans="1:119" ht="32.25" customHeight="1" x14ac:dyDescent="0.15">
      <c r="A34" s="187"/>
      <c r="B34" s="213"/>
      <c r="C34" s="659">
        <f>IF(E34="","",1)</f>
        <v>1</v>
      </c>
      <c r="D34" s="659"/>
      <c r="E34" s="660" t="str">
        <f>IF('各会計、関係団体の財政状況及び健全化判断比率'!B7="","",'各会計、関係団体の財政状況及び健全化判断比率'!B7)</f>
        <v>一般会計</v>
      </c>
      <c r="F34" s="660"/>
      <c r="G34" s="660"/>
      <c r="H34" s="660"/>
      <c r="I34" s="660"/>
      <c r="J34" s="660"/>
      <c r="K34" s="660"/>
      <c r="L34" s="660"/>
      <c r="M34" s="660"/>
      <c r="N34" s="660"/>
      <c r="O34" s="660"/>
      <c r="P34" s="660"/>
      <c r="Q34" s="660"/>
      <c r="R34" s="660"/>
      <c r="S34" s="660"/>
      <c r="T34" s="214"/>
      <c r="U34" s="659">
        <f>IF(W34="","",MAX(C34:D43)+1)</f>
        <v>5</v>
      </c>
      <c r="V34" s="659"/>
      <c r="W34" s="660" t="str">
        <f>IF('各会計、関係団体の財政状況及び健全化判断比率'!B28="","",'各会計、関係団体の財政状況及び健全化判断比率'!B28)</f>
        <v>国民健康保険特別会計</v>
      </c>
      <c r="X34" s="660"/>
      <c r="Y34" s="660"/>
      <c r="Z34" s="660"/>
      <c r="AA34" s="660"/>
      <c r="AB34" s="660"/>
      <c r="AC34" s="660"/>
      <c r="AD34" s="660"/>
      <c r="AE34" s="660"/>
      <c r="AF34" s="660"/>
      <c r="AG34" s="660"/>
      <c r="AH34" s="660"/>
      <c r="AI34" s="660"/>
      <c r="AJ34" s="660"/>
      <c r="AK34" s="660"/>
      <c r="AL34" s="214"/>
      <c r="AM34" s="659">
        <f>IF(AO34="","",MAX(C34:D43,U34:V43)+1)</f>
        <v>8</v>
      </c>
      <c r="AN34" s="659"/>
      <c r="AO34" s="660" t="str">
        <f>IF('各会計、関係団体の財政状況及び健全化判断比率'!B31="","",'各会計、関係団体の財政状況及び健全化判断比率'!B31)</f>
        <v>水道事業会計</v>
      </c>
      <c r="AP34" s="660"/>
      <c r="AQ34" s="660"/>
      <c r="AR34" s="660"/>
      <c r="AS34" s="660"/>
      <c r="AT34" s="660"/>
      <c r="AU34" s="660"/>
      <c r="AV34" s="660"/>
      <c r="AW34" s="660"/>
      <c r="AX34" s="660"/>
      <c r="AY34" s="660"/>
      <c r="AZ34" s="660"/>
      <c r="BA34" s="660"/>
      <c r="BB34" s="660"/>
      <c r="BC34" s="660"/>
      <c r="BD34" s="214"/>
      <c r="BE34" s="659">
        <f>IF(BG34="","",MAX(C34:D43,U34:V43,AM34:AN43)+1)</f>
        <v>12</v>
      </c>
      <c r="BF34" s="659"/>
      <c r="BG34" s="660" t="str">
        <f>IF('各会計、関係団体の財政状況及び健全化判断比率'!B35="","",'各会計、関係団体の財政状況及び健全化判断比率'!B35)</f>
        <v>食肉センター特別会計</v>
      </c>
      <c r="BH34" s="660"/>
      <c r="BI34" s="660"/>
      <c r="BJ34" s="660"/>
      <c r="BK34" s="660"/>
      <c r="BL34" s="660"/>
      <c r="BM34" s="660"/>
      <c r="BN34" s="660"/>
      <c r="BO34" s="660"/>
      <c r="BP34" s="660"/>
      <c r="BQ34" s="660"/>
      <c r="BR34" s="660"/>
      <c r="BS34" s="660"/>
      <c r="BT34" s="660"/>
      <c r="BU34" s="660"/>
      <c r="BV34" s="214"/>
      <c r="BW34" s="659">
        <f>IF(BY34="","",MAX(C34:D43,U34:V43,AM34:AN43,BE34:BF43)+1)</f>
        <v>13</v>
      </c>
      <c r="BX34" s="659"/>
      <c r="BY34" s="660" t="str">
        <f>IF('各会計、関係団体の財政状況及び健全化判断比率'!B68="","",'各会計、関係団体の財政状況及び健全化判断比率'!B68)</f>
        <v>阪神水道企業団</v>
      </c>
      <c r="BZ34" s="660"/>
      <c r="CA34" s="660"/>
      <c r="CB34" s="660"/>
      <c r="CC34" s="660"/>
      <c r="CD34" s="660"/>
      <c r="CE34" s="660"/>
      <c r="CF34" s="660"/>
      <c r="CG34" s="660"/>
      <c r="CH34" s="660"/>
      <c r="CI34" s="660"/>
      <c r="CJ34" s="660"/>
      <c r="CK34" s="660"/>
      <c r="CL34" s="660"/>
      <c r="CM34" s="660"/>
      <c r="CN34" s="214"/>
      <c r="CO34" s="659">
        <f>IF(CQ34="","",MAX(C34:D43,U34:V43,AM34:AN43,BE34:BF43,BW34:BX43)+1)</f>
        <v>17</v>
      </c>
      <c r="CP34" s="659"/>
      <c r="CQ34" s="660" t="str">
        <f>IF('各会計、関係団体の財政状況及び健全化判断比率'!BS7="","",'各会計、関係団体の財政状況及び健全化判断比率'!BS7)</f>
        <v>公益財団法人　西宮市文化振興財団</v>
      </c>
      <c r="CR34" s="660"/>
      <c r="CS34" s="660"/>
      <c r="CT34" s="660"/>
      <c r="CU34" s="660"/>
      <c r="CV34" s="660"/>
      <c r="CW34" s="660"/>
      <c r="CX34" s="660"/>
      <c r="CY34" s="660"/>
      <c r="CZ34" s="660"/>
      <c r="DA34" s="660"/>
      <c r="DB34" s="660"/>
      <c r="DC34" s="660"/>
      <c r="DD34" s="660"/>
      <c r="DE34" s="660"/>
      <c r="DF34" s="211"/>
      <c r="DG34" s="661" t="str">
        <f>IF('各会計、関係団体の財政状況及び健全化判断比率'!BR7="","",'各会計、関係団体の財政状況及び健全化判断比率'!BR7)</f>
        <v/>
      </c>
      <c r="DH34" s="661"/>
      <c r="DI34" s="218"/>
      <c r="DJ34" s="186"/>
      <c r="DK34" s="186"/>
      <c r="DL34" s="186"/>
      <c r="DM34" s="186"/>
      <c r="DN34" s="186"/>
      <c r="DO34" s="186"/>
    </row>
    <row r="35" spans="1:119" ht="32.25" customHeight="1" x14ac:dyDescent="0.15">
      <c r="A35" s="187"/>
      <c r="B35" s="213"/>
      <c r="C35" s="659">
        <f>IF(E35="","",C34+1)</f>
        <v>2</v>
      </c>
      <c r="D35" s="659"/>
      <c r="E35" s="660" t="str">
        <f>IF('各会計、関係団体の財政状況及び健全化判断比率'!B8="","",'各会計、関係団体の財政状況及び健全化判断比率'!B8)</f>
        <v>中小企業勤労者福祉共済事業特別会計</v>
      </c>
      <c r="F35" s="660"/>
      <c r="G35" s="660"/>
      <c r="H35" s="660"/>
      <c r="I35" s="660"/>
      <c r="J35" s="660"/>
      <c r="K35" s="660"/>
      <c r="L35" s="660"/>
      <c r="M35" s="660"/>
      <c r="N35" s="660"/>
      <c r="O35" s="660"/>
      <c r="P35" s="660"/>
      <c r="Q35" s="660"/>
      <c r="R35" s="660"/>
      <c r="S35" s="660"/>
      <c r="T35" s="214"/>
      <c r="U35" s="659">
        <f>IF(W35="","",U34+1)</f>
        <v>6</v>
      </c>
      <c r="V35" s="659"/>
      <c r="W35" s="660" t="str">
        <f>IF('各会計、関係団体の財政状況及び健全化判断比率'!B29="","",'各会計、関係団体の財政状況及び健全化判断比率'!B29)</f>
        <v>介護保険特別会計</v>
      </c>
      <c r="X35" s="660"/>
      <c r="Y35" s="660"/>
      <c r="Z35" s="660"/>
      <c r="AA35" s="660"/>
      <c r="AB35" s="660"/>
      <c r="AC35" s="660"/>
      <c r="AD35" s="660"/>
      <c r="AE35" s="660"/>
      <c r="AF35" s="660"/>
      <c r="AG35" s="660"/>
      <c r="AH35" s="660"/>
      <c r="AI35" s="660"/>
      <c r="AJ35" s="660"/>
      <c r="AK35" s="660"/>
      <c r="AL35" s="214"/>
      <c r="AM35" s="659">
        <f t="shared" ref="AM35:AM43" si="0">IF(AO35="","",AM34+1)</f>
        <v>9</v>
      </c>
      <c r="AN35" s="659"/>
      <c r="AO35" s="660" t="str">
        <f>IF('各会計、関係団体の財政状況及び健全化判断比率'!B32="","",'各会計、関係団体の財政状況及び健全化判断比率'!B32)</f>
        <v>工業用水道事業会計</v>
      </c>
      <c r="AP35" s="660"/>
      <c r="AQ35" s="660"/>
      <c r="AR35" s="660"/>
      <c r="AS35" s="660"/>
      <c r="AT35" s="660"/>
      <c r="AU35" s="660"/>
      <c r="AV35" s="660"/>
      <c r="AW35" s="660"/>
      <c r="AX35" s="660"/>
      <c r="AY35" s="660"/>
      <c r="AZ35" s="660"/>
      <c r="BA35" s="660"/>
      <c r="BB35" s="660"/>
      <c r="BC35" s="660"/>
      <c r="BD35" s="214"/>
      <c r="BE35" s="659" t="str">
        <f t="shared" ref="BE35:BE43" si="1">IF(BG35="","",BE34+1)</f>
        <v/>
      </c>
      <c r="BF35" s="659"/>
      <c r="BG35" s="660"/>
      <c r="BH35" s="660"/>
      <c r="BI35" s="660"/>
      <c r="BJ35" s="660"/>
      <c r="BK35" s="660"/>
      <c r="BL35" s="660"/>
      <c r="BM35" s="660"/>
      <c r="BN35" s="660"/>
      <c r="BO35" s="660"/>
      <c r="BP35" s="660"/>
      <c r="BQ35" s="660"/>
      <c r="BR35" s="660"/>
      <c r="BS35" s="660"/>
      <c r="BT35" s="660"/>
      <c r="BU35" s="660"/>
      <c r="BV35" s="214"/>
      <c r="BW35" s="659">
        <f t="shared" ref="BW35:BW43" si="2">IF(BY35="","",BW34+1)</f>
        <v>14</v>
      </c>
      <c r="BX35" s="659"/>
      <c r="BY35" s="660" t="str">
        <f>IF('各会計、関係団体の財政状況及び健全化判断比率'!B69="","",'各会計、関係団体の財政状況及び健全化判断比率'!B69)</f>
        <v>丹波少年自然の家事務組合</v>
      </c>
      <c r="BZ35" s="660"/>
      <c r="CA35" s="660"/>
      <c r="CB35" s="660"/>
      <c r="CC35" s="660"/>
      <c r="CD35" s="660"/>
      <c r="CE35" s="660"/>
      <c r="CF35" s="660"/>
      <c r="CG35" s="660"/>
      <c r="CH35" s="660"/>
      <c r="CI35" s="660"/>
      <c r="CJ35" s="660"/>
      <c r="CK35" s="660"/>
      <c r="CL35" s="660"/>
      <c r="CM35" s="660"/>
      <c r="CN35" s="214"/>
      <c r="CO35" s="659">
        <f t="shared" ref="CO35:CO43" si="3">IF(CQ35="","",CO34+1)</f>
        <v>18</v>
      </c>
      <c r="CP35" s="659"/>
      <c r="CQ35" s="660" t="str">
        <f>IF('各会計、関係団体の財政状況及び健全化判断比率'!BS8="","",'各会計、関係団体の財政状況及び健全化判断比率'!BS8)</f>
        <v>公益財団法人　西宮スポーツセンター</v>
      </c>
      <c r="CR35" s="660"/>
      <c r="CS35" s="660"/>
      <c r="CT35" s="660"/>
      <c r="CU35" s="660"/>
      <c r="CV35" s="660"/>
      <c r="CW35" s="660"/>
      <c r="CX35" s="660"/>
      <c r="CY35" s="660"/>
      <c r="CZ35" s="660"/>
      <c r="DA35" s="660"/>
      <c r="DB35" s="660"/>
      <c r="DC35" s="660"/>
      <c r="DD35" s="660"/>
      <c r="DE35" s="660"/>
      <c r="DF35" s="211"/>
      <c r="DG35" s="661" t="str">
        <f>IF('各会計、関係団体の財政状況及び健全化判断比率'!BR8="","",'各会計、関係団体の財政状況及び健全化判断比率'!BR8)</f>
        <v/>
      </c>
      <c r="DH35" s="661"/>
      <c r="DI35" s="218"/>
      <c r="DJ35" s="186"/>
      <c r="DK35" s="186"/>
      <c r="DL35" s="186"/>
      <c r="DM35" s="186"/>
      <c r="DN35" s="186"/>
      <c r="DO35" s="186"/>
    </row>
    <row r="36" spans="1:119" ht="32.25" customHeight="1" x14ac:dyDescent="0.15">
      <c r="A36" s="187"/>
      <c r="B36" s="213"/>
      <c r="C36" s="659">
        <f>IF(E36="","",C35+1)</f>
        <v>3</v>
      </c>
      <c r="D36" s="659"/>
      <c r="E36" s="660" t="str">
        <f>IF('各会計、関係団体の財政状況及び健全化判断比率'!B9="","",'各会計、関係団体の財政状況及び健全化判断比率'!B9)</f>
        <v>公共用地買収事業特別会計</v>
      </c>
      <c r="F36" s="660"/>
      <c r="G36" s="660"/>
      <c r="H36" s="660"/>
      <c r="I36" s="660"/>
      <c r="J36" s="660"/>
      <c r="K36" s="660"/>
      <c r="L36" s="660"/>
      <c r="M36" s="660"/>
      <c r="N36" s="660"/>
      <c r="O36" s="660"/>
      <c r="P36" s="660"/>
      <c r="Q36" s="660"/>
      <c r="R36" s="660"/>
      <c r="S36" s="660"/>
      <c r="T36" s="214"/>
      <c r="U36" s="659">
        <f t="shared" ref="U36:U43" si="4">IF(W36="","",U35+1)</f>
        <v>7</v>
      </c>
      <c r="V36" s="659"/>
      <c r="W36" s="660" t="str">
        <f>IF('各会計、関係団体の財政状況及び健全化判断比率'!B30="","",'各会計、関係団体の財政状況及び健全化判断比率'!B30)</f>
        <v>後期高齢者医療事業特別会計</v>
      </c>
      <c r="X36" s="660"/>
      <c r="Y36" s="660"/>
      <c r="Z36" s="660"/>
      <c r="AA36" s="660"/>
      <c r="AB36" s="660"/>
      <c r="AC36" s="660"/>
      <c r="AD36" s="660"/>
      <c r="AE36" s="660"/>
      <c r="AF36" s="660"/>
      <c r="AG36" s="660"/>
      <c r="AH36" s="660"/>
      <c r="AI36" s="660"/>
      <c r="AJ36" s="660"/>
      <c r="AK36" s="660"/>
      <c r="AL36" s="214"/>
      <c r="AM36" s="659">
        <f t="shared" si="0"/>
        <v>10</v>
      </c>
      <c r="AN36" s="659"/>
      <c r="AO36" s="660" t="str">
        <f>IF('各会計、関係団体の財政状況及び健全化判断比率'!B33="","",'各会計、関係団体の財政状況及び健全化判断比率'!B33)</f>
        <v>下水道事業会計</v>
      </c>
      <c r="AP36" s="660"/>
      <c r="AQ36" s="660"/>
      <c r="AR36" s="660"/>
      <c r="AS36" s="660"/>
      <c r="AT36" s="660"/>
      <c r="AU36" s="660"/>
      <c r="AV36" s="660"/>
      <c r="AW36" s="660"/>
      <c r="AX36" s="660"/>
      <c r="AY36" s="660"/>
      <c r="AZ36" s="660"/>
      <c r="BA36" s="660"/>
      <c r="BB36" s="660"/>
      <c r="BC36" s="660"/>
      <c r="BD36" s="214"/>
      <c r="BE36" s="659" t="str">
        <f t="shared" si="1"/>
        <v/>
      </c>
      <c r="BF36" s="659"/>
      <c r="BG36" s="660"/>
      <c r="BH36" s="660"/>
      <c r="BI36" s="660"/>
      <c r="BJ36" s="660"/>
      <c r="BK36" s="660"/>
      <c r="BL36" s="660"/>
      <c r="BM36" s="660"/>
      <c r="BN36" s="660"/>
      <c r="BO36" s="660"/>
      <c r="BP36" s="660"/>
      <c r="BQ36" s="660"/>
      <c r="BR36" s="660"/>
      <c r="BS36" s="660"/>
      <c r="BT36" s="660"/>
      <c r="BU36" s="660"/>
      <c r="BV36" s="214"/>
      <c r="BW36" s="659">
        <f t="shared" si="2"/>
        <v>15</v>
      </c>
      <c r="BX36" s="659"/>
      <c r="BY36" s="660" t="str">
        <f>IF('各会計、関係団体の財政状況及び健全化判断比率'!B70="","",'各会計、関係団体の財政状況及び健全化判断比率'!B70)</f>
        <v>兵庫県後期高齢者医療広域連合（一般会計）</v>
      </c>
      <c r="BZ36" s="660"/>
      <c r="CA36" s="660"/>
      <c r="CB36" s="660"/>
      <c r="CC36" s="660"/>
      <c r="CD36" s="660"/>
      <c r="CE36" s="660"/>
      <c r="CF36" s="660"/>
      <c r="CG36" s="660"/>
      <c r="CH36" s="660"/>
      <c r="CI36" s="660"/>
      <c r="CJ36" s="660"/>
      <c r="CK36" s="660"/>
      <c r="CL36" s="660"/>
      <c r="CM36" s="660"/>
      <c r="CN36" s="214"/>
      <c r="CO36" s="659">
        <f t="shared" si="3"/>
        <v>19</v>
      </c>
      <c r="CP36" s="659"/>
      <c r="CQ36" s="660" t="str">
        <f>IF('各会計、関係団体の財政状況及び健全化判断比率'!BS9="","",'各会計、関係団体の財政状況及び健全化判断比率'!BS9)</f>
        <v>公益財団法人　西宮市国際交流協会</v>
      </c>
      <c r="CR36" s="660"/>
      <c r="CS36" s="660"/>
      <c r="CT36" s="660"/>
      <c r="CU36" s="660"/>
      <c r="CV36" s="660"/>
      <c r="CW36" s="660"/>
      <c r="CX36" s="660"/>
      <c r="CY36" s="660"/>
      <c r="CZ36" s="660"/>
      <c r="DA36" s="660"/>
      <c r="DB36" s="660"/>
      <c r="DC36" s="660"/>
      <c r="DD36" s="660"/>
      <c r="DE36" s="660"/>
      <c r="DF36" s="211"/>
      <c r="DG36" s="661" t="str">
        <f>IF('各会計、関係団体の財政状況及び健全化判断比率'!BR9="","",'各会計、関係団体の財政状況及び健全化判断比率'!BR9)</f>
        <v/>
      </c>
      <c r="DH36" s="661"/>
      <c r="DI36" s="218"/>
      <c r="DJ36" s="186"/>
      <c r="DK36" s="186"/>
      <c r="DL36" s="186"/>
      <c r="DM36" s="186"/>
      <c r="DN36" s="186"/>
      <c r="DO36" s="186"/>
    </row>
    <row r="37" spans="1:119" ht="32.25" customHeight="1" x14ac:dyDescent="0.15">
      <c r="A37" s="187"/>
      <c r="B37" s="213"/>
      <c r="C37" s="659">
        <f>IF(E37="","",C36+1)</f>
        <v>4</v>
      </c>
      <c r="D37" s="659"/>
      <c r="E37" s="660" t="str">
        <f>IF('各会計、関係団体の財政状況及び健全化判断比率'!B10="","",'各会計、関係団体の財政状況及び健全化判断比率'!B10)</f>
        <v>母子父子寡婦福祉資金貸付事業特別会計</v>
      </c>
      <c r="F37" s="660"/>
      <c r="G37" s="660"/>
      <c r="H37" s="660"/>
      <c r="I37" s="660"/>
      <c r="J37" s="660"/>
      <c r="K37" s="660"/>
      <c r="L37" s="660"/>
      <c r="M37" s="660"/>
      <c r="N37" s="660"/>
      <c r="O37" s="660"/>
      <c r="P37" s="660"/>
      <c r="Q37" s="660"/>
      <c r="R37" s="660"/>
      <c r="S37" s="660"/>
      <c r="T37" s="214"/>
      <c r="U37" s="659" t="str">
        <f t="shared" si="4"/>
        <v/>
      </c>
      <c r="V37" s="659"/>
      <c r="W37" s="660"/>
      <c r="X37" s="660"/>
      <c r="Y37" s="660"/>
      <c r="Z37" s="660"/>
      <c r="AA37" s="660"/>
      <c r="AB37" s="660"/>
      <c r="AC37" s="660"/>
      <c r="AD37" s="660"/>
      <c r="AE37" s="660"/>
      <c r="AF37" s="660"/>
      <c r="AG37" s="660"/>
      <c r="AH37" s="660"/>
      <c r="AI37" s="660"/>
      <c r="AJ37" s="660"/>
      <c r="AK37" s="660"/>
      <c r="AL37" s="214"/>
      <c r="AM37" s="659">
        <f t="shared" si="0"/>
        <v>11</v>
      </c>
      <c r="AN37" s="659"/>
      <c r="AO37" s="660" t="str">
        <f>IF('各会計、関係団体の財政状況及び健全化判断比率'!B34="","",'各会計、関係団体の財政状況及び健全化判断比率'!B34)</f>
        <v>病院事業会計</v>
      </c>
      <c r="AP37" s="660"/>
      <c r="AQ37" s="660"/>
      <c r="AR37" s="660"/>
      <c r="AS37" s="660"/>
      <c r="AT37" s="660"/>
      <c r="AU37" s="660"/>
      <c r="AV37" s="660"/>
      <c r="AW37" s="660"/>
      <c r="AX37" s="660"/>
      <c r="AY37" s="660"/>
      <c r="AZ37" s="660"/>
      <c r="BA37" s="660"/>
      <c r="BB37" s="660"/>
      <c r="BC37" s="660"/>
      <c r="BD37" s="214"/>
      <c r="BE37" s="659" t="str">
        <f t="shared" si="1"/>
        <v/>
      </c>
      <c r="BF37" s="659"/>
      <c r="BG37" s="660"/>
      <c r="BH37" s="660"/>
      <c r="BI37" s="660"/>
      <c r="BJ37" s="660"/>
      <c r="BK37" s="660"/>
      <c r="BL37" s="660"/>
      <c r="BM37" s="660"/>
      <c r="BN37" s="660"/>
      <c r="BO37" s="660"/>
      <c r="BP37" s="660"/>
      <c r="BQ37" s="660"/>
      <c r="BR37" s="660"/>
      <c r="BS37" s="660"/>
      <c r="BT37" s="660"/>
      <c r="BU37" s="660"/>
      <c r="BV37" s="214"/>
      <c r="BW37" s="659">
        <f t="shared" si="2"/>
        <v>16</v>
      </c>
      <c r="BX37" s="659"/>
      <c r="BY37" s="660" t="str">
        <f>IF('各会計、関係団体の財政状況及び健全化判断比率'!B71="","",'各会計、関係団体の財政状況及び健全化判断比率'!B71)</f>
        <v>兵庫県後期高齢者医療広域連合（特別会計）</v>
      </c>
      <c r="BZ37" s="660"/>
      <c r="CA37" s="660"/>
      <c r="CB37" s="660"/>
      <c r="CC37" s="660"/>
      <c r="CD37" s="660"/>
      <c r="CE37" s="660"/>
      <c r="CF37" s="660"/>
      <c r="CG37" s="660"/>
      <c r="CH37" s="660"/>
      <c r="CI37" s="660"/>
      <c r="CJ37" s="660"/>
      <c r="CK37" s="660"/>
      <c r="CL37" s="660"/>
      <c r="CM37" s="660"/>
      <c r="CN37" s="214"/>
      <c r="CO37" s="659">
        <f t="shared" si="3"/>
        <v>20</v>
      </c>
      <c r="CP37" s="659"/>
      <c r="CQ37" s="660" t="str">
        <f>IF('各会計、関係団体の財政状況及び健全化判断比率'!BS10="","",'各会計、関係団体の財政状況及び健全化判断比率'!BS10)</f>
        <v>西宮市都市管理株式会社</v>
      </c>
      <c r="CR37" s="660"/>
      <c r="CS37" s="660"/>
      <c r="CT37" s="660"/>
      <c r="CU37" s="660"/>
      <c r="CV37" s="660"/>
      <c r="CW37" s="660"/>
      <c r="CX37" s="660"/>
      <c r="CY37" s="660"/>
      <c r="CZ37" s="660"/>
      <c r="DA37" s="660"/>
      <c r="DB37" s="660"/>
      <c r="DC37" s="660"/>
      <c r="DD37" s="660"/>
      <c r="DE37" s="660"/>
      <c r="DF37" s="211"/>
      <c r="DG37" s="661" t="str">
        <f>IF('各会計、関係団体の財政状況及び健全化判断比率'!BR10="","",'各会計、関係団体の財政状況及び健全化判断比率'!BR10)</f>
        <v/>
      </c>
      <c r="DH37" s="661"/>
      <c r="DI37" s="218"/>
      <c r="DJ37" s="186"/>
      <c r="DK37" s="186"/>
      <c r="DL37" s="186"/>
      <c r="DM37" s="186"/>
      <c r="DN37" s="186"/>
      <c r="DO37" s="186"/>
    </row>
    <row r="38" spans="1:119" ht="32.25" customHeight="1" x14ac:dyDescent="0.15">
      <c r="A38" s="187"/>
      <c r="B38" s="213"/>
      <c r="C38" s="659" t="str">
        <f t="shared" ref="C38:C43" si="5">IF(E38="","",C37+1)</f>
        <v/>
      </c>
      <c r="D38" s="659"/>
      <c r="E38" s="660" t="str">
        <f>IF('各会計、関係団体の財政状況及び健全化判断比率'!B11="","",'各会計、関係団体の財政状況及び健全化判断比率'!B11)</f>
        <v/>
      </c>
      <c r="F38" s="660"/>
      <c r="G38" s="660"/>
      <c r="H38" s="660"/>
      <c r="I38" s="660"/>
      <c r="J38" s="660"/>
      <c r="K38" s="660"/>
      <c r="L38" s="660"/>
      <c r="M38" s="660"/>
      <c r="N38" s="660"/>
      <c r="O38" s="660"/>
      <c r="P38" s="660"/>
      <c r="Q38" s="660"/>
      <c r="R38" s="660"/>
      <c r="S38" s="660"/>
      <c r="T38" s="214"/>
      <c r="U38" s="659" t="str">
        <f t="shared" si="4"/>
        <v/>
      </c>
      <c r="V38" s="659"/>
      <c r="W38" s="660"/>
      <c r="X38" s="660"/>
      <c r="Y38" s="660"/>
      <c r="Z38" s="660"/>
      <c r="AA38" s="660"/>
      <c r="AB38" s="660"/>
      <c r="AC38" s="660"/>
      <c r="AD38" s="660"/>
      <c r="AE38" s="660"/>
      <c r="AF38" s="660"/>
      <c r="AG38" s="660"/>
      <c r="AH38" s="660"/>
      <c r="AI38" s="660"/>
      <c r="AJ38" s="660"/>
      <c r="AK38" s="660"/>
      <c r="AL38" s="214"/>
      <c r="AM38" s="659" t="str">
        <f t="shared" si="0"/>
        <v/>
      </c>
      <c r="AN38" s="659"/>
      <c r="AO38" s="660"/>
      <c r="AP38" s="660"/>
      <c r="AQ38" s="660"/>
      <c r="AR38" s="660"/>
      <c r="AS38" s="660"/>
      <c r="AT38" s="660"/>
      <c r="AU38" s="660"/>
      <c r="AV38" s="660"/>
      <c r="AW38" s="660"/>
      <c r="AX38" s="660"/>
      <c r="AY38" s="660"/>
      <c r="AZ38" s="660"/>
      <c r="BA38" s="660"/>
      <c r="BB38" s="660"/>
      <c r="BC38" s="660"/>
      <c r="BD38" s="214"/>
      <c r="BE38" s="659" t="str">
        <f t="shared" si="1"/>
        <v/>
      </c>
      <c r="BF38" s="659"/>
      <c r="BG38" s="660"/>
      <c r="BH38" s="660"/>
      <c r="BI38" s="660"/>
      <c r="BJ38" s="660"/>
      <c r="BK38" s="660"/>
      <c r="BL38" s="660"/>
      <c r="BM38" s="660"/>
      <c r="BN38" s="660"/>
      <c r="BO38" s="660"/>
      <c r="BP38" s="660"/>
      <c r="BQ38" s="660"/>
      <c r="BR38" s="660"/>
      <c r="BS38" s="660"/>
      <c r="BT38" s="660"/>
      <c r="BU38" s="660"/>
      <c r="BV38" s="214"/>
      <c r="BW38" s="659" t="str">
        <f t="shared" si="2"/>
        <v/>
      </c>
      <c r="BX38" s="659"/>
      <c r="BY38" s="660" t="str">
        <f>IF('各会計、関係団体の財政状況及び健全化判断比率'!B72="","",'各会計、関係団体の財政状況及び健全化判断比率'!B72)</f>
        <v/>
      </c>
      <c r="BZ38" s="660"/>
      <c r="CA38" s="660"/>
      <c r="CB38" s="660"/>
      <c r="CC38" s="660"/>
      <c r="CD38" s="660"/>
      <c r="CE38" s="660"/>
      <c r="CF38" s="660"/>
      <c r="CG38" s="660"/>
      <c r="CH38" s="660"/>
      <c r="CI38" s="660"/>
      <c r="CJ38" s="660"/>
      <c r="CK38" s="660"/>
      <c r="CL38" s="660"/>
      <c r="CM38" s="660"/>
      <c r="CN38" s="214"/>
      <c r="CO38" s="659">
        <f t="shared" si="3"/>
        <v>21</v>
      </c>
      <c r="CP38" s="659"/>
      <c r="CQ38" s="660" t="str">
        <f>IF('各会計、関係団体の財政状況及び健全化判断比率'!BS11="","",'各会計、関係団体の財政状況及び健全化判断比率'!BS11)</f>
        <v>株式会社　鳴尾ウォーターワールド</v>
      </c>
      <c r="CR38" s="660"/>
      <c r="CS38" s="660"/>
      <c r="CT38" s="660"/>
      <c r="CU38" s="660"/>
      <c r="CV38" s="660"/>
      <c r="CW38" s="660"/>
      <c r="CX38" s="660"/>
      <c r="CY38" s="660"/>
      <c r="CZ38" s="660"/>
      <c r="DA38" s="660"/>
      <c r="DB38" s="660"/>
      <c r="DC38" s="660"/>
      <c r="DD38" s="660"/>
      <c r="DE38" s="660"/>
      <c r="DF38" s="211"/>
      <c r="DG38" s="661" t="str">
        <f>IF('各会計、関係団体の財政状況及び健全化判断比率'!BR11="","",'各会計、関係団体の財政状況及び健全化判断比率'!BR11)</f>
        <v/>
      </c>
      <c r="DH38" s="661"/>
      <c r="DI38" s="218"/>
      <c r="DJ38" s="186"/>
      <c r="DK38" s="186"/>
      <c r="DL38" s="186"/>
      <c r="DM38" s="186"/>
      <c r="DN38" s="186"/>
      <c r="DO38" s="186"/>
    </row>
    <row r="39" spans="1:119" ht="32.25" customHeight="1" x14ac:dyDescent="0.15">
      <c r="A39" s="187"/>
      <c r="B39" s="213"/>
      <c r="C39" s="659" t="str">
        <f t="shared" si="5"/>
        <v/>
      </c>
      <c r="D39" s="659"/>
      <c r="E39" s="660" t="str">
        <f>IF('各会計、関係団体の財政状況及び健全化判断比率'!B12="","",'各会計、関係団体の財政状況及び健全化判断比率'!B12)</f>
        <v/>
      </c>
      <c r="F39" s="660"/>
      <c r="G39" s="660"/>
      <c r="H39" s="660"/>
      <c r="I39" s="660"/>
      <c r="J39" s="660"/>
      <c r="K39" s="660"/>
      <c r="L39" s="660"/>
      <c r="M39" s="660"/>
      <c r="N39" s="660"/>
      <c r="O39" s="660"/>
      <c r="P39" s="660"/>
      <c r="Q39" s="660"/>
      <c r="R39" s="660"/>
      <c r="S39" s="660"/>
      <c r="T39" s="214"/>
      <c r="U39" s="659" t="str">
        <f t="shared" si="4"/>
        <v/>
      </c>
      <c r="V39" s="659"/>
      <c r="W39" s="660"/>
      <c r="X39" s="660"/>
      <c r="Y39" s="660"/>
      <c r="Z39" s="660"/>
      <c r="AA39" s="660"/>
      <c r="AB39" s="660"/>
      <c r="AC39" s="660"/>
      <c r="AD39" s="660"/>
      <c r="AE39" s="660"/>
      <c r="AF39" s="660"/>
      <c r="AG39" s="660"/>
      <c r="AH39" s="660"/>
      <c r="AI39" s="660"/>
      <c r="AJ39" s="660"/>
      <c r="AK39" s="660"/>
      <c r="AL39" s="214"/>
      <c r="AM39" s="659" t="str">
        <f t="shared" si="0"/>
        <v/>
      </c>
      <c r="AN39" s="659"/>
      <c r="AO39" s="660"/>
      <c r="AP39" s="660"/>
      <c r="AQ39" s="660"/>
      <c r="AR39" s="660"/>
      <c r="AS39" s="660"/>
      <c r="AT39" s="660"/>
      <c r="AU39" s="660"/>
      <c r="AV39" s="660"/>
      <c r="AW39" s="660"/>
      <c r="AX39" s="660"/>
      <c r="AY39" s="660"/>
      <c r="AZ39" s="660"/>
      <c r="BA39" s="660"/>
      <c r="BB39" s="660"/>
      <c r="BC39" s="660"/>
      <c r="BD39" s="214"/>
      <c r="BE39" s="659" t="str">
        <f t="shared" si="1"/>
        <v/>
      </c>
      <c r="BF39" s="659"/>
      <c r="BG39" s="660"/>
      <c r="BH39" s="660"/>
      <c r="BI39" s="660"/>
      <c r="BJ39" s="660"/>
      <c r="BK39" s="660"/>
      <c r="BL39" s="660"/>
      <c r="BM39" s="660"/>
      <c r="BN39" s="660"/>
      <c r="BO39" s="660"/>
      <c r="BP39" s="660"/>
      <c r="BQ39" s="660"/>
      <c r="BR39" s="660"/>
      <c r="BS39" s="660"/>
      <c r="BT39" s="660"/>
      <c r="BU39" s="660"/>
      <c r="BV39" s="214"/>
      <c r="BW39" s="659" t="str">
        <f t="shared" si="2"/>
        <v/>
      </c>
      <c r="BX39" s="659"/>
      <c r="BY39" s="660" t="str">
        <f>IF('各会計、関係団体の財政状況及び健全化判断比率'!B73="","",'各会計、関係団体の財政状況及び健全化判断比率'!B73)</f>
        <v/>
      </c>
      <c r="BZ39" s="660"/>
      <c r="CA39" s="660"/>
      <c r="CB39" s="660"/>
      <c r="CC39" s="660"/>
      <c r="CD39" s="660"/>
      <c r="CE39" s="660"/>
      <c r="CF39" s="660"/>
      <c r="CG39" s="660"/>
      <c r="CH39" s="660"/>
      <c r="CI39" s="660"/>
      <c r="CJ39" s="660"/>
      <c r="CK39" s="660"/>
      <c r="CL39" s="660"/>
      <c r="CM39" s="660"/>
      <c r="CN39" s="214"/>
      <c r="CO39" s="659">
        <f t="shared" si="3"/>
        <v>22</v>
      </c>
      <c r="CP39" s="659"/>
      <c r="CQ39" s="660" t="str">
        <f>IF('各会計、関係団体の財政状況及び健全化判断比率'!BS12="","",'各会計、関係団体の財政状況及び健全化判断比率'!BS12)</f>
        <v>一般財団法人　西宮市都市整備公社</v>
      </c>
      <c r="CR39" s="660"/>
      <c r="CS39" s="660"/>
      <c r="CT39" s="660"/>
      <c r="CU39" s="660"/>
      <c r="CV39" s="660"/>
      <c r="CW39" s="660"/>
      <c r="CX39" s="660"/>
      <c r="CY39" s="660"/>
      <c r="CZ39" s="660"/>
      <c r="DA39" s="660"/>
      <c r="DB39" s="660"/>
      <c r="DC39" s="660"/>
      <c r="DD39" s="660"/>
      <c r="DE39" s="660"/>
      <c r="DF39" s="211"/>
      <c r="DG39" s="661" t="str">
        <f>IF('各会計、関係団体の財政状況及び健全化判断比率'!BR12="","",'各会計、関係団体の財政状況及び健全化判断比率'!BR12)</f>
        <v/>
      </c>
      <c r="DH39" s="661"/>
      <c r="DI39" s="218"/>
      <c r="DJ39" s="186"/>
      <c r="DK39" s="186"/>
      <c r="DL39" s="186"/>
      <c r="DM39" s="186"/>
      <c r="DN39" s="186"/>
      <c r="DO39" s="186"/>
    </row>
    <row r="40" spans="1:119" ht="32.25" customHeight="1" x14ac:dyDescent="0.15">
      <c r="A40" s="187"/>
      <c r="B40" s="213"/>
      <c r="C40" s="659" t="str">
        <f t="shared" si="5"/>
        <v/>
      </c>
      <c r="D40" s="659"/>
      <c r="E40" s="660" t="str">
        <f>IF('各会計、関係団体の財政状況及び健全化判断比率'!B13="","",'各会計、関係団体の財政状況及び健全化判断比率'!B13)</f>
        <v/>
      </c>
      <c r="F40" s="660"/>
      <c r="G40" s="660"/>
      <c r="H40" s="660"/>
      <c r="I40" s="660"/>
      <c r="J40" s="660"/>
      <c r="K40" s="660"/>
      <c r="L40" s="660"/>
      <c r="M40" s="660"/>
      <c r="N40" s="660"/>
      <c r="O40" s="660"/>
      <c r="P40" s="660"/>
      <c r="Q40" s="660"/>
      <c r="R40" s="660"/>
      <c r="S40" s="660"/>
      <c r="T40" s="214"/>
      <c r="U40" s="659" t="str">
        <f t="shared" si="4"/>
        <v/>
      </c>
      <c r="V40" s="659"/>
      <c r="W40" s="660"/>
      <c r="X40" s="660"/>
      <c r="Y40" s="660"/>
      <c r="Z40" s="660"/>
      <c r="AA40" s="660"/>
      <c r="AB40" s="660"/>
      <c r="AC40" s="660"/>
      <c r="AD40" s="660"/>
      <c r="AE40" s="660"/>
      <c r="AF40" s="660"/>
      <c r="AG40" s="660"/>
      <c r="AH40" s="660"/>
      <c r="AI40" s="660"/>
      <c r="AJ40" s="660"/>
      <c r="AK40" s="660"/>
      <c r="AL40" s="214"/>
      <c r="AM40" s="659" t="str">
        <f t="shared" si="0"/>
        <v/>
      </c>
      <c r="AN40" s="659"/>
      <c r="AO40" s="660"/>
      <c r="AP40" s="660"/>
      <c r="AQ40" s="660"/>
      <c r="AR40" s="660"/>
      <c r="AS40" s="660"/>
      <c r="AT40" s="660"/>
      <c r="AU40" s="660"/>
      <c r="AV40" s="660"/>
      <c r="AW40" s="660"/>
      <c r="AX40" s="660"/>
      <c r="AY40" s="660"/>
      <c r="AZ40" s="660"/>
      <c r="BA40" s="660"/>
      <c r="BB40" s="660"/>
      <c r="BC40" s="660"/>
      <c r="BD40" s="214"/>
      <c r="BE40" s="659" t="str">
        <f t="shared" si="1"/>
        <v/>
      </c>
      <c r="BF40" s="659"/>
      <c r="BG40" s="660"/>
      <c r="BH40" s="660"/>
      <c r="BI40" s="660"/>
      <c r="BJ40" s="660"/>
      <c r="BK40" s="660"/>
      <c r="BL40" s="660"/>
      <c r="BM40" s="660"/>
      <c r="BN40" s="660"/>
      <c r="BO40" s="660"/>
      <c r="BP40" s="660"/>
      <c r="BQ40" s="660"/>
      <c r="BR40" s="660"/>
      <c r="BS40" s="660"/>
      <c r="BT40" s="660"/>
      <c r="BU40" s="660"/>
      <c r="BV40" s="214"/>
      <c r="BW40" s="659" t="str">
        <f t="shared" si="2"/>
        <v/>
      </c>
      <c r="BX40" s="659"/>
      <c r="BY40" s="660" t="str">
        <f>IF('各会計、関係団体の財政状況及び健全化判断比率'!B74="","",'各会計、関係団体の財政状況及び健全化判断比率'!B74)</f>
        <v/>
      </c>
      <c r="BZ40" s="660"/>
      <c r="CA40" s="660"/>
      <c r="CB40" s="660"/>
      <c r="CC40" s="660"/>
      <c r="CD40" s="660"/>
      <c r="CE40" s="660"/>
      <c r="CF40" s="660"/>
      <c r="CG40" s="660"/>
      <c r="CH40" s="660"/>
      <c r="CI40" s="660"/>
      <c r="CJ40" s="660"/>
      <c r="CK40" s="660"/>
      <c r="CL40" s="660"/>
      <c r="CM40" s="660"/>
      <c r="CN40" s="214"/>
      <c r="CO40" s="659">
        <f t="shared" si="3"/>
        <v>23</v>
      </c>
      <c r="CP40" s="659"/>
      <c r="CQ40" s="660" t="str">
        <f>IF('各会計、関係団体の財政状況及び健全化判断比率'!BS13="","",'各会計、関係団体の財政状況及び健全化判断比率'!BS13)</f>
        <v>西宮市土地開発公社</v>
      </c>
      <c r="CR40" s="660"/>
      <c r="CS40" s="660"/>
      <c r="CT40" s="660"/>
      <c r="CU40" s="660"/>
      <c r="CV40" s="660"/>
      <c r="CW40" s="660"/>
      <c r="CX40" s="660"/>
      <c r="CY40" s="660"/>
      <c r="CZ40" s="660"/>
      <c r="DA40" s="660"/>
      <c r="DB40" s="660"/>
      <c r="DC40" s="660"/>
      <c r="DD40" s="660"/>
      <c r="DE40" s="660"/>
      <c r="DF40" s="211"/>
      <c r="DG40" s="661" t="str">
        <f>IF('各会計、関係団体の財政状況及び健全化判断比率'!BR13="","",'各会計、関係団体の財政状況及び健全化判断比率'!BR13)</f>
        <v>〇</v>
      </c>
      <c r="DH40" s="661"/>
      <c r="DI40" s="218"/>
      <c r="DJ40" s="186"/>
      <c r="DK40" s="186"/>
      <c r="DL40" s="186"/>
      <c r="DM40" s="186"/>
      <c r="DN40" s="186"/>
      <c r="DO40" s="186"/>
    </row>
    <row r="41" spans="1:119" ht="32.25" customHeight="1" x14ac:dyDescent="0.15">
      <c r="A41" s="187"/>
      <c r="B41" s="213"/>
      <c r="C41" s="659" t="str">
        <f t="shared" si="5"/>
        <v/>
      </c>
      <c r="D41" s="659"/>
      <c r="E41" s="660" t="str">
        <f>IF('各会計、関係団体の財政状況及び健全化判断比率'!B14="","",'各会計、関係団体の財政状況及び健全化判断比率'!B14)</f>
        <v/>
      </c>
      <c r="F41" s="660"/>
      <c r="G41" s="660"/>
      <c r="H41" s="660"/>
      <c r="I41" s="660"/>
      <c r="J41" s="660"/>
      <c r="K41" s="660"/>
      <c r="L41" s="660"/>
      <c r="M41" s="660"/>
      <c r="N41" s="660"/>
      <c r="O41" s="660"/>
      <c r="P41" s="660"/>
      <c r="Q41" s="660"/>
      <c r="R41" s="660"/>
      <c r="S41" s="660"/>
      <c r="T41" s="214"/>
      <c r="U41" s="659" t="str">
        <f t="shared" si="4"/>
        <v/>
      </c>
      <c r="V41" s="659"/>
      <c r="W41" s="660"/>
      <c r="X41" s="660"/>
      <c r="Y41" s="660"/>
      <c r="Z41" s="660"/>
      <c r="AA41" s="660"/>
      <c r="AB41" s="660"/>
      <c r="AC41" s="660"/>
      <c r="AD41" s="660"/>
      <c r="AE41" s="660"/>
      <c r="AF41" s="660"/>
      <c r="AG41" s="660"/>
      <c r="AH41" s="660"/>
      <c r="AI41" s="660"/>
      <c r="AJ41" s="660"/>
      <c r="AK41" s="660"/>
      <c r="AL41" s="214"/>
      <c r="AM41" s="659" t="str">
        <f t="shared" si="0"/>
        <v/>
      </c>
      <c r="AN41" s="659"/>
      <c r="AO41" s="660"/>
      <c r="AP41" s="660"/>
      <c r="AQ41" s="660"/>
      <c r="AR41" s="660"/>
      <c r="AS41" s="660"/>
      <c r="AT41" s="660"/>
      <c r="AU41" s="660"/>
      <c r="AV41" s="660"/>
      <c r="AW41" s="660"/>
      <c r="AX41" s="660"/>
      <c r="AY41" s="660"/>
      <c r="AZ41" s="660"/>
      <c r="BA41" s="660"/>
      <c r="BB41" s="660"/>
      <c r="BC41" s="660"/>
      <c r="BD41" s="214"/>
      <c r="BE41" s="659" t="str">
        <f t="shared" si="1"/>
        <v/>
      </c>
      <c r="BF41" s="659"/>
      <c r="BG41" s="660"/>
      <c r="BH41" s="660"/>
      <c r="BI41" s="660"/>
      <c r="BJ41" s="660"/>
      <c r="BK41" s="660"/>
      <c r="BL41" s="660"/>
      <c r="BM41" s="660"/>
      <c r="BN41" s="660"/>
      <c r="BO41" s="660"/>
      <c r="BP41" s="660"/>
      <c r="BQ41" s="660"/>
      <c r="BR41" s="660"/>
      <c r="BS41" s="660"/>
      <c r="BT41" s="660"/>
      <c r="BU41" s="660"/>
      <c r="BV41" s="214"/>
      <c r="BW41" s="659" t="str">
        <f t="shared" si="2"/>
        <v/>
      </c>
      <c r="BX41" s="659"/>
      <c r="BY41" s="660" t="str">
        <f>IF('各会計、関係団体の財政状況及び健全化判断比率'!B75="","",'各会計、関係団体の財政状況及び健全化判断比率'!B75)</f>
        <v/>
      </c>
      <c r="BZ41" s="660"/>
      <c r="CA41" s="660"/>
      <c r="CB41" s="660"/>
      <c r="CC41" s="660"/>
      <c r="CD41" s="660"/>
      <c r="CE41" s="660"/>
      <c r="CF41" s="660"/>
      <c r="CG41" s="660"/>
      <c r="CH41" s="660"/>
      <c r="CI41" s="660"/>
      <c r="CJ41" s="660"/>
      <c r="CK41" s="660"/>
      <c r="CL41" s="660"/>
      <c r="CM41" s="660"/>
      <c r="CN41" s="214"/>
      <c r="CO41" s="659">
        <f t="shared" si="3"/>
        <v>24</v>
      </c>
      <c r="CP41" s="659"/>
      <c r="CQ41" s="660" t="str">
        <f>IF('各会計、関係団体の財政状況及び健全化判断比率'!BS14="","",'各会計、関係団体の財政状況及び健全化判断比率'!BS14)</f>
        <v>社会福祉法人　阪神福祉事業団</v>
      </c>
      <c r="CR41" s="660"/>
      <c r="CS41" s="660"/>
      <c r="CT41" s="660"/>
      <c r="CU41" s="660"/>
      <c r="CV41" s="660"/>
      <c r="CW41" s="660"/>
      <c r="CX41" s="660"/>
      <c r="CY41" s="660"/>
      <c r="CZ41" s="660"/>
      <c r="DA41" s="660"/>
      <c r="DB41" s="660"/>
      <c r="DC41" s="660"/>
      <c r="DD41" s="660"/>
      <c r="DE41" s="660"/>
      <c r="DF41" s="211"/>
      <c r="DG41" s="661" t="str">
        <f>IF('各会計、関係団体の財政状況及び健全化判断比率'!BR14="","",'各会計、関係団体の財政状況及び健全化判断比率'!BR14)</f>
        <v>〇</v>
      </c>
      <c r="DH41" s="661"/>
      <c r="DI41" s="218"/>
      <c r="DJ41" s="186"/>
      <c r="DK41" s="186"/>
      <c r="DL41" s="186"/>
      <c r="DM41" s="186"/>
      <c r="DN41" s="186"/>
      <c r="DO41" s="186"/>
    </row>
    <row r="42" spans="1:119" ht="32.25" customHeight="1" x14ac:dyDescent="0.15">
      <c r="A42" s="186"/>
      <c r="B42" s="213"/>
      <c r="C42" s="659" t="str">
        <f t="shared" si="5"/>
        <v/>
      </c>
      <c r="D42" s="659"/>
      <c r="E42" s="660" t="str">
        <f>IF('各会計、関係団体の財政状況及び健全化判断比率'!B15="","",'各会計、関係団体の財政状況及び健全化判断比率'!B15)</f>
        <v/>
      </c>
      <c r="F42" s="660"/>
      <c r="G42" s="660"/>
      <c r="H42" s="660"/>
      <c r="I42" s="660"/>
      <c r="J42" s="660"/>
      <c r="K42" s="660"/>
      <c r="L42" s="660"/>
      <c r="M42" s="660"/>
      <c r="N42" s="660"/>
      <c r="O42" s="660"/>
      <c r="P42" s="660"/>
      <c r="Q42" s="660"/>
      <c r="R42" s="660"/>
      <c r="S42" s="660"/>
      <c r="T42" s="214"/>
      <c r="U42" s="659" t="str">
        <f t="shared" si="4"/>
        <v/>
      </c>
      <c r="V42" s="659"/>
      <c r="W42" s="660"/>
      <c r="X42" s="660"/>
      <c r="Y42" s="660"/>
      <c r="Z42" s="660"/>
      <c r="AA42" s="660"/>
      <c r="AB42" s="660"/>
      <c r="AC42" s="660"/>
      <c r="AD42" s="660"/>
      <c r="AE42" s="660"/>
      <c r="AF42" s="660"/>
      <c r="AG42" s="660"/>
      <c r="AH42" s="660"/>
      <c r="AI42" s="660"/>
      <c r="AJ42" s="660"/>
      <c r="AK42" s="660"/>
      <c r="AL42" s="214"/>
      <c r="AM42" s="659" t="str">
        <f t="shared" si="0"/>
        <v/>
      </c>
      <c r="AN42" s="659"/>
      <c r="AO42" s="660"/>
      <c r="AP42" s="660"/>
      <c r="AQ42" s="660"/>
      <c r="AR42" s="660"/>
      <c r="AS42" s="660"/>
      <c r="AT42" s="660"/>
      <c r="AU42" s="660"/>
      <c r="AV42" s="660"/>
      <c r="AW42" s="660"/>
      <c r="AX42" s="660"/>
      <c r="AY42" s="660"/>
      <c r="AZ42" s="660"/>
      <c r="BA42" s="660"/>
      <c r="BB42" s="660"/>
      <c r="BC42" s="660"/>
      <c r="BD42" s="214"/>
      <c r="BE42" s="659" t="str">
        <f t="shared" si="1"/>
        <v/>
      </c>
      <c r="BF42" s="659"/>
      <c r="BG42" s="660"/>
      <c r="BH42" s="660"/>
      <c r="BI42" s="660"/>
      <c r="BJ42" s="660"/>
      <c r="BK42" s="660"/>
      <c r="BL42" s="660"/>
      <c r="BM42" s="660"/>
      <c r="BN42" s="660"/>
      <c r="BO42" s="660"/>
      <c r="BP42" s="660"/>
      <c r="BQ42" s="660"/>
      <c r="BR42" s="660"/>
      <c r="BS42" s="660"/>
      <c r="BT42" s="660"/>
      <c r="BU42" s="660"/>
      <c r="BV42" s="214"/>
      <c r="BW42" s="659" t="str">
        <f t="shared" si="2"/>
        <v/>
      </c>
      <c r="BX42" s="659"/>
      <c r="BY42" s="660" t="str">
        <f>IF('各会計、関係団体の財政状況及び健全化判断比率'!B76="","",'各会計、関係団体の財政状況及び健全化判断比率'!B76)</f>
        <v/>
      </c>
      <c r="BZ42" s="660"/>
      <c r="CA42" s="660"/>
      <c r="CB42" s="660"/>
      <c r="CC42" s="660"/>
      <c r="CD42" s="660"/>
      <c r="CE42" s="660"/>
      <c r="CF42" s="660"/>
      <c r="CG42" s="660"/>
      <c r="CH42" s="660"/>
      <c r="CI42" s="660"/>
      <c r="CJ42" s="660"/>
      <c r="CK42" s="660"/>
      <c r="CL42" s="660"/>
      <c r="CM42" s="660"/>
      <c r="CN42" s="214"/>
      <c r="CO42" s="659">
        <f t="shared" si="3"/>
        <v>25</v>
      </c>
      <c r="CP42" s="659"/>
      <c r="CQ42" s="660" t="str">
        <f>IF('各会計、関係団体の財政状況及び健全化判断比率'!BS15="","",'各会計、関係団体の財政状況及び健全化判断比率'!BS15)</f>
        <v>兵庫県信用保証協会</v>
      </c>
      <c r="CR42" s="660"/>
      <c r="CS42" s="660"/>
      <c r="CT42" s="660"/>
      <c r="CU42" s="660"/>
      <c r="CV42" s="660"/>
      <c r="CW42" s="660"/>
      <c r="CX42" s="660"/>
      <c r="CY42" s="660"/>
      <c r="CZ42" s="660"/>
      <c r="DA42" s="660"/>
      <c r="DB42" s="660"/>
      <c r="DC42" s="660"/>
      <c r="DD42" s="660"/>
      <c r="DE42" s="660"/>
      <c r="DF42" s="211"/>
      <c r="DG42" s="661" t="str">
        <f>IF('各会計、関係団体の財政状況及び健全化判断比率'!BR15="","",'各会計、関係団体の財政状況及び健全化判断比率'!BR15)</f>
        <v>〇</v>
      </c>
      <c r="DH42" s="661"/>
      <c r="DI42" s="218"/>
      <c r="DJ42" s="186"/>
      <c r="DK42" s="186"/>
      <c r="DL42" s="186"/>
      <c r="DM42" s="186"/>
      <c r="DN42" s="186"/>
      <c r="DO42" s="186"/>
    </row>
    <row r="43" spans="1:119" ht="32.25" customHeight="1" x14ac:dyDescent="0.15">
      <c r="A43" s="186"/>
      <c r="B43" s="213"/>
      <c r="C43" s="659" t="str">
        <f t="shared" si="5"/>
        <v/>
      </c>
      <c r="D43" s="659"/>
      <c r="E43" s="660" t="str">
        <f>IF('各会計、関係団体の財政状況及び健全化判断比率'!B16="","",'各会計、関係団体の財政状況及び健全化判断比率'!B16)</f>
        <v/>
      </c>
      <c r="F43" s="660"/>
      <c r="G43" s="660"/>
      <c r="H43" s="660"/>
      <c r="I43" s="660"/>
      <c r="J43" s="660"/>
      <c r="K43" s="660"/>
      <c r="L43" s="660"/>
      <c r="M43" s="660"/>
      <c r="N43" s="660"/>
      <c r="O43" s="660"/>
      <c r="P43" s="660"/>
      <c r="Q43" s="660"/>
      <c r="R43" s="660"/>
      <c r="S43" s="660"/>
      <c r="T43" s="214"/>
      <c r="U43" s="659" t="str">
        <f t="shared" si="4"/>
        <v/>
      </c>
      <c r="V43" s="659"/>
      <c r="W43" s="660"/>
      <c r="X43" s="660"/>
      <c r="Y43" s="660"/>
      <c r="Z43" s="660"/>
      <c r="AA43" s="660"/>
      <c r="AB43" s="660"/>
      <c r="AC43" s="660"/>
      <c r="AD43" s="660"/>
      <c r="AE43" s="660"/>
      <c r="AF43" s="660"/>
      <c r="AG43" s="660"/>
      <c r="AH43" s="660"/>
      <c r="AI43" s="660"/>
      <c r="AJ43" s="660"/>
      <c r="AK43" s="660"/>
      <c r="AL43" s="214"/>
      <c r="AM43" s="659" t="str">
        <f t="shared" si="0"/>
        <v/>
      </c>
      <c r="AN43" s="659"/>
      <c r="AO43" s="660"/>
      <c r="AP43" s="660"/>
      <c r="AQ43" s="660"/>
      <c r="AR43" s="660"/>
      <c r="AS43" s="660"/>
      <c r="AT43" s="660"/>
      <c r="AU43" s="660"/>
      <c r="AV43" s="660"/>
      <c r="AW43" s="660"/>
      <c r="AX43" s="660"/>
      <c r="AY43" s="660"/>
      <c r="AZ43" s="660"/>
      <c r="BA43" s="660"/>
      <c r="BB43" s="660"/>
      <c r="BC43" s="660"/>
      <c r="BD43" s="214"/>
      <c r="BE43" s="659" t="str">
        <f t="shared" si="1"/>
        <v/>
      </c>
      <c r="BF43" s="659"/>
      <c r="BG43" s="660"/>
      <c r="BH43" s="660"/>
      <c r="BI43" s="660"/>
      <c r="BJ43" s="660"/>
      <c r="BK43" s="660"/>
      <c r="BL43" s="660"/>
      <c r="BM43" s="660"/>
      <c r="BN43" s="660"/>
      <c r="BO43" s="660"/>
      <c r="BP43" s="660"/>
      <c r="BQ43" s="660"/>
      <c r="BR43" s="660"/>
      <c r="BS43" s="660"/>
      <c r="BT43" s="660"/>
      <c r="BU43" s="660"/>
      <c r="BV43" s="214"/>
      <c r="BW43" s="659" t="str">
        <f t="shared" si="2"/>
        <v/>
      </c>
      <c r="BX43" s="659"/>
      <c r="BY43" s="660" t="str">
        <f>IF('各会計、関係団体の財政状況及び健全化判断比率'!B77="","",'各会計、関係団体の財政状況及び健全化判断比率'!B77)</f>
        <v/>
      </c>
      <c r="BZ43" s="660"/>
      <c r="CA43" s="660"/>
      <c r="CB43" s="660"/>
      <c r="CC43" s="660"/>
      <c r="CD43" s="660"/>
      <c r="CE43" s="660"/>
      <c r="CF43" s="660"/>
      <c r="CG43" s="660"/>
      <c r="CH43" s="660"/>
      <c r="CI43" s="660"/>
      <c r="CJ43" s="660"/>
      <c r="CK43" s="660"/>
      <c r="CL43" s="660"/>
      <c r="CM43" s="660"/>
      <c r="CN43" s="214"/>
      <c r="CO43" s="659">
        <f t="shared" si="3"/>
        <v>26</v>
      </c>
      <c r="CP43" s="659"/>
      <c r="CQ43" s="660" t="str">
        <f>IF('各会計、関係団体の財政状況及び健全化判断比率'!BS16="","",'各会計、関係団体の財政状況及び健全化判断比率'!BS16)</f>
        <v>西宮市住宅整備資金等融資</v>
      </c>
      <c r="CR43" s="660"/>
      <c r="CS43" s="660"/>
      <c r="CT43" s="660"/>
      <c r="CU43" s="660"/>
      <c r="CV43" s="660"/>
      <c r="CW43" s="660"/>
      <c r="CX43" s="660"/>
      <c r="CY43" s="660"/>
      <c r="CZ43" s="660"/>
      <c r="DA43" s="660"/>
      <c r="DB43" s="660"/>
      <c r="DC43" s="660"/>
      <c r="DD43" s="660"/>
      <c r="DE43" s="660"/>
      <c r="DF43" s="211"/>
      <c r="DG43" s="661" t="str">
        <f>IF('各会計、関係団体の財政状況及び健全化判断比率'!BR16="","",'各会計、関係団体の財政状況及び健全化判断比率'!BR16)</f>
        <v>〇</v>
      </c>
      <c r="DH43" s="661"/>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ukgees00njuZXJEJV7A3/554Mc9qNF2Ch71qdb30vmrV+fcMaSAn8610x3nt7f9ABTIyb219RV753URKZ0pmmg==" saltValue="j344moq18dMIfxEokQRsD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51" t="s">
        <v>570</v>
      </c>
      <c r="D34" s="1251"/>
      <c r="E34" s="1252"/>
      <c r="F34" s="32">
        <v>2.5</v>
      </c>
      <c r="G34" s="33">
        <v>2.5</v>
      </c>
      <c r="H34" s="33">
        <v>0.73</v>
      </c>
      <c r="I34" s="33">
        <v>0.62</v>
      </c>
      <c r="J34" s="34">
        <v>4.83</v>
      </c>
      <c r="K34" s="22"/>
      <c r="L34" s="22"/>
      <c r="M34" s="22"/>
      <c r="N34" s="22"/>
      <c r="O34" s="22"/>
      <c r="P34" s="22"/>
    </row>
    <row r="35" spans="1:16" ht="39" customHeight="1" x14ac:dyDescent="0.15">
      <c r="A35" s="22"/>
      <c r="B35" s="35"/>
      <c r="C35" s="1245" t="s">
        <v>571</v>
      </c>
      <c r="D35" s="1246"/>
      <c r="E35" s="1247"/>
      <c r="F35" s="36">
        <v>2.92</v>
      </c>
      <c r="G35" s="37">
        <v>3.37</v>
      </c>
      <c r="H35" s="37">
        <v>4.1900000000000004</v>
      </c>
      <c r="I35" s="37">
        <v>4.6900000000000004</v>
      </c>
      <c r="J35" s="38">
        <v>4.32</v>
      </c>
      <c r="K35" s="22"/>
      <c r="L35" s="22"/>
      <c r="M35" s="22"/>
      <c r="N35" s="22"/>
      <c r="O35" s="22"/>
      <c r="P35" s="22"/>
    </row>
    <row r="36" spans="1:16" ht="39" customHeight="1" x14ac:dyDescent="0.15">
      <c r="A36" s="22"/>
      <c r="B36" s="35"/>
      <c r="C36" s="1245" t="s">
        <v>572</v>
      </c>
      <c r="D36" s="1246"/>
      <c r="E36" s="1247"/>
      <c r="F36" s="36">
        <v>2.63</v>
      </c>
      <c r="G36" s="37">
        <v>2.79</v>
      </c>
      <c r="H36" s="37">
        <v>2.9</v>
      </c>
      <c r="I36" s="37">
        <v>3.05</v>
      </c>
      <c r="J36" s="38">
        <v>3.06</v>
      </c>
      <c r="K36" s="22"/>
      <c r="L36" s="22"/>
      <c r="M36" s="22"/>
      <c r="N36" s="22"/>
      <c r="O36" s="22"/>
      <c r="P36" s="22"/>
    </row>
    <row r="37" spans="1:16" ht="39" customHeight="1" x14ac:dyDescent="0.15">
      <c r="A37" s="22"/>
      <c r="B37" s="35"/>
      <c r="C37" s="1245" t="s">
        <v>573</v>
      </c>
      <c r="D37" s="1246"/>
      <c r="E37" s="1247"/>
      <c r="F37" s="36">
        <v>1.39</v>
      </c>
      <c r="G37" s="37">
        <v>1.44</v>
      </c>
      <c r="H37" s="37">
        <v>1.58</v>
      </c>
      <c r="I37" s="37">
        <v>2.3199999999999998</v>
      </c>
      <c r="J37" s="38">
        <v>2.37</v>
      </c>
      <c r="K37" s="22"/>
      <c r="L37" s="22"/>
      <c r="M37" s="22"/>
      <c r="N37" s="22"/>
      <c r="O37" s="22"/>
      <c r="P37" s="22"/>
    </row>
    <row r="38" spans="1:16" ht="39" customHeight="1" x14ac:dyDescent="0.15">
      <c r="A38" s="22"/>
      <c r="B38" s="35"/>
      <c r="C38" s="1245" t="s">
        <v>574</v>
      </c>
      <c r="D38" s="1246"/>
      <c r="E38" s="1247"/>
      <c r="F38" s="36">
        <v>0.57999999999999996</v>
      </c>
      <c r="G38" s="37">
        <v>0.39</v>
      </c>
      <c r="H38" s="37">
        <v>0.89</v>
      </c>
      <c r="I38" s="37">
        <v>0.78</v>
      </c>
      <c r="J38" s="38">
        <v>0.72</v>
      </c>
      <c r="K38" s="22"/>
      <c r="L38" s="22"/>
      <c r="M38" s="22"/>
      <c r="N38" s="22"/>
      <c r="O38" s="22"/>
      <c r="P38" s="22"/>
    </row>
    <row r="39" spans="1:16" ht="39" customHeight="1" x14ac:dyDescent="0.15">
      <c r="A39" s="22"/>
      <c r="B39" s="35"/>
      <c r="C39" s="1245" t="s">
        <v>575</v>
      </c>
      <c r="D39" s="1246"/>
      <c r="E39" s="1247"/>
      <c r="F39" s="36">
        <v>0.4</v>
      </c>
      <c r="G39" s="37">
        <v>1.27</v>
      </c>
      <c r="H39" s="37">
        <v>0.24</v>
      </c>
      <c r="I39" s="37">
        <v>0.34</v>
      </c>
      <c r="J39" s="38">
        <v>0.55000000000000004</v>
      </c>
      <c r="K39" s="22"/>
      <c r="L39" s="22"/>
      <c r="M39" s="22"/>
      <c r="N39" s="22"/>
      <c r="O39" s="22"/>
      <c r="P39" s="22"/>
    </row>
    <row r="40" spans="1:16" ht="39" customHeight="1" x14ac:dyDescent="0.15">
      <c r="A40" s="22"/>
      <c r="B40" s="35"/>
      <c r="C40" s="1245" t="s">
        <v>576</v>
      </c>
      <c r="D40" s="1246"/>
      <c r="E40" s="1247"/>
      <c r="F40" s="36">
        <v>0.22</v>
      </c>
      <c r="G40" s="37">
        <v>0.24</v>
      </c>
      <c r="H40" s="37">
        <v>0.25</v>
      </c>
      <c r="I40" s="37">
        <v>0.25</v>
      </c>
      <c r="J40" s="38">
        <v>0.26</v>
      </c>
      <c r="K40" s="22"/>
      <c r="L40" s="22"/>
      <c r="M40" s="22"/>
      <c r="N40" s="22"/>
      <c r="O40" s="22"/>
      <c r="P40" s="22"/>
    </row>
    <row r="41" spans="1:16" ht="39" customHeight="1" x14ac:dyDescent="0.15">
      <c r="A41" s="22"/>
      <c r="B41" s="35"/>
      <c r="C41" s="1245" t="s">
        <v>577</v>
      </c>
      <c r="D41" s="1246"/>
      <c r="E41" s="1247"/>
      <c r="F41" s="36" t="s">
        <v>578</v>
      </c>
      <c r="G41" s="37" t="s">
        <v>579</v>
      </c>
      <c r="H41" s="37" t="s">
        <v>580</v>
      </c>
      <c r="I41" s="37" t="s">
        <v>581</v>
      </c>
      <c r="J41" s="38">
        <v>0.08</v>
      </c>
      <c r="K41" s="22"/>
      <c r="L41" s="22"/>
      <c r="M41" s="22"/>
      <c r="N41" s="22"/>
      <c r="O41" s="22"/>
      <c r="P41" s="22"/>
    </row>
    <row r="42" spans="1:16" ht="39" customHeight="1" x14ac:dyDescent="0.15">
      <c r="A42" s="22"/>
      <c r="B42" s="39"/>
      <c r="C42" s="1245" t="s">
        <v>582</v>
      </c>
      <c r="D42" s="1246"/>
      <c r="E42" s="1247"/>
      <c r="F42" s="36" t="s">
        <v>522</v>
      </c>
      <c r="G42" s="37" t="s">
        <v>522</v>
      </c>
      <c r="H42" s="37" t="s">
        <v>522</v>
      </c>
      <c r="I42" s="37" t="s">
        <v>522</v>
      </c>
      <c r="J42" s="38" t="s">
        <v>522</v>
      </c>
      <c r="K42" s="22"/>
      <c r="L42" s="22"/>
      <c r="M42" s="22"/>
      <c r="N42" s="22"/>
      <c r="O42" s="22"/>
      <c r="P42" s="22"/>
    </row>
    <row r="43" spans="1:16" ht="39" customHeight="1" thickBot="1" x14ac:dyDescent="0.2">
      <c r="A43" s="22"/>
      <c r="B43" s="40"/>
      <c r="C43" s="1248" t="s">
        <v>583</v>
      </c>
      <c r="D43" s="1249"/>
      <c r="E43" s="1250"/>
      <c r="F43" s="41">
        <v>0.01</v>
      </c>
      <c r="G43" s="42">
        <v>0.01</v>
      </c>
      <c r="H43" s="42">
        <v>0.01</v>
      </c>
      <c r="I43" s="42">
        <v>0.03</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io4KsnBG9lh83YQJU3X308bSqFJEakjljnBIfoIeYp12NAixxOAMMocLsAAueTTO7yhESfOofwKXVcq7EmHZw==" saltValue="I8jIEaUra+/Pt1nk3fZA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17388</v>
      </c>
      <c r="L45" s="60">
        <v>14812</v>
      </c>
      <c r="M45" s="60">
        <v>14829</v>
      </c>
      <c r="N45" s="60">
        <v>15112</v>
      </c>
      <c r="O45" s="61">
        <v>14688</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522</v>
      </c>
      <c r="L46" s="64" t="s">
        <v>522</v>
      </c>
      <c r="M46" s="64" t="s">
        <v>522</v>
      </c>
      <c r="N46" s="64" t="s">
        <v>522</v>
      </c>
      <c r="O46" s="65" t="s">
        <v>522</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522</v>
      </c>
      <c r="L47" s="64" t="s">
        <v>522</v>
      </c>
      <c r="M47" s="64" t="s">
        <v>522</v>
      </c>
      <c r="N47" s="64" t="s">
        <v>522</v>
      </c>
      <c r="O47" s="65" t="s">
        <v>522</v>
      </c>
      <c r="P47" s="48"/>
      <c r="Q47" s="48"/>
      <c r="R47" s="48"/>
      <c r="S47" s="48"/>
      <c r="T47" s="48"/>
      <c r="U47" s="48"/>
    </row>
    <row r="48" spans="1:21" ht="30.75" customHeight="1" x14ac:dyDescent="0.15">
      <c r="A48" s="48"/>
      <c r="B48" s="1255"/>
      <c r="C48" s="1256"/>
      <c r="D48" s="62"/>
      <c r="E48" s="1261" t="s">
        <v>15</v>
      </c>
      <c r="F48" s="1261"/>
      <c r="G48" s="1261"/>
      <c r="H48" s="1261"/>
      <c r="I48" s="1261"/>
      <c r="J48" s="1262"/>
      <c r="K48" s="63">
        <v>4069</v>
      </c>
      <c r="L48" s="64">
        <v>4050</v>
      </c>
      <c r="M48" s="64">
        <v>4194</v>
      </c>
      <c r="N48" s="64">
        <v>4165</v>
      </c>
      <c r="O48" s="65">
        <v>3615</v>
      </c>
      <c r="P48" s="48"/>
      <c r="Q48" s="48"/>
      <c r="R48" s="48"/>
      <c r="S48" s="48"/>
      <c r="T48" s="48"/>
      <c r="U48" s="48"/>
    </row>
    <row r="49" spans="1:21" ht="30.75" customHeight="1" x14ac:dyDescent="0.15">
      <c r="A49" s="48"/>
      <c r="B49" s="1255"/>
      <c r="C49" s="1256"/>
      <c r="D49" s="62"/>
      <c r="E49" s="1261" t="s">
        <v>16</v>
      </c>
      <c r="F49" s="1261"/>
      <c r="G49" s="1261"/>
      <c r="H49" s="1261"/>
      <c r="I49" s="1261"/>
      <c r="J49" s="1262"/>
      <c r="K49" s="63">
        <v>123</v>
      </c>
      <c r="L49" s="64">
        <v>99</v>
      </c>
      <c r="M49" s="64">
        <v>101</v>
      </c>
      <c r="N49" s="64">
        <v>72</v>
      </c>
      <c r="O49" s="65">
        <v>65</v>
      </c>
      <c r="P49" s="48"/>
      <c r="Q49" s="48"/>
      <c r="R49" s="48"/>
      <c r="S49" s="48"/>
      <c r="T49" s="48"/>
      <c r="U49" s="48"/>
    </row>
    <row r="50" spans="1:21" ht="30.75" customHeight="1" x14ac:dyDescent="0.15">
      <c r="A50" s="48"/>
      <c r="B50" s="1255"/>
      <c r="C50" s="1256"/>
      <c r="D50" s="62"/>
      <c r="E50" s="1261" t="s">
        <v>17</v>
      </c>
      <c r="F50" s="1261"/>
      <c r="G50" s="1261"/>
      <c r="H50" s="1261"/>
      <c r="I50" s="1261"/>
      <c r="J50" s="1262"/>
      <c r="K50" s="63">
        <v>1135</v>
      </c>
      <c r="L50" s="64">
        <v>1100</v>
      </c>
      <c r="M50" s="64">
        <v>1067</v>
      </c>
      <c r="N50" s="64">
        <v>1051</v>
      </c>
      <c r="O50" s="65">
        <v>1031</v>
      </c>
      <c r="P50" s="48"/>
      <c r="Q50" s="48"/>
      <c r="R50" s="48"/>
      <c r="S50" s="48"/>
      <c r="T50" s="48"/>
      <c r="U50" s="48"/>
    </row>
    <row r="51" spans="1:21" ht="30.75" customHeight="1" x14ac:dyDescent="0.15">
      <c r="A51" s="48"/>
      <c r="B51" s="1257"/>
      <c r="C51" s="1258"/>
      <c r="D51" s="66"/>
      <c r="E51" s="1261" t="s">
        <v>18</v>
      </c>
      <c r="F51" s="1261"/>
      <c r="G51" s="1261"/>
      <c r="H51" s="1261"/>
      <c r="I51" s="1261"/>
      <c r="J51" s="1262"/>
      <c r="K51" s="63" t="s">
        <v>522</v>
      </c>
      <c r="L51" s="64" t="s">
        <v>522</v>
      </c>
      <c r="M51" s="64" t="s">
        <v>522</v>
      </c>
      <c r="N51" s="64" t="s">
        <v>522</v>
      </c>
      <c r="O51" s="65" t="s">
        <v>522</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19956</v>
      </c>
      <c r="L52" s="64">
        <v>17962</v>
      </c>
      <c r="M52" s="64">
        <v>17506</v>
      </c>
      <c r="N52" s="64">
        <v>16478</v>
      </c>
      <c r="O52" s="65">
        <v>15302</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2759</v>
      </c>
      <c r="L53" s="69">
        <v>2099</v>
      </c>
      <c r="M53" s="69">
        <v>2685</v>
      </c>
      <c r="N53" s="69">
        <v>3922</v>
      </c>
      <c r="O53" s="70">
        <v>4097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9" t="s">
        <v>25</v>
      </c>
      <c r="C57" s="1270"/>
      <c r="D57" s="1273" t="s">
        <v>26</v>
      </c>
      <c r="E57" s="1274"/>
      <c r="F57" s="1274"/>
      <c r="G57" s="1274"/>
      <c r="H57" s="1274"/>
      <c r="I57" s="1274"/>
      <c r="J57" s="1275"/>
      <c r="K57" s="83"/>
      <c r="L57" s="84"/>
      <c r="M57" s="84"/>
      <c r="N57" s="84"/>
      <c r="O57" s="85"/>
    </row>
    <row r="58" spans="1:21" ht="31.5" customHeight="1" thickBot="1" x14ac:dyDescent="0.2">
      <c r="B58" s="1271"/>
      <c r="C58" s="1272"/>
      <c r="D58" s="1276" t="s">
        <v>27</v>
      </c>
      <c r="E58" s="1277"/>
      <c r="F58" s="1277"/>
      <c r="G58" s="1277"/>
      <c r="H58" s="1277"/>
      <c r="I58" s="1277"/>
      <c r="J58" s="127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YCEYvhHFO9jk9cKdT0VQkyzuTOhiRJohvzA61MmV4fdaApAcf1rDMHFsaKglhLykN29f8aVc7MTWMCjWPRmUg==" saltValue="BhfJftv5Xae87zB6VerxX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79" t="s">
        <v>30</v>
      </c>
      <c r="C41" s="1280"/>
      <c r="D41" s="102"/>
      <c r="E41" s="1285" t="s">
        <v>31</v>
      </c>
      <c r="F41" s="1285"/>
      <c r="G41" s="1285"/>
      <c r="H41" s="1286"/>
      <c r="I41" s="103">
        <v>146868</v>
      </c>
      <c r="J41" s="104">
        <v>143840</v>
      </c>
      <c r="K41" s="104">
        <v>142163</v>
      </c>
      <c r="L41" s="104">
        <v>137751</v>
      </c>
      <c r="M41" s="105">
        <v>138666</v>
      </c>
    </row>
    <row r="42" spans="2:13" ht="27.75" customHeight="1" x14ac:dyDescent="0.15">
      <c r="B42" s="1281"/>
      <c r="C42" s="1282"/>
      <c r="D42" s="106"/>
      <c r="E42" s="1287" t="s">
        <v>32</v>
      </c>
      <c r="F42" s="1287"/>
      <c r="G42" s="1287"/>
      <c r="H42" s="1288"/>
      <c r="I42" s="107">
        <v>9140</v>
      </c>
      <c r="J42" s="108">
        <v>8722</v>
      </c>
      <c r="K42" s="108">
        <v>7946</v>
      </c>
      <c r="L42" s="108">
        <v>6547</v>
      </c>
      <c r="M42" s="109">
        <v>5290</v>
      </c>
    </row>
    <row r="43" spans="2:13" ht="27.75" customHeight="1" x14ac:dyDescent="0.15">
      <c r="B43" s="1281"/>
      <c r="C43" s="1282"/>
      <c r="D43" s="106"/>
      <c r="E43" s="1287" t="s">
        <v>33</v>
      </c>
      <c r="F43" s="1287"/>
      <c r="G43" s="1287"/>
      <c r="H43" s="1288"/>
      <c r="I43" s="107">
        <v>38619</v>
      </c>
      <c r="J43" s="108">
        <v>37292</v>
      </c>
      <c r="K43" s="108">
        <v>35808</v>
      </c>
      <c r="L43" s="108">
        <v>35062</v>
      </c>
      <c r="M43" s="109">
        <v>33443</v>
      </c>
    </row>
    <row r="44" spans="2:13" ht="27.75" customHeight="1" x14ac:dyDescent="0.15">
      <c r="B44" s="1281"/>
      <c r="C44" s="1282"/>
      <c r="D44" s="106"/>
      <c r="E44" s="1287" t="s">
        <v>34</v>
      </c>
      <c r="F44" s="1287"/>
      <c r="G44" s="1287"/>
      <c r="H44" s="1288"/>
      <c r="I44" s="107">
        <v>386</v>
      </c>
      <c r="J44" s="108">
        <v>311</v>
      </c>
      <c r="K44" s="108">
        <v>215</v>
      </c>
      <c r="L44" s="108">
        <v>145</v>
      </c>
      <c r="M44" s="109">
        <v>82</v>
      </c>
    </row>
    <row r="45" spans="2:13" ht="27.75" customHeight="1" x14ac:dyDescent="0.15">
      <c r="B45" s="1281"/>
      <c r="C45" s="1282"/>
      <c r="D45" s="106"/>
      <c r="E45" s="1287" t="s">
        <v>35</v>
      </c>
      <c r="F45" s="1287"/>
      <c r="G45" s="1287"/>
      <c r="H45" s="1288"/>
      <c r="I45" s="107">
        <v>22265</v>
      </c>
      <c r="J45" s="108">
        <v>22069</v>
      </c>
      <c r="K45" s="108">
        <v>21474</v>
      </c>
      <c r="L45" s="108">
        <v>21167</v>
      </c>
      <c r="M45" s="109">
        <v>21290</v>
      </c>
    </row>
    <row r="46" spans="2:13" ht="27.75" customHeight="1" x14ac:dyDescent="0.15">
      <c r="B46" s="1281"/>
      <c r="C46" s="1282"/>
      <c r="D46" s="110"/>
      <c r="E46" s="1287" t="s">
        <v>36</v>
      </c>
      <c r="F46" s="1287"/>
      <c r="G46" s="1287"/>
      <c r="H46" s="1288"/>
      <c r="I46" s="107">
        <v>43</v>
      </c>
      <c r="J46" s="108">
        <v>35</v>
      </c>
      <c r="K46" s="108">
        <v>27</v>
      </c>
      <c r="L46" s="108">
        <v>221</v>
      </c>
      <c r="M46" s="109">
        <v>207</v>
      </c>
    </row>
    <row r="47" spans="2:13" ht="27.75" customHeight="1" x14ac:dyDescent="0.15">
      <c r="B47" s="1281"/>
      <c r="C47" s="1282"/>
      <c r="D47" s="111"/>
      <c r="E47" s="1289" t="s">
        <v>37</v>
      </c>
      <c r="F47" s="1290"/>
      <c r="G47" s="1290"/>
      <c r="H47" s="1291"/>
      <c r="I47" s="107" t="s">
        <v>522</v>
      </c>
      <c r="J47" s="108" t="s">
        <v>522</v>
      </c>
      <c r="K47" s="108" t="s">
        <v>522</v>
      </c>
      <c r="L47" s="108" t="s">
        <v>522</v>
      </c>
      <c r="M47" s="109" t="s">
        <v>522</v>
      </c>
    </row>
    <row r="48" spans="2:13" ht="27.75" customHeight="1" x14ac:dyDescent="0.15">
      <c r="B48" s="1281"/>
      <c r="C48" s="1282"/>
      <c r="D48" s="106"/>
      <c r="E48" s="1287" t="s">
        <v>38</v>
      </c>
      <c r="F48" s="1287"/>
      <c r="G48" s="1287"/>
      <c r="H48" s="1288"/>
      <c r="I48" s="107" t="s">
        <v>522</v>
      </c>
      <c r="J48" s="108" t="s">
        <v>522</v>
      </c>
      <c r="K48" s="108" t="s">
        <v>522</v>
      </c>
      <c r="L48" s="108" t="s">
        <v>522</v>
      </c>
      <c r="M48" s="109" t="s">
        <v>522</v>
      </c>
    </row>
    <row r="49" spans="2:13" ht="27.75" customHeight="1" x14ac:dyDescent="0.15">
      <c r="B49" s="1283"/>
      <c r="C49" s="1284"/>
      <c r="D49" s="106"/>
      <c r="E49" s="1287" t="s">
        <v>39</v>
      </c>
      <c r="F49" s="1287"/>
      <c r="G49" s="1287"/>
      <c r="H49" s="1288"/>
      <c r="I49" s="107" t="s">
        <v>522</v>
      </c>
      <c r="J49" s="108" t="s">
        <v>522</v>
      </c>
      <c r="K49" s="108" t="s">
        <v>522</v>
      </c>
      <c r="L49" s="108" t="s">
        <v>522</v>
      </c>
      <c r="M49" s="109" t="s">
        <v>522</v>
      </c>
    </row>
    <row r="50" spans="2:13" ht="27.75" customHeight="1" x14ac:dyDescent="0.15">
      <c r="B50" s="1292" t="s">
        <v>40</v>
      </c>
      <c r="C50" s="1293"/>
      <c r="D50" s="112"/>
      <c r="E50" s="1287" t="s">
        <v>41</v>
      </c>
      <c r="F50" s="1287"/>
      <c r="G50" s="1287"/>
      <c r="H50" s="1288"/>
      <c r="I50" s="107">
        <v>33598</v>
      </c>
      <c r="J50" s="108">
        <v>35174</v>
      </c>
      <c r="K50" s="108">
        <v>37632</v>
      </c>
      <c r="L50" s="108">
        <v>32777</v>
      </c>
      <c r="M50" s="109">
        <v>34015</v>
      </c>
    </row>
    <row r="51" spans="2:13" ht="27.75" customHeight="1" x14ac:dyDescent="0.15">
      <c r="B51" s="1281"/>
      <c r="C51" s="1282"/>
      <c r="D51" s="106"/>
      <c r="E51" s="1287" t="s">
        <v>42</v>
      </c>
      <c r="F51" s="1287"/>
      <c r="G51" s="1287"/>
      <c r="H51" s="1288"/>
      <c r="I51" s="107">
        <v>35245</v>
      </c>
      <c r="J51" s="108">
        <v>39341</v>
      </c>
      <c r="K51" s="108">
        <v>42988</v>
      </c>
      <c r="L51" s="108">
        <v>45552</v>
      </c>
      <c r="M51" s="109">
        <v>43446</v>
      </c>
    </row>
    <row r="52" spans="2:13" ht="27.75" customHeight="1" x14ac:dyDescent="0.15">
      <c r="B52" s="1283"/>
      <c r="C52" s="1284"/>
      <c r="D52" s="106"/>
      <c r="E52" s="1287" t="s">
        <v>43</v>
      </c>
      <c r="F52" s="1287"/>
      <c r="G52" s="1287"/>
      <c r="H52" s="1288"/>
      <c r="I52" s="107">
        <v>123688</v>
      </c>
      <c r="J52" s="108">
        <v>121454</v>
      </c>
      <c r="K52" s="108">
        <v>119565</v>
      </c>
      <c r="L52" s="108">
        <v>117154</v>
      </c>
      <c r="M52" s="109">
        <v>115957</v>
      </c>
    </row>
    <row r="53" spans="2:13" ht="27.75" customHeight="1" thickBot="1" x14ac:dyDescent="0.2">
      <c r="B53" s="1294" t="s">
        <v>44</v>
      </c>
      <c r="C53" s="1295"/>
      <c r="D53" s="113"/>
      <c r="E53" s="1296" t="s">
        <v>45</v>
      </c>
      <c r="F53" s="1296"/>
      <c r="G53" s="1296"/>
      <c r="H53" s="1297"/>
      <c r="I53" s="114">
        <v>24789</v>
      </c>
      <c r="J53" s="115">
        <v>16299</v>
      </c>
      <c r="K53" s="115">
        <v>7446</v>
      </c>
      <c r="L53" s="115">
        <v>5409</v>
      </c>
      <c r="M53" s="116">
        <v>5559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M7MXaUjOr7R27FWUDY/q9wvPB1OqwMJPeXyEuoU/ykR3qd9axnQeOapvDNGLmv/HtgMfT9apE9lsgbtiM+2hw==" saltValue="eaZZ2dnbmYzz8Pf7XDEN7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6" t="s">
        <v>48</v>
      </c>
      <c r="D55" s="1306"/>
      <c r="E55" s="1307"/>
      <c r="F55" s="128">
        <v>22495</v>
      </c>
      <c r="G55" s="128">
        <v>17558</v>
      </c>
      <c r="H55" s="129">
        <v>17864</v>
      </c>
    </row>
    <row r="56" spans="2:8" ht="52.5" customHeight="1" x14ac:dyDescent="0.15">
      <c r="B56" s="130"/>
      <c r="C56" s="1308" t="s">
        <v>49</v>
      </c>
      <c r="D56" s="1308"/>
      <c r="E56" s="1309"/>
      <c r="F56" s="131">
        <v>3517</v>
      </c>
      <c r="G56" s="131">
        <v>3504</v>
      </c>
      <c r="H56" s="132">
        <v>3496</v>
      </c>
    </row>
    <row r="57" spans="2:8" ht="53.25" customHeight="1" x14ac:dyDescent="0.15">
      <c r="B57" s="130"/>
      <c r="C57" s="1310" t="s">
        <v>50</v>
      </c>
      <c r="D57" s="1310"/>
      <c r="E57" s="1311"/>
      <c r="F57" s="133">
        <v>6843</v>
      </c>
      <c r="G57" s="133">
        <v>7272</v>
      </c>
      <c r="H57" s="134">
        <v>8253</v>
      </c>
    </row>
    <row r="58" spans="2:8" ht="45.75" customHeight="1" x14ac:dyDescent="0.15">
      <c r="B58" s="135"/>
      <c r="C58" s="1298" t="s">
        <v>607</v>
      </c>
      <c r="D58" s="1299"/>
      <c r="E58" s="1300"/>
      <c r="F58" s="136">
        <v>3305</v>
      </c>
      <c r="G58" s="136">
        <v>3603</v>
      </c>
      <c r="H58" s="137">
        <v>3933</v>
      </c>
    </row>
    <row r="59" spans="2:8" ht="45.75" customHeight="1" x14ac:dyDescent="0.15">
      <c r="B59" s="135"/>
      <c r="C59" s="1298" t="s">
        <v>608</v>
      </c>
      <c r="D59" s="1299"/>
      <c r="E59" s="1300"/>
      <c r="F59" s="136">
        <v>1249</v>
      </c>
      <c r="G59" s="136">
        <v>1270</v>
      </c>
      <c r="H59" s="137">
        <v>1290</v>
      </c>
    </row>
    <row r="60" spans="2:8" ht="45.75" customHeight="1" x14ac:dyDescent="0.15">
      <c r="B60" s="135"/>
      <c r="C60" s="1298" t="s">
        <v>609</v>
      </c>
      <c r="D60" s="1299"/>
      <c r="E60" s="1300"/>
      <c r="F60" s="136">
        <v>548</v>
      </c>
      <c r="G60" s="136">
        <v>539</v>
      </c>
      <c r="H60" s="137">
        <v>530</v>
      </c>
    </row>
    <row r="61" spans="2:8" ht="45.75" customHeight="1" x14ac:dyDescent="0.15">
      <c r="B61" s="135"/>
      <c r="C61" s="1298" t="s">
        <v>610</v>
      </c>
      <c r="D61" s="1299"/>
      <c r="E61" s="1300"/>
      <c r="F61" s="136">
        <v>448</v>
      </c>
      <c r="G61" s="136">
        <v>471</v>
      </c>
      <c r="H61" s="137">
        <v>479</v>
      </c>
    </row>
    <row r="62" spans="2:8" ht="45.75" customHeight="1" thickBot="1" x14ac:dyDescent="0.2">
      <c r="B62" s="138"/>
      <c r="C62" s="1301" t="s">
        <v>611</v>
      </c>
      <c r="D62" s="1302"/>
      <c r="E62" s="1303"/>
      <c r="F62" s="388" t="s">
        <v>522</v>
      </c>
      <c r="G62" s="139" t="s">
        <v>522</v>
      </c>
      <c r="H62" s="140">
        <v>412</v>
      </c>
    </row>
    <row r="63" spans="2:8" ht="52.5" customHeight="1" thickBot="1" x14ac:dyDescent="0.2">
      <c r="B63" s="141"/>
      <c r="C63" s="1304" t="s">
        <v>51</v>
      </c>
      <c r="D63" s="1304"/>
      <c r="E63" s="1305"/>
      <c r="F63" s="142">
        <v>32855</v>
      </c>
      <c r="G63" s="142">
        <v>28335</v>
      </c>
      <c r="H63" s="143">
        <v>29613</v>
      </c>
    </row>
    <row r="64" spans="2:8" ht="15" customHeight="1" x14ac:dyDescent="0.15"/>
  </sheetData>
  <sheetProtection algorithmName="SHA-512" hashValue="x9gxOI8rHNIBBqezp4OAd3LHX2frAWMw87u6Lfl/efnq0wfgwQ36WzSOdilnLxdE0jM+gcjFG8fU/f+97Oxwug==" saltValue="G61sjumECtDDjIBtrb7m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1" customWidth="1"/>
    <col min="2" max="107" width="2.5" style="391" customWidth="1"/>
    <col min="108" max="108" width="6.125" style="399" customWidth="1"/>
    <col min="109" max="109" width="5.875" style="398" customWidth="1"/>
    <col min="110" max="110" width="19.125" style="391" hidden="1"/>
    <col min="111" max="115" width="12.625" style="391" hidden="1"/>
    <col min="116" max="349" width="8.625" style="391" hidden="1"/>
    <col min="350" max="355" width="14.875" style="391" hidden="1"/>
    <col min="356" max="357" width="15.875" style="391" hidden="1"/>
    <col min="358" max="363" width="16.125" style="391" hidden="1"/>
    <col min="364" max="364" width="6.125" style="391" hidden="1"/>
    <col min="365" max="365" width="3" style="391" hidden="1"/>
    <col min="366" max="605" width="8.625" style="391" hidden="1"/>
    <col min="606" max="611" width="14.875" style="391" hidden="1"/>
    <col min="612" max="613" width="15.875" style="391" hidden="1"/>
    <col min="614" max="619" width="16.125" style="391" hidden="1"/>
    <col min="620" max="620" width="6.125" style="391" hidden="1"/>
    <col min="621" max="621" width="3" style="391" hidden="1"/>
    <col min="622" max="861" width="8.625" style="391" hidden="1"/>
    <col min="862" max="867" width="14.875" style="391" hidden="1"/>
    <col min="868" max="869" width="15.875" style="391" hidden="1"/>
    <col min="870" max="875" width="16.125" style="391" hidden="1"/>
    <col min="876" max="876" width="6.125" style="391" hidden="1"/>
    <col min="877" max="877" width="3" style="391" hidden="1"/>
    <col min="878" max="1117" width="8.625" style="391" hidden="1"/>
    <col min="1118" max="1123" width="14.875" style="391" hidden="1"/>
    <col min="1124" max="1125" width="15.875" style="391" hidden="1"/>
    <col min="1126" max="1131" width="16.125" style="391" hidden="1"/>
    <col min="1132" max="1132" width="6.125" style="391" hidden="1"/>
    <col min="1133" max="1133" width="3" style="391" hidden="1"/>
    <col min="1134" max="1373" width="8.625" style="391" hidden="1"/>
    <col min="1374" max="1379" width="14.875" style="391" hidden="1"/>
    <col min="1380" max="1381" width="15.875" style="391" hidden="1"/>
    <col min="1382" max="1387" width="16.125" style="391" hidden="1"/>
    <col min="1388" max="1388" width="6.125" style="391" hidden="1"/>
    <col min="1389" max="1389" width="3" style="391" hidden="1"/>
    <col min="1390" max="1629" width="8.625" style="391" hidden="1"/>
    <col min="1630" max="1635" width="14.875" style="391" hidden="1"/>
    <col min="1636" max="1637" width="15.875" style="391" hidden="1"/>
    <col min="1638" max="1643" width="16.125" style="391" hidden="1"/>
    <col min="1644" max="1644" width="6.125" style="391" hidden="1"/>
    <col min="1645" max="1645" width="3" style="391" hidden="1"/>
    <col min="1646" max="1885" width="8.625" style="391" hidden="1"/>
    <col min="1886" max="1891" width="14.875" style="391" hidden="1"/>
    <col min="1892" max="1893" width="15.875" style="391" hidden="1"/>
    <col min="1894" max="1899" width="16.125" style="391" hidden="1"/>
    <col min="1900" max="1900" width="6.125" style="391" hidden="1"/>
    <col min="1901" max="1901" width="3" style="391" hidden="1"/>
    <col min="1902" max="2141" width="8.625" style="391" hidden="1"/>
    <col min="2142" max="2147" width="14.875" style="391" hidden="1"/>
    <col min="2148" max="2149" width="15.875" style="391" hidden="1"/>
    <col min="2150" max="2155" width="16.125" style="391" hidden="1"/>
    <col min="2156" max="2156" width="6.125" style="391" hidden="1"/>
    <col min="2157" max="2157" width="3" style="391" hidden="1"/>
    <col min="2158" max="2397" width="8.625" style="391" hidden="1"/>
    <col min="2398" max="2403" width="14.875" style="391" hidden="1"/>
    <col min="2404" max="2405" width="15.875" style="391" hidden="1"/>
    <col min="2406" max="2411" width="16.125" style="391" hidden="1"/>
    <col min="2412" max="2412" width="6.125" style="391" hidden="1"/>
    <col min="2413" max="2413" width="3" style="391" hidden="1"/>
    <col min="2414" max="2653" width="8.625" style="391" hidden="1"/>
    <col min="2654" max="2659" width="14.875" style="391" hidden="1"/>
    <col min="2660" max="2661" width="15.875" style="391" hidden="1"/>
    <col min="2662" max="2667" width="16.125" style="391" hidden="1"/>
    <col min="2668" max="2668" width="6.125" style="391" hidden="1"/>
    <col min="2669" max="2669" width="3" style="391" hidden="1"/>
    <col min="2670" max="2909" width="8.625" style="391" hidden="1"/>
    <col min="2910" max="2915" width="14.875" style="391" hidden="1"/>
    <col min="2916" max="2917" width="15.875" style="391" hidden="1"/>
    <col min="2918" max="2923" width="16.125" style="391" hidden="1"/>
    <col min="2924" max="2924" width="6.125" style="391" hidden="1"/>
    <col min="2925" max="2925" width="3" style="391" hidden="1"/>
    <col min="2926" max="3165" width="8.625" style="391" hidden="1"/>
    <col min="3166" max="3171" width="14.875" style="391" hidden="1"/>
    <col min="3172" max="3173" width="15.875" style="391" hidden="1"/>
    <col min="3174" max="3179" width="16.125" style="391" hidden="1"/>
    <col min="3180" max="3180" width="6.125" style="391" hidden="1"/>
    <col min="3181" max="3181" width="3" style="391" hidden="1"/>
    <col min="3182" max="3421" width="8.625" style="391" hidden="1"/>
    <col min="3422" max="3427" width="14.875" style="391" hidden="1"/>
    <col min="3428" max="3429" width="15.875" style="391" hidden="1"/>
    <col min="3430" max="3435" width="16.125" style="391" hidden="1"/>
    <col min="3436" max="3436" width="6.125" style="391" hidden="1"/>
    <col min="3437" max="3437" width="3" style="391" hidden="1"/>
    <col min="3438" max="3677" width="8.625" style="391" hidden="1"/>
    <col min="3678" max="3683" width="14.875" style="391" hidden="1"/>
    <col min="3684" max="3685" width="15.875" style="391" hidden="1"/>
    <col min="3686" max="3691" width="16.125" style="391" hidden="1"/>
    <col min="3692" max="3692" width="6.125" style="391" hidden="1"/>
    <col min="3693" max="3693" width="3" style="391" hidden="1"/>
    <col min="3694" max="3933" width="8.625" style="391" hidden="1"/>
    <col min="3934" max="3939" width="14.875" style="391" hidden="1"/>
    <col min="3940" max="3941" width="15.875" style="391" hidden="1"/>
    <col min="3942" max="3947" width="16.125" style="391" hidden="1"/>
    <col min="3948" max="3948" width="6.125" style="391" hidden="1"/>
    <col min="3949" max="3949" width="3" style="391" hidden="1"/>
    <col min="3950" max="4189" width="8.625" style="391" hidden="1"/>
    <col min="4190" max="4195" width="14.875" style="391" hidden="1"/>
    <col min="4196" max="4197" width="15.875" style="391" hidden="1"/>
    <col min="4198" max="4203" width="16.125" style="391" hidden="1"/>
    <col min="4204" max="4204" width="6.125" style="391" hidden="1"/>
    <col min="4205" max="4205" width="3" style="391" hidden="1"/>
    <col min="4206" max="4445" width="8.625" style="391" hidden="1"/>
    <col min="4446" max="4451" width="14.875" style="391" hidden="1"/>
    <col min="4452" max="4453" width="15.875" style="391" hidden="1"/>
    <col min="4454" max="4459" width="16.125" style="391" hidden="1"/>
    <col min="4460" max="4460" width="6.125" style="391" hidden="1"/>
    <col min="4461" max="4461" width="3" style="391" hidden="1"/>
    <col min="4462" max="4701" width="8.625" style="391" hidden="1"/>
    <col min="4702" max="4707" width="14.875" style="391" hidden="1"/>
    <col min="4708" max="4709" width="15.875" style="391" hidden="1"/>
    <col min="4710" max="4715" width="16.125" style="391" hidden="1"/>
    <col min="4716" max="4716" width="6.125" style="391" hidden="1"/>
    <col min="4717" max="4717" width="3" style="391" hidden="1"/>
    <col min="4718" max="4957" width="8.625" style="391" hidden="1"/>
    <col min="4958" max="4963" width="14.875" style="391" hidden="1"/>
    <col min="4964" max="4965" width="15.875" style="391" hidden="1"/>
    <col min="4966" max="4971" width="16.125" style="391" hidden="1"/>
    <col min="4972" max="4972" width="6.125" style="391" hidden="1"/>
    <col min="4973" max="4973" width="3" style="391" hidden="1"/>
    <col min="4974" max="5213" width="8.625" style="391" hidden="1"/>
    <col min="5214" max="5219" width="14.875" style="391" hidden="1"/>
    <col min="5220" max="5221" width="15.875" style="391" hidden="1"/>
    <col min="5222" max="5227" width="16.125" style="391" hidden="1"/>
    <col min="5228" max="5228" width="6.125" style="391" hidden="1"/>
    <col min="5229" max="5229" width="3" style="391" hidden="1"/>
    <col min="5230" max="5469" width="8.625" style="391" hidden="1"/>
    <col min="5470" max="5475" width="14.875" style="391" hidden="1"/>
    <col min="5476" max="5477" width="15.875" style="391" hidden="1"/>
    <col min="5478" max="5483" width="16.125" style="391" hidden="1"/>
    <col min="5484" max="5484" width="6.125" style="391" hidden="1"/>
    <col min="5485" max="5485" width="3" style="391" hidden="1"/>
    <col min="5486" max="5725" width="8.625" style="391" hidden="1"/>
    <col min="5726" max="5731" width="14.875" style="391" hidden="1"/>
    <col min="5732" max="5733" width="15.875" style="391" hidden="1"/>
    <col min="5734" max="5739" width="16.125" style="391" hidden="1"/>
    <col min="5740" max="5740" width="6.125" style="391" hidden="1"/>
    <col min="5741" max="5741" width="3" style="391" hidden="1"/>
    <col min="5742" max="5981" width="8.625" style="391" hidden="1"/>
    <col min="5982" max="5987" width="14.875" style="391" hidden="1"/>
    <col min="5988" max="5989" width="15.875" style="391" hidden="1"/>
    <col min="5990" max="5995" width="16.125" style="391" hidden="1"/>
    <col min="5996" max="5996" width="6.125" style="391" hidden="1"/>
    <col min="5997" max="5997" width="3" style="391" hidden="1"/>
    <col min="5998" max="6237" width="8.625" style="391" hidden="1"/>
    <col min="6238" max="6243" width="14.875" style="391" hidden="1"/>
    <col min="6244" max="6245" width="15.875" style="391" hidden="1"/>
    <col min="6246" max="6251" width="16.125" style="391" hidden="1"/>
    <col min="6252" max="6252" width="6.125" style="391" hidden="1"/>
    <col min="6253" max="6253" width="3" style="391" hidden="1"/>
    <col min="6254" max="6493" width="8.625" style="391" hidden="1"/>
    <col min="6494" max="6499" width="14.875" style="391" hidden="1"/>
    <col min="6500" max="6501" width="15.875" style="391" hidden="1"/>
    <col min="6502" max="6507" width="16.125" style="391" hidden="1"/>
    <col min="6508" max="6508" width="6.125" style="391" hidden="1"/>
    <col min="6509" max="6509" width="3" style="391" hidden="1"/>
    <col min="6510" max="6749" width="8.625" style="391" hidden="1"/>
    <col min="6750" max="6755" width="14.875" style="391" hidden="1"/>
    <col min="6756" max="6757" width="15.875" style="391" hidden="1"/>
    <col min="6758" max="6763" width="16.125" style="391" hidden="1"/>
    <col min="6764" max="6764" width="6.125" style="391" hidden="1"/>
    <col min="6765" max="6765" width="3" style="391" hidden="1"/>
    <col min="6766" max="7005" width="8.625" style="391" hidden="1"/>
    <col min="7006" max="7011" width="14.875" style="391" hidden="1"/>
    <col min="7012" max="7013" width="15.875" style="391" hidden="1"/>
    <col min="7014" max="7019" width="16.125" style="391" hidden="1"/>
    <col min="7020" max="7020" width="6.125" style="391" hidden="1"/>
    <col min="7021" max="7021" width="3" style="391" hidden="1"/>
    <col min="7022" max="7261" width="8.625" style="391" hidden="1"/>
    <col min="7262" max="7267" width="14.875" style="391" hidden="1"/>
    <col min="7268" max="7269" width="15.875" style="391" hidden="1"/>
    <col min="7270" max="7275" width="16.125" style="391" hidden="1"/>
    <col min="7276" max="7276" width="6.125" style="391" hidden="1"/>
    <col min="7277" max="7277" width="3" style="391" hidden="1"/>
    <col min="7278" max="7517" width="8.625" style="391" hidden="1"/>
    <col min="7518" max="7523" width="14.875" style="391" hidden="1"/>
    <col min="7524" max="7525" width="15.875" style="391" hidden="1"/>
    <col min="7526" max="7531" width="16.125" style="391" hidden="1"/>
    <col min="7532" max="7532" width="6.125" style="391" hidden="1"/>
    <col min="7533" max="7533" width="3" style="391" hidden="1"/>
    <col min="7534" max="7773" width="8.625" style="391" hidden="1"/>
    <col min="7774" max="7779" width="14.875" style="391" hidden="1"/>
    <col min="7780" max="7781" width="15.875" style="391" hidden="1"/>
    <col min="7782" max="7787" width="16.125" style="391" hidden="1"/>
    <col min="7788" max="7788" width="6.125" style="391" hidden="1"/>
    <col min="7789" max="7789" width="3" style="391" hidden="1"/>
    <col min="7790" max="8029" width="8.625" style="391" hidden="1"/>
    <col min="8030" max="8035" width="14.875" style="391" hidden="1"/>
    <col min="8036" max="8037" width="15.875" style="391" hidden="1"/>
    <col min="8038" max="8043" width="16.125" style="391" hidden="1"/>
    <col min="8044" max="8044" width="6.125" style="391" hidden="1"/>
    <col min="8045" max="8045" width="3" style="391" hidden="1"/>
    <col min="8046" max="8285" width="8.625" style="391" hidden="1"/>
    <col min="8286" max="8291" width="14.875" style="391" hidden="1"/>
    <col min="8292" max="8293" width="15.875" style="391" hidden="1"/>
    <col min="8294" max="8299" width="16.125" style="391" hidden="1"/>
    <col min="8300" max="8300" width="6.125" style="391" hidden="1"/>
    <col min="8301" max="8301" width="3" style="391" hidden="1"/>
    <col min="8302" max="8541" width="8.625" style="391" hidden="1"/>
    <col min="8542" max="8547" width="14.875" style="391" hidden="1"/>
    <col min="8548" max="8549" width="15.875" style="391" hidden="1"/>
    <col min="8550" max="8555" width="16.125" style="391" hidden="1"/>
    <col min="8556" max="8556" width="6.125" style="391" hidden="1"/>
    <col min="8557" max="8557" width="3" style="391" hidden="1"/>
    <col min="8558" max="8797" width="8.625" style="391" hidden="1"/>
    <col min="8798" max="8803" width="14.875" style="391" hidden="1"/>
    <col min="8804" max="8805" width="15.875" style="391" hidden="1"/>
    <col min="8806" max="8811" width="16.125" style="391" hidden="1"/>
    <col min="8812" max="8812" width="6.125" style="391" hidden="1"/>
    <col min="8813" max="8813" width="3" style="391" hidden="1"/>
    <col min="8814" max="9053" width="8.625" style="391" hidden="1"/>
    <col min="9054" max="9059" width="14.875" style="391" hidden="1"/>
    <col min="9060" max="9061" width="15.875" style="391" hidden="1"/>
    <col min="9062" max="9067" width="16.125" style="391" hidden="1"/>
    <col min="9068" max="9068" width="6.125" style="391" hidden="1"/>
    <col min="9069" max="9069" width="3" style="391" hidden="1"/>
    <col min="9070" max="9309" width="8.625" style="391" hidden="1"/>
    <col min="9310" max="9315" width="14.875" style="391" hidden="1"/>
    <col min="9316" max="9317" width="15.875" style="391" hidden="1"/>
    <col min="9318" max="9323" width="16.125" style="391" hidden="1"/>
    <col min="9324" max="9324" width="6.125" style="391" hidden="1"/>
    <col min="9325" max="9325" width="3" style="391" hidden="1"/>
    <col min="9326" max="9565" width="8.625" style="391" hidden="1"/>
    <col min="9566" max="9571" width="14.875" style="391" hidden="1"/>
    <col min="9572" max="9573" width="15.875" style="391" hidden="1"/>
    <col min="9574" max="9579" width="16.125" style="391" hidden="1"/>
    <col min="9580" max="9580" width="6.125" style="391" hidden="1"/>
    <col min="9581" max="9581" width="3" style="391" hidden="1"/>
    <col min="9582" max="9821" width="8.625" style="391" hidden="1"/>
    <col min="9822" max="9827" width="14.875" style="391" hidden="1"/>
    <col min="9828" max="9829" width="15.875" style="391" hidden="1"/>
    <col min="9830" max="9835" width="16.125" style="391" hidden="1"/>
    <col min="9836" max="9836" width="6.125" style="391" hidden="1"/>
    <col min="9837" max="9837" width="3" style="391" hidden="1"/>
    <col min="9838" max="10077" width="8.625" style="391" hidden="1"/>
    <col min="10078" max="10083" width="14.875" style="391" hidden="1"/>
    <col min="10084" max="10085" width="15.875" style="391" hidden="1"/>
    <col min="10086" max="10091" width="16.125" style="391" hidden="1"/>
    <col min="10092" max="10092" width="6.125" style="391" hidden="1"/>
    <col min="10093" max="10093" width="3" style="391" hidden="1"/>
    <col min="10094" max="10333" width="8.625" style="391" hidden="1"/>
    <col min="10334" max="10339" width="14.875" style="391" hidden="1"/>
    <col min="10340" max="10341" width="15.875" style="391" hidden="1"/>
    <col min="10342" max="10347" width="16.125" style="391" hidden="1"/>
    <col min="10348" max="10348" width="6.125" style="391" hidden="1"/>
    <col min="10349" max="10349" width="3" style="391" hidden="1"/>
    <col min="10350" max="10589" width="8.625" style="391" hidden="1"/>
    <col min="10590" max="10595" width="14.875" style="391" hidden="1"/>
    <col min="10596" max="10597" width="15.875" style="391" hidden="1"/>
    <col min="10598" max="10603" width="16.125" style="391" hidden="1"/>
    <col min="10604" max="10604" width="6.125" style="391" hidden="1"/>
    <col min="10605" max="10605" width="3" style="391" hidden="1"/>
    <col min="10606" max="10845" width="8.625" style="391" hidden="1"/>
    <col min="10846" max="10851" width="14.875" style="391" hidden="1"/>
    <col min="10852" max="10853" width="15.875" style="391" hidden="1"/>
    <col min="10854" max="10859" width="16.125" style="391" hidden="1"/>
    <col min="10860" max="10860" width="6.125" style="391" hidden="1"/>
    <col min="10861" max="10861" width="3" style="391" hidden="1"/>
    <col min="10862" max="11101" width="8.625" style="391" hidden="1"/>
    <col min="11102" max="11107" width="14.875" style="391" hidden="1"/>
    <col min="11108" max="11109" width="15.875" style="391" hidden="1"/>
    <col min="11110" max="11115" width="16.125" style="391" hidden="1"/>
    <col min="11116" max="11116" width="6.125" style="391" hidden="1"/>
    <col min="11117" max="11117" width="3" style="391" hidden="1"/>
    <col min="11118" max="11357" width="8.625" style="391" hidden="1"/>
    <col min="11358" max="11363" width="14.875" style="391" hidden="1"/>
    <col min="11364" max="11365" width="15.875" style="391" hidden="1"/>
    <col min="11366" max="11371" width="16.125" style="391" hidden="1"/>
    <col min="11372" max="11372" width="6.125" style="391" hidden="1"/>
    <col min="11373" max="11373" width="3" style="391" hidden="1"/>
    <col min="11374" max="11613" width="8.625" style="391" hidden="1"/>
    <col min="11614" max="11619" width="14.875" style="391" hidden="1"/>
    <col min="11620" max="11621" width="15.875" style="391" hidden="1"/>
    <col min="11622" max="11627" width="16.125" style="391" hidden="1"/>
    <col min="11628" max="11628" width="6.125" style="391" hidden="1"/>
    <col min="11629" max="11629" width="3" style="391" hidden="1"/>
    <col min="11630" max="11869" width="8.625" style="391" hidden="1"/>
    <col min="11870" max="11875" width="14.875" style="391" hidden="1"/>
    <col min="11876" max="11877" width="15.875" style="391" hidden="1"/>
    <col min="11878" max="11883" width="16.125" style="391" hidden="1"/>
    <col min="11884" max="11884" width="6.125" style="391" hidden="1"/>
    <col min="11885" max="11885" width="3" style="391" hidden="1"/>
    <col min="11886" max="12125" width="8.625" style="391" hidden="1"/>
    <col min="12126" max="12131" width="14.875" style="391" hidden="1"/>
    <col min="12132" max="12133" width="15.875" style="391" hidden="1"/>
    <col min="12134" max="12139" width="16.125" style="391" hidden="1"/>
    <col min="12140" max="12140" width="6.125" style="391" hidden="1"/>
    <col min="12141" max="12141" width="3" style="391" hidden="1"/>
    <col min="12142" max="12381" width="8.625" style="391" hidden="1"/>
    <col min="12382" max="12387" width="14.875" style="391" hidden="1"/>
    <col min="12388" max="12389" width="15.875" style="391" hidden="1"/>
    <col min="12390" max="12395" width="16.125" style="391" hidden="1"/>
    <col min="12396" max="12396" width="6.125" style="391" hidden="1"/>
    <col min="12397" max="12397" width="3" style="391" hidden="1"/>
    <col min="12398" max="12637" width="8.625" style="391" hidden="1"/>
    <col min="12638" max="12643" width="14.875" style="391" hidden="1"/>
    <col min="12644" max="12645" width="15.875" style="391" hidden="1"/>
    <col min="12646" max="12651" width="16.125" style="391" hidden="1"/>
    <col min="12652" max="12652" width="6.125" style="391" hidden="1"/>
    <col min="12653" max="12653" width="3" style="391" hidden="1"/>
    <col min="12654" max="12893" width="8.625" style="391" hidden="1"/>
    <col min="12894" max="12899" width="14.875" style="391" hidden="1"/>
    <col min="12900" max="12901" width="15.875" style="391" hidden="1"/>
    <col min="12902" max="12907" width="16.125" style="391" hidden="1"/>
    <col min="12908" max="12908" width="6.125" style="391" hidden="1"/>
    <col min="12909" max="12909" width="3" style="391" hidden="1"/>
    <col min="12910" max="13149" width="8.625" style="391" hidden="1"/>
    <col min="13150" max="13155" width="14.875" style="391" hidden="1"/>
    <col min="13156" max="13157" width="15.875" style="391" hidden="1"/>
    <col min="13158" max="13163" width="16.125" style="391" hidden="1"/>
    <col min="13164" max="13164" width="6.125" style="391" hidden="1"/>
    <col min="13165" max="13165" width="3" style="391" hidden="1"/>
    <col min="13166" max="13405" width="8.625" style="391" hidden="1"/>
    <col min="13406" max="13411" width="14.875" style="391" hidden="1"/>
    <col min="13412" max="13413" width="15.875" style="391" hidden="1"/>
    <col min="13414" max="13419" width="16.125" style="391" hidden="1"/>
    <col min="13420" max="13420" width="6.125" style="391" hidden="1"/>
    <col min="13421" max="13421" width="3" style="391" hidden="1"/>
    <col min="13422" max="13661" width="8.625" style="391" hidden="1"/>
    <col min="13662" max="13667" width="14.875" style="391" hidden="1"/>
    <col min="13668" max="13669" width="15.875" style="391" hidden="1"/>
    <col min="13670" max="13675" width="16.125" style="391" hidden="1"/>
    <col min="13676" max="13676" width="6.125" style="391" hidden="1"/>
    <col min="13677" max="13677" width="3" style="391" hidden="1"/>
    <col min="13678" max="13917" width="8.625" style="391" hidden="1"/>
    <col min="13918" max="13923" width="14.875" style="391" hidden="1"/>
    <col min="13924" max="13925" width="15.875" style="391" hidden="1"/>
    <col min="13926" max="13931" width="16.125" style="391" hidden="1"/>
    <col min="13932" max="13932" width="6.125" style="391" hidden="1"/>
    <col min="13933" max="13933" width="3" style="391" hidden="1"/>
    <col min="13934" max="14173" width="8.625" style="391" hidden="1"/>
    <col min="14174" max="14179" width="14.875" style="391" hidden="1"/>
    <col min="14180" max="14181" width="15.875" style="391" hidden="1"/>
    <col min="14182" max="14187" width="16.125" style="391" hidden="1"/>
    <col min="14188" max="14188" width="6.125" style="391" hidden="1"/>
    <col min="14189" max="14189" width="3" style="391" hidden="1"/>
    <col min="14190" max="14429" width="8.625" style="391" hidden="1"/>
    <col min="14430" max="14435" width="14.875" style="391" hidden="1"/>
    <col min="14436" max="14437" width="15.875" style="391" hidden="1"/>
    <col min="14438" max="14443" width="16.125" style="391" hidden="1"/>
    <col min="14444" max="14444" width="6.125" style="391" hidden="1"/>
    <col min="14445" max="14445" width="3" style="391" hidden="1"/>
    <col min="14446" max="14685" width="8.625" style="391" hidden="1"/>
    <col min="14686" max="14691" width="14.875" style="391" hidden="1"/>
    <col min="14692" max="14693" width="15.875" style="391" hidden="1"/>
    <col min="14694" max="14699" width="16.125" style="391" hidden="1"/>
    <col min="14700" max="14700" width="6.125" style="391" hidden="1"/>
    <col min="14701" max="14701" width="3" style="391" hidden="1"/>
    <col min="14702" max="14941" width="8.625" style="391" hidden="1"/>
    <col min="14942" max="14947" width="14.875" style="391" hidden="1"/>
    <col min="14948" max="14949" width="15.875" style="391" hidden="1"/>
    <col min="14950" max="14955" width="16.125" style="391" hidden="1"/>
    <col min="14956" max="14956" width="6.125" style="391" hidden="1"/>
    <col min="14957" max="14957" width="3" style="391" hidden="1"/>
    <col min="14958" max="15197" width="8.625" style="391" hidden="1"/>
    <col min="15198" max="15203" width="14.875" style="391" hidden="1"/>
    <col min="15204" max="15205" width="15.875" style="391" hidden="1"/>
    <col min="15206" max="15211" width="16.125" style="391" hidden="1"/>
    <col min="15212" max="15212" width="6.125" style="391" hidden="1"/>
    <col min="15213" max="15213" width="3" style="391" hidden="1"/>
    <col min="15214" max="15453" width="8.625" style="391" hidden="1"/>
    <col min="15454" max="15459" width="14.875" style="391" hidden="1"/>
    <col min="15460" max="15461" width="15.875" style="391" hidden="1"/>
    <col min="15462" max="15467" width="16.125" style="391" hidden="1"/>
    <col min="15468" max="15468" width="6.125" style="391" hidden="1"/>
    <col min="15469" max="15469" width="3" style="391" hidden="1"/>
    <col min="15470" max="15709" width="8.625" style="391" hidden="1"/>
    <col min="15710" max="15715" width="14.875" style="391" hidden="1"/>
    <col min="15716" max="15717" width="15.875" style="391" hidden="1"/>
    <col min="15718" max="15723" width="16.125" style="391" hidden="1"/>
    <col min="15724" max="15724" width="6.125" style="391" hidden="1"/>
    <col min="15725" max="15725" width="3" style="391" hidden="1"/>
    <col min="15726" max="15965" width="8.625" style="391" hidden="1"/>
    <col min="15966" max="15971" width="14.875" style="391" hidden="1"/>
    <col min="15972" max="15973" width="15.875" style="391" hidden="1"/>
    <col min="15974" max="15979" width="16.125" style="391" hidden="1"/>
    <col min="15980" max="15980" width="6.125" style="391" hidden="1"/>
    <col min="15981" max="15981" width="3" style="391" hidden="1"/>
    <col min="15982" max="16221" width="8.625" style="391" hidden="1"/>
    <col min="16222" max="16227" width="14.875" style="391" hidden="1"/>
    <col min="16228" max="16229" width="15.875" style="391" hidden="1"/>
    <col min="16230" max="16235" width="16.125" style="391" hidden="1"/>
    <col min="16236" max="16236" width="6.125" style="391" hidden="1"/>
    <col min="16237" max="16237" width="3" style="391" hidden="1"/>
    <col min="16238" max="16384" width="8.625" style="391" hidden="1"/>
  </cols>
  <sheetData>
    <row r="1" spans="1:143" ht="42.75" customHeight="1" x14ac:dyDescent="0.15">
      <c r="A1" s="389"/>
      <c r="B1" s="390"/>
      <c r="DD1" s="391"/>
      <c r="DE1" s="391"/>
    </row>
    <row r="2" spans="1:143" ht="25.5" customHeight="1" x14ac:dyDescent="0.15">
      <c r="A2" s="392"/>
      <c r="C2" s="392"/>
      <c r="O2" s="392"/>
      <c r="P2" s="392"/>
      <c r="Q2" s="392"/>
      <c r="R2" s="392"/>
      <c r="S2" s="392"/>
      <c r="T2" s="392"/>
      <c r="U2" s="392"/>
      <c r="V2" s="392"/>
      <c r="W2" s="392"/>
      <c r="X2" s="392"/>
      <c r="Y2" s="392"/>
      <c r="Z2" s="392"/>
      <c r="AA2" s="392"/>
      <c r="AB2" s="392"/>
      <c r="AC2" s="392"/>
      <c r="AD2" s="392"/>
      <c r="AE2" s="392"/>
      <c r="AF2" s="392"/>
      <c r="AG2" s="392"/>
      <c r="AH2" s="392"/>
      <c r="AI2" s="392"/>
      <c r="AU2" s="392"/>
      <c r="BG2" s="392"/>
      <c r="BS2" s="392"/>
      <c r="CE2" s="392"/>
      <c r="CQ2" s="392"/>
      <c r="DD2" s="391"/>
      <c r="DE2" s="391"/>
    </row>
    <row r="3" spans="1:143" ht="25.5" customHeight="1" x14ac:dyDescent="0.15">
      <c r="A3" s="392"/>
      <c r="C3" s="392"/>
      <c r="O3" s="392"/>
      <c r="P3" s="392"/>
      <c r="Q3" s="392"/>
      <c r="R3" s="392"/>
      <c r="S3" s="392"/>
      <c r="T3" s="392"/>
      <c r="U3" s="392"/>
      <c r="V3" s="392"/>
      <c r="W3" s="392"/>
      <c r="X3" s="392"/>
      <c r="Y3" s="392"/>
      <c r="Z3" s="392"/>
      <c r="AA3" s="392"/>
      <c r="AB3" s="392"/>
      <c r="AC3" s="392"/>
      <c r="AD3" s="392"/>
      <c r="AE3" s="392"/>
      <c r="AF3" s="392"/>
      <c r="AG3" s="392"/>
      <c r="AH3" s="392"/>
      <c r="AI3" s="392"/>
      <c r="AU3" s="392"/>
      <c r="BG3" s="392"/>
      <c r="BS3" s="392"/>
      <c r="CE3" s="392"/>
      <c r="CQ3" s="392"/>
      <c r="DD3" s="391"/>
      <c r="DE3" s="391"/>
    </row>
    <row r="4" spans="1:143" s="292" customFormat="1" x14ac:dyDescent="0.15">
      <c r="A4" s="392"/>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2"/>
      <c r="AX4" s="392"/>
      <c r="AY4" s="392"/>
      <c r="AZ4" s="392"/>
      <c r="BA4" s="392"/>
      <c r="BB4" s="392"/>
      <c r="BC4" s="392"/>
      <c r="BD4" s="392"/>
      <c r="BE4" s="392"/>
      <c r="BF4" s="392"/>
      <c r="BG4" s="392"/>
      <c r="BH4" s="392"/>
      <c r="BI4" s="392"/>
      <c r="BJ4" s="392"/>
      <c r="BK4" s="392"/>
      <c r="BL4" s="392"/>
      <c r="BM4" s="392"/>
      <c r="BN4" s="392"/>
      <c r="BO4" s="392"/>
      <c r="BP4" s="392"/>
      <c r="BQ4" s="392"/>
      <c r="BR4" s="392"/>
      <c r="BS4" s="392"/>
      <c r="BT4" s="392"/>
      <c r="BU4" s="392"/>
      <c r="BV4" s="392"/>
      <c r="BW4" s="392"/>
      <c r="BX4" s="392"/>
      <c r="BY4" s="392"/>
      <c r="BZ4" s="392"/>
      <c r="CA4" s="392"/>
      <c r="CB4" s="392"/>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2"/>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2"/>
      <c r="AR5" s="392"/>
      <c r="AS5" s="392"/>
      <c r="AT5" s="392"/>
      <c r="AU5" s="392"/>
      <c r="AV5" s="392"/>
      <c r="AW5" s="392"/>
      <c r="AX5" s="392"/>
      <c r="AY5" s="392"/>
      <c r="AZ5" s="392"/>
      <c r="BA5" s="392"/>
      <c r="BB5" s="392"/>
      <c r="BC5" s="392"/>
      <c r="BD5" s="392"/>
      <c r="BE5" s="392"/>
      <c r="BF5" s="392"/>
      <c r="BG5" s="392"/>
      <c r="BH5" s="392"/>
      <c r="BI5" s="392"/>
      <c r="BJ5" s="392"/>
      <c r="BK5" s="392"/>
      <c r="BL5" s="392"/>
      <c r="BM5" s="392"/>
      <c r="BN5" s="392"/>
      <c r="BO5" s="392"/>
      <c r="BP5" s="392"/>
      <c r="BQ5" s="392"/>
      <c r="BR5" s="392"/>
      <c r="BS5" s="392"/>
      <c r="BT5" s="392"/>
      <c r="BU5" s="392"/>
      <c r="BV5" s="392"/>
      <c r="BW5" s="392"/>
      <c r="BX5" s="392"/>
      <c r="BY5" s="392"/>
      <c r="BZ5" s="392"/>
      <c r="CA5" s="392"/>
      <c r="CB5" s="392"/>
      <c r="CC5" s="392"/>
      <c r="CD5" s="392"/>
      <c r="CE5" s="392"/>
      <c r="CF5" s="392"/>
      <c r="CG5" s="392"/>
      <c r="CH5" s="392"/>
      <c r="CI5" s="392"/>
      <c r="CJ5" s="392"/>
      <c r="CK5" s="392"/>
      <c r="CL5" s="392"/>
      <c r="CM5" s="392"/>
      <c r="CN5" s="392"/>
      <c r="CO5" s="392"/>
      <c r="CP5" s="392"/>
      <c r="CQ5" s="392"/>
      <c r="CR5" s="392"/>
      <c r="CS5" s="392"/>
      <c r="CT5" s="392"/>
      <c r="CU5" s="392"/>
      <c r="CV5" s="392"/>
      <c r="CW5" s="392"/>
      <c r="CX5" s="392"/>
      <c r="CY5" s="392"/>
      <c r="CZ5" s="392"/>
      <c r="DA5" s="392"/>
      <c r="DB5" s="392"/>
      <c r="DC5" s="392"/>
      <c r="DD5" s="392"/>
      <c r="DE5" s="392"/>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2"/>
      <c r="B6" s="392"/>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2"/>
      <c r="AY6" s="392"/>
      <c r="AZ6" s="392"/>
      <c r="BA6" s="392"/>
      <c r="BB6" s="392"/>
      <c r="BC6" s="392"/>
      <c r="BD6" s="392"/>
      <c r="BE6" s="392"/>
      <c r="BF6" s="392"/>
      <c r="BG6" s="392"/>
      <c r="BH6" s="392"/>
      <c r="BI6" s="392"/>
      <c r="BJ6" s="392"/>
      <c r="BK6" s="392"/>
      <c r="BL6" s="392"/>
      <c r="BM6" s="392"/>
      <c r="BN6" s="392"/>
      <c r="BO6" s="392"/>
      <c r="BP6" s="392"/>
      <c r="BQ6" s="392"/>
      <c r="BR6" s="392"/>
      <c r="BS6" s="392"/>
      <c r="BT6" s="392"/>
      <c r="BU6" s="392"/>
      <c r="BV6" s="392"/>
      <c r="BW6" s="392"/>
      <c r="BX6" s="392"/>
      <c r="BY6" s="392"/>
      <c r="BZ6" s="392"/>
      <c r="CA6" s="392"/>
      <c r="CB6" s="392"/>
      <c r="CC6" s="392"/>
      <c r="CD6" s="392"/>
      <c r="CE6" s="392"/>
      <c r="CF6" s="392"/>
      <c r="CG6" s="392"/>
      <c r="CH6" s="392"/>
      <c r="CI6" s="392"/>
      <c r="CJ6" s="392"/>
      <c r="CK6" s="392"/>
      <c r="CL6" s="392"/>
      <c r="CM6" s="392"/>
      <c r="CN6" s="392"/>
      <c r="CO6" s="392"/>
      <c r="CP6" s="392"/>
      <c r="CQ6" s="392"/>
      <c r="CR6" s="392"/>
      <c r="CS6" s="392"/>
      <c r="CT6" s="392"/>
      <c r="CU6" s="392"/>
      <c r="CV6" s="392"/>
      <c r="CW6" s="392"/>
      <c r="CX6" s="392"/>
      <c r="CY6" s="392"/>
      <c r="CZ6" s="392"/>
      <c r="DA6" s="392"/>
      <c r="DB6" s="392"/>
      <c r="DC6" s="392"/>
      <c r="DD6" s="392"/>
      <c r="DE6" s="392"/>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2"/>
      <c r="B7" s="392"/>
      <c r="C7" s="392"/>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2"/>
      <c r="AZ7" s="392"/>
      <c r="BA7" s="392"/>
      <c r="BB7" s="392"/>
      <c r="BC7" s="392"/>
      <c r="BD7" s="392"/>
      <c r="BE7" s="392"/>
      <c r="BF7" s="392"/>
      <c r="BG7" s="392"/>
      <c r="BH7" s="392"/>
      <c r="BI7" s="392"/>
      <c r="BJ7" s="392"/>
      <c r="BK7" s="392"/>
      <c r="BL7" s="392"/>
      <c r="BM7" s="392"/>
      <c r="BN7" s="392"/>
      <c r="BO7" s="392"/>
      <c r="BP7" s="392"/>
      <c r="BQ7" s="392"/>
      <c r="BR7" s="392"/>
      <c r="BS7" s="392"/>
      <c r="BT7" s="392"/>
      <c r="BU7" s="392"/>
      <c r="BV7" s="392"/>
      <c r="BW7" s="392"/>
      <c r="BX7" s="392"/>
      <c r="BY7" s="392"/>
      <c r="BZ7" s="392"/>
      <c r="CA7" s="392"/>
      <c r="CB7" s="392"/>
      <c r="CC7" s="392"/>
      <c r="CD7" s="392"/>
      <c r="CE7" s="392"/>
      <c r="CF7" s="392"/>
      <c r="CG7" s="392"/>
      <c r="CH7" s="392"/>
      <c r="CI7" s="392"/>
      <c r="CJ7" s="392"/>
      <c r="CK7" s="392"/>
      <c r="CL7" s="392"/>
      <c r="CM7" s="392"/>
      <c r="CN7" s="392"/>
      <c r="CO7" s="392"/>
      <c r="CP7" s="392"/>
      <c r="CQ7" s="392"/>
      <c r="CR7" s="392"/>
      <c r="CS7" s="392"/>
      <c r="CT7" s="392"/>
      <c r="CU7" s="392"/>
      <c r="CV7" s="392"/>
      <c r="CW7" s="392"/>
      <c r="CX7" s="392"/>
      <c r="CY7" s="392"/>
      <c r="CZ7" s="392"/>
      <c r="DA7" s="392"/>
      <c r="DB7" s="392"/>
      <c r="DC7" s="392"/>
      <c r="DD7" s="392"/>
      <c r="DE7" s="392"/>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2"/>
      <c r="B8" s="392"/>
      <c r="C8" s="392"/>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P8" s="392"/>
      <c r="AQ8" s="392"/>
      <c r="AR8" s="392"/>
      <c r="AS8" s="392"/>
      <c r="AT8" s="392"/>
      <c r="AU8" s="392"/>
      <c r="AV8" s="392"/>
      <c r="AW8" s="392"/>
      <c r="AX8" s="392"/>
      <c r="AY8" s="392"/>
      <c r="AZ8" s="392"/>
      <c r="BA8" s="392"/>
      <c r="BB8" s="392"/>
      <c r="BC8" s="392"/>
      <c r="BD8" s="392"/>
      <c r="BE8" s="392"/>
      <c r="BF8" s="392"/>
      <c r="BG8" s="392"/>
      <c r="BH8" s="392"/>
      <c r="BI8" s="392"/>
      <c r="BJ8" s="392"/>
      <c r="BK8" s="392"/>
      <c r="BL8" s="392"/>
      <c r="BM8" s="392"/>
      <c r="BN8" s="392"/>
      <c r="BO8" s="392"/>
      <c r="BP8" s="392"/>
      <c r="BQ8" s="392"/>
      <c r="BR8" s="392"/>
      <c r="BS8" s="392"/>
      <c r="BT8" s="392"/>
      <c r="BU8" s="392"/>
      <c r="BV8" s="392"/>
      <c r="BW8" s="392"/>
      <c r="BX8" s="392"/>
      <c r="BY8" s="392"/>
      <c r="BZ8" s="392"/>
      <c r="CA8" s="392"/>
      <c r="CB8" s="392"/>
      <c r="CC8" s="392"/>
      <c r="CD8" s="392"/>
      <c r="CE8" s="392"/>
      <c r="CF8" s="392"/>
      <c r="CG8" s="392"/>
      <c r="CH8" s="392"/>
      <c r="CI8" s="392"/>
      <c r="CJ8" s="392"/>
      <c r="CK8" s="392"/>
      <c r="CL8" s="392"/>
      <c r="CM8" s="392"/>
      <c r="CN8" s="392"/>
      <c r="CO8" s="392"/>
      <c r="CP8" s="392"/>
      <c r="CQ8" s="392"/>
      <c r="CR8" s="392"/>
      <c r="CS8" s="392"/>
      <c r="CT8" s="392"/>
      <c r="CU8" s="392"/>
      <c r="CV8" s="392"/>
      <c r="CW8" s="392"/>
      <c r="CX8" s="392"/>
      <c r="CY8" s="392"/>
      <c r="CZ8" s="392"/>
      <c r="DA8" s="392"/>
      <c r="DB8" s="392"/>
      <c r="DC8" s="392"/>
      <c r="DD8" s="392"/>
      <c r="DE8" s="392"/>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2"/>
      <c r="B9" s="392"/>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392"/>
      <c r="AN9" s="392"/>
      <c r="AO9" s="392"/>
      <c r="AP9" s="392"/>
      <c r="AQ9" s="392"/>
      <c r="AR9" s="392"/>
      <c r="AS9" s="392"/>
      <c r="AT9" s="392"/>
      <c r="AU9" s="392"/>
      <c r="AV9" s="392"/>
      <c r="AW9" s="392"/>
      <c r="AX9" s="392"/>
      <c r="AY9" s="392"/>
      <c r="AZ9" s="392"/>
      <c r="BA9" s="392"/>
      <c r="BB9" s="392"/>
      <c r="BC9" s="392"/>
      <c r="BD9" s="392"/>
      <c r="BE9" s="392"/>
      <c r="BF9" s="392"/>
      <c r="BG9" s="392"/>
      <c r="BH9" s="392"/>
      <c r="BI9" s="392"/>
      <c r="BJ9" s="392"/>
      <c r="BK9" s="392"/>
      <c r="BL9" s="392"/>
      <c r="BM9" s="392"/>
      <c r="BN9" s="392"/>
      <c r="BO9" s="392"/>
      <c r="BP9" s="392"/>
      <c r="BQ9" s="392"/>
      <c r="BR9" s="392"/>
      <c r="BS9" s="392"/>
      <c r="BT9" s="392"/>
      <c r="BU9" s="392"/>
      <c r="BV9" s="392"/>
      <c r="BW9" s="392"/>
      <c r="BX9" s="392"/>
      <c r="BY9" s="392"/>
      <c r="BZ9" s="392"/>
      <c r="CA9" s="392"/>
      <c r="CB9" s="392"/>
      <c r="CC9" s="392"/>
      <c r="CD9" s="392"/>
      <c r="CE9" s="392"/>
      <c r="CF9" s="392"/>
      <c r="CG9" s="392"/>
      <c r="CH9" s="392"/>
      <c r="CI9" s="392"/>
      <c r="CJ9" s="392"/>
      <c r="CK9" s="392"/>
      <c r="CL9" s="392"/>
      <c r="CM9" s="392"/>
      <c r="CN9" s="392"/>
      <c r="CO9" s="392"/>
      <c r="CP9" s="392"/>
      <c r="CQ9" s="392"/>
      <c r="CR9" s="392"/>
      <c r="CS9" s="392"/>
      <c r="CT9" s="392"/>
      <c r="CU9" s="392"/>
      <c r="CV9" s="392"/>
      <c r="CW9" s="392"/>
      <c r="CX9" s="392"/>
      <c r="CY9" s="392"/>
      <c r="CZ9" s="392"/>
      <c r="DA9" s="392"/>
      <c r="DB9" s="392"/>
      <c r="DC9" s="392"/>
      <c r="DD9" s="392"/>
      <c r="DE9" s="392"/>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2"/>
      <c r="B10" s="392"/>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2"/>
      <c r="AO10" s="392"/>
      <c r="AP10" s="392"/>
      <c r="AQ10" s="392"/>
      <c r="AR10" s="392"/>
      <c r="AS10" s="392"/>
      <c r="AT10" s="392"/>
      <c r="AU10" s="392"/>
      <c r="AV10" s="392"/>
      <c r="AW10" s="392"/>
      <c r="AX10" s="392"/>
      <c r="AY10" s="392"/>
      <c r="AZ10" s="392"/>
      <c r="BA10" s="392"/>
      <c r="BB10" s="392"/>
      <c r="BC10" s="392"/>
      <c r="BD10" s="392"/>
      <c r="BE10" s="392"/>
      <c r="BF10" s="392"/>
      <c r="BG10" s="392"/>
      <c r="BH10" s="392"/>
      <c r="BI10" s="392"/>
      <c r="BJ10" s="392"/>
      <c r="BK10" s="392"/>
      <c r="BL10" s="392"/>
      <c r="BM10" s="392"/>
      <c r="BN10" s="392"/>
      <c r="BO10" s="392"/>
      <c r="BP10" s="392"/>
      <c r="BQ10" s="392"/>
      <c r="BR10" s="392"/>
      <c r="BS10" s="392"/>
      <c r="BT10" s="392"/>
      <c r="BU10" s="392"/>
      <c r="BV10" s="392"/>
      <c r="BW10" s="392"/>
      <c r="BX10" s="392"/>
      <c r="BY10" s="392"/>
      <c r="BZ10" s="392"/>
      <c r="CA10" s="392"/>
      <c r="CB10" s="392"/>
      <c r="CC10" s="392"/>
      <c r="CD10" s="392"/>
      <c r="CE10" s="392"/>
      <c r="CF10" s="392"/>
      <c r="CG10" s="392"/>
      <c r="CH10" s="392"/>
      <c r="CI10" s="392"/>
      <c r="CJ10" s="392"/>
      <c r="CK10" s="392"/>
      <c r="CL10" s="392"/>
      <c r="CM10" s="392"/>
      <c r="CN10" s="392"/>
      <c r="CO10" s="392"/>
      <c r="CP10" s="392"/>
      <c r="CQ10" s="392"/>
      <c r="CR10" s="392"/>
      <c r="CS10" s="392"/>
      <c r="CT10" s="392"/>
      <c r="CU10" s="392"/>
      <c r="CV10" s="392"/>
      <c r="CW10" s="392"/>
      <c r="CX10" s="392"/>
      <c r="CY10" s="392"/>
      <c r="CZ10" s="392"/>
      <c r="DA10" s="392"/>
      <c r="DB10" s="392"/>
      <c r="DC10" s="392"/>
      <c r="DD10" s="392"/>
      <c r="DE10" s="392"/>
      <c r="DF10" s="293"/>
      <c r="DG10" s="293"/>
      <c r="DH10" s="293"/>
      <c r="DI10" s="293"/>
      <c r="DJ10" s="293"/>
      <c r="DK10" s="293"/>
      <c r="DL10" s="293"/>
      <c r="DM10" s="293"/>
      <c r="DN10" s="293"/>
      <c r="DO10" s="293"/>
      <c r="DP10" s="293"/>
      <c r="DQ10" s="293"/>
      <c r="DR10" s="293"/>
      <c r="DS10" s="293"/>
      <c r="DT10" s="293"/>
      <c r="DU10" s="293"/>
      <c r="DV10" s="293"/>
      <c r="DW10" s="293"/>
      <c r="EM10" s="292" t="s">
        <v>612</v>
      </c>
    </row>
    <row r="11" spans="1:143" s="292" customFormat="1" x14ac:dyDescent="0.15">
      <c r="A11" s="392"/>
      <c r="B11" s="392"/>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2"/>
      <c r="AP11" s="392"/>
      <c r="AQ11" s="392"/>
      <c r="AR11" s="392"/>
      <c r="AS11" s="392"/>
      <c r="AT11" s="392"/>
      <c r="AU11" s="392"/>
      <c r="AV11" s="392"/>
      <c r="AW11" s="392"/>
      <c r="AX11" s="392"/>
      <c r="AY11" s="392"/>
      <c r="AZ11" s="392"/>
      <c r="BA11" s="392"/>
      <c r="BB11" s="392"/>
      <c r="BC11" s="392"/>
      <c r="BD11" s="392"/>
      <c r="BE11" s="392"/>
      <c r="BF11" s="392"/>
      <c r="BG11" s="392"/>
      <c r="BH11" s="392"/>
      <c r="BI11" s="392"/>
      <c r="BJ11" s="392"/>
      <c r="BK11" s="392"/>
      <c r="BL11" s="392"/>
      <c r="BM11" s="392"/>
      <c r="BN11" s="392"/>
      <c r="BO11" s="392"/>
      <c r="BP11" s="392"/>
      <c r="BQ11" s="392"/>
      <c r="BR11" s="392"/>
      <c r="BS11" s="392"/>
      <c r="BT11" s="392"/>
      <c r="BU11" s="392"/>
      <c r="BV11" s="392"/>
      <c r="BW11" s="392"/>
      <c r="BX11" s="392"/>
      <c r="BY11" s="392"/>
      <c r="BZ11" s="392"/>
      <c r="CA11" s="392"/>
      <c r="CB11" s="392"/>
      <c r="CC11" s="392"/>
      <c r="CD11" s="392"/>
      <c r="CE11" s="392"/>
      <c r="CF11" s="392"/>
      <c r="CG11" s="392"/>
      <c r="CH11" s="392"/>
      <c r="CI11" s="392"/>
      <c r="CJ11" s="392"/>
      <c r="CK11" s="392"/>
      <c r="CL11" s="392"/>
      <c r="CM11" s="392"/>
      <c r="CN11" s="392"/>
      <c r="CO11" s="392"/>
      <c r="CP11" s="392"/>
      <c r="CQ11" s="392"/>
      <c r="CR11" s="392"/>
      <c r="CS11" s="392"/>
      <c r="CT11" s="392"/>
      <c r="CU11" s="392"/>
      <c r="CV11" s="392"/>
      <c r="CW11" s="392"/>
      <c r="CX11" s="392"/>
      <c r="CY11" s="392"/>
      <c r="CZ11" s="392"/>
      <c r="DA11" s="392"/>
      <c r="DB11" s="392"/>
      <c r="DC11" s="392"/>
      <c r="DD11" s="392"/>
      <c r="DE11" s="392"/>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2"/>
      <c r="B12" s="392"/>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2"/>
      <c r="AI12" s="392"/>
      <c r="AJ12" s="392"/>
      <c r="AK12" s="392"/>
      <c r="AL12" s="392"/>
      <c r="AM12" s="392"/>
      <c r="AN12" s="392"/>
      <c r="AO12" s="392"/>
      <c r="AP12" s="392"/>
      <c r="AQ12" s="392"/>
      <c r="AR12" s="392"/>
      <c r="AS12" s="392"/>
      <c r="AT12" s="392"/>
      <c r="AU12" s="392"/>
      <c r="AV12" s="392"/>
      <c r="AW12" s="392"/>
      <c r="AX12" s="392"/>
      <c r="AY12" s="392"/>
      <c r="AZ12" s="392"/>
      <c r="BA12" s="392"/>
      <c r="BB12" s="392"/>
      <c r="BC12" s="392"/>
      <c r="BD12" s="392"/>
      <c r="BE12" s="392"/>
      <c r="BF12" s="392"/>
      <c r="BG12" s="392"/>
      <c r="BH12" s="392"/>
      <c r="BI12" s="392"/>
      <c r="BJ12" s="392"/>
      <c r="BK12" s="392"/>
      <c r="BL12" s="392"/>
      <c r="BM12" s="392"/>
      <c r="BN12" s="392"/>
      <c r="BO12" s="392"/>
      <c r="BP12" s="392"/>
      <c r="BQ12" s="392"/>
      <c r="BR12" s="392"/>
      <c r="BS12" s="392"/>
      <c r="BT12" s="392"/>
      <c r="BU12" s="392"/>
      <c r="BV12" s="392"/>
      <c r="BW12" s="392"/>
      <c r="BX12" s="392"/>
      <c r="BY12" s="392"/>
      <c r="BZ12" s="392"/>
      <c r="CA12" s="392"/>
      <c r="CB12" s="392"/>
      <c r="CC12" s="392"/>
      <c r="CD12" s="392"/>
      <c r="CE12" s="392"/>
      <c r="CF12" s="392"/>
      <c r="CG12" s="392"/>
      <c r="CH12" s="392"/>
      <c r="CI12" s="392"/>
      <c r="CJ12" s="392"/>
      <c r="CK12" s="392"/>
      <c r="CL12" s="392"/>
      <c r="CM12" s="392"/>
      <c r="CN12" s="392"/>
      <c r="CO12" s="392"/>
      <c r="CP12" s="392"/>
      <c r="CQ12" s="392"/>
      <c r="CR12" s="392"/>
      <c r="CS12" s="392"/>
      <c r="CT12" s="392"/>
      <c r="CU12" s="392"/>
      <c r="CV12" s="392"/>
      <c r="CW12" s="392"/>
      <c r="CX12" s="392"/>
      <c r="CY12" s="392"/>
      <c r="CZ12" s="392"/>
      <c r="DA12" s="392"/>
      <c r="DB12" s="392"/>
      <c r="DC12" s="392"/>
      <c r="DD12" s="392"/>
      <c r="DE12" s="392"/>
      <c r="DF12" s="293"/>
      <c r="DG12" s="293"/>
      <c r="DH12" s="293"/>
      <c r="DI12" s="293"/>
      <c r="DJ12" s="293"/>
      <c r="DK12" s="293"/>
      <c r="DL12" s="293"/>
      <c r="DM12" s="293"/>
      <c r="DN12" s="293"/>
      <c r="DO12" s="293"/>
      <c r="DP12" s="293"/>
      <c r="DQ12" s="293"/>
      <c r="DR12" s="293"/>
      <c r="DS12" s="293"/>
      <c r="DT12" s="293"/>
      <c r="DU12" s="293"/>
      <c r="DV12" s="293"/>
      <c r="DW12" s="293"/>
      <c r="EM12" s="292" t="s">
        <v>612</v>
      </c>
    </row>
    <row r="13" spans="1:143" s="292" customFormat="1" x14ac:dyDescent="0.15">
      <c r="A13" s="392"/>
      <c r="B13" s="392"/>
      <c r="C13" s="392"/>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c r="AH13" s="392"/>
      <c r="AI13" s="392"/>
      <c r="AJ13" s="392"/>
      <c r="AK13" s="392"/>
      <c r="AL13" s="392"/>
      <c r="AM13" s="392"/>
      <c r="AN13" s="392"/>
      <c r="AO13" s="392"/>
      <c r="AP13" s="392"/>
      <c r="AQ13" s="392"/>
      <c r="AR13" s="392"/>
      <c r="AS13" s="392"/>
      <c r="AT13" s="392"/>
      <c r="AU13" s="392"/>
      <c r="AV13" s="392"/>
      <c r="AW13" s="392"/>
      <c r="AX13" s="392"/>
      <c r="AY13" s="392"/>
      <c r="AZ13" s="392"/>
      <c r="BA13" s="392"/>
      <c r="BB13" s="392"/>
      <c r="BC13" s="392"/>
      <c r="BD13" s="392"/>
      <c r="BE13" s="392"/>
      <c r="BF13" s="392"/>
      <c r="BG13" s="392"/>
      <c r="BH13" s="392"/>
      <c r="BI13" s="392"/>
      <c r="BJ13" s="392"/>
      <c r="BK13" s="392"/>
      <c r="BL13" s="392"/>
      <c r="BM13" s="392"/>
      <c r="BN13" s="392"/>
      <c r="BO13" s="392"/>
      <c r="BP13" s="392"/>
      <c r="BQ13" s="392"/>
      <c r="BR13" s="392"/>
      <c r="BS13" s="392"/>
      <c r="BT13" s="392"/>
      <c r="BU13" s="392"/>
      <c r="BV13" s="392"/>
      <c r="BW13" s="392"/>
      <c r="BX13" s="392"/>
      <c r="BY13" s="392"/>
      <c r="BZ13" s="392"/>
      <c r="CA13" s="392"/>
      <c r="CB13" s="392"/>
      <c r="CC13" s="392"/>
      <c r="CD13" s="392"/>
      <c r="CE13" s="392"/>
      <c r="CF13" s="392"/>
      <c r="CG13" s="392"/>
      <c r="CH13" s="392"/>
      <c r="CI13" s="392"/>
      <c r="CJ13" s="392"/>
      <c r="CK13" s="392"/>
      <c r="CL13" s="392"/>
      <c r="CM13" s="392"/>
      <c r="CN13" s="392"/>
      <c r="CO13" s="392"/>
      <c r="CP13" s="392"/>
      <c r="CQ13" s="392"/>
      <c r="CR13" s="392"/>
      <c r="CS13" s="392"/>
      <c r="CT13" s="392"/>
      <c r="CU13" s="392"/>
      <c r="CV13" s="392"/>
      <c r="CW13" s="392"/>
      <c r="CX13" s="392"/>
      <c r="CY13" s="392"/>
      <c r="CZ13" s="392"/>
      <c r="DA13" s="392"/>
      <c r="DB13" s="392"/>
      <c r="DC13" s="392"/>
      <c r="DD13" s="392"/>
      <c r="DE13" s="392"/>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2"/>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AP14" s="392"/>
      <c r="AQ14" s="392"/>
      <c r="AR14" s="392"/>
      <c r="AS14" s="392"/>
      <c r="AT14" s="392"/>
      <c r="AU14" s="392"/>
      <c r="AV14" s="392"/>
      <c r="AW14" s="392"/>
      <c r="AX14" s="392"/>
      <c r="AY14" s="392"/>
      <c r="AZ14" s="392"/>
      <c r="BA14" s="392"/>
      <c r="BB14" s="392"/>
      <c r="BC14" s="392"/>
      <c r="BD14" s="392"/>
      <c r="BE14" s="392"/>
      <c r="BF14" s="392"/>
      <c r="BG14" s="392"/>
      <c r="BH14" s="392"/>
      <c r="BI14" s="392"/>
      <c r="BJ14" s="392"/>
      <c r="BK14" s="392"/>
      <c r="BL14" s="392"/>
      <c r="BM14" s="392"/>
      <c r="BN14" s="392"/>
      <c r="BO14" s="392"/>
      <c r="BP14" s="392"/>
      <c r="BQ14" s="392"/>
      <c r="BR14" s="392"/>
      <c r="BS14" s="392"/>
      <c r="BT14" s="392"/>
      <c r="BU14" s="392"/>
      <c r="BV14" s="392"/>
      <c r="BW14" s="392"/>
      <c r="BX14" s="392"/>
      <c r="BY14" s="392"/>
      <c r="BZ14" s="392"/>
      <c r="CA14" s="392"/>
      <c r="CB14" s="392"/>
      <c r="CC14" s="392"/>
      <c r="CD14" s="392"/>
      <c r="CE14" s="392"/>
      <c r="CF14" s="392"/>
      <c r="CG14" s="392"/>
      <c r="CH14" s="392"/>
      <c r="CI14" s="392"/>
      <c r="CJ14" s="392"/>
      <c r="CK14" s="392"/>
      <c r="CL14" s="392"/>
      <c r="CM14" s="392"/>
      <c r="CN14" s="392"/>
      <c r="CO14" s="392"/>
      <c r="CP14" s="392"/>
      <c r="CQ14" s="392"/>
      <c r="CR14" s="392"/>
      <c r="CS14" s="392"/>
      <c r="CT14" s="392"/>
      <c r="CU14" s="392"/>
      <c r="CV14" s="392"/>
      <c r="CW14" s="392"/>
      <c r="CX14" s="392"/>
      <c r="CY14" s="392"/>
      <c r="CZ14" s="392"/>
      <c r="DA14" s="392"/>
      <c r="DB14" s="392"/>
      <c r="DC14" s="392"/>
      <c r="DD14" s="392"/>
      <c r="DE14" s="392"/>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1"/>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c r="AP15" s="392"/>
      <c r="AQ15" s="392"/>
      <c r="AR15" s="392"/>
      <c r="AS15" s="392"/>
      <c r="AT15" s="392"/>
      <c r="AU15" s="392"/>
      <c r="AV15" s="392"/>
      <c r="AW15" s="392"/>
      <c r="AX15" s="392"/>
      <c r="AY15" s="392"/>
      <c r="AZ15" s="392"/>
      <c r="BA15" s="392"/>
      <c r="BB15" s="392"/>
      <c r="BC15" s="392"/>
      <c r="BD15" s="392"/>
      <c r="BE15" s="392"/>
      <c r="BF15" s="392"/>
      <c r="BG15" s="392"/>
      <c r="BH15" s="392"/>
      <c r="BI15" s="392"/>
      <c r="BJ15" s="392"/>
      <c r="BK15" s="392"/>
      <c r="BL15" s="392"/>
      <c r="BM15" s="392"/>
      <c r="BN15" s="392"/>
      <c r="BO15" s="392"/>
      <c r="BP15" s="392"/>
      <c r="BQ15" s="392"/>
      <c r="BR15" s="392"/>
      <c r="BS15" s="392"/>
      <c r="BT15" s="392"/>
      <c r="BU15" s="392"/>
      <c r="BV15" s="392"/>
      <c r="BW15" s="392"/>
      <c r="BX15" s="392"/>
      <c r="BY15" s="392"/>
      <c r="BZ15" s="392"/>
      <c r="CA15" s="392"/>
      <c r="CB15" s="392"/>
      <c r="CC15" s="392"/>
      <c r="CD15" s="392"/>
      <c r="CE15" s="392"/>
      <c r="CF15" s="392"/>
      <c r="CG15" s="392"/>
      <c r="CH15" s="392"/>
      <c r="CI15" s="392"/>
      <c r="CJ15" s="392"/>
      <c r="CK15" s="392"/>
      <c r="CL15" s="392"/>
      <c r="CM15" s="392"/>
      <c r="CN15" s="392"/>
      <c r="CO15" s="392"/>
      <c r="CP15" s="392"/>
      <c r="CQ15" s="392"/>
      <c r="CR15" s="392"/>
      <c r="CS15" s="392"/>
      <c r="CT15" s="392"/>
      <c r="CU15" s="392"/>
      <c r="CV15" s="392"/>
      <c r="CW15" s="392"/>
      <c r="CX15" s="392"/>
      <c r="CY15" s="392"/>
      <c r="CZ15" s="392"/>
      <c r="DA15" s="392"/>
      <c r="DB15" s="392"/>
      <c r="DC15" s="392"/>
      <c r="DD15" s="392"/>
      <c r="DE15" s="392"/>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1"/>
      <c r="B16" s="392"/>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2"/>
      <c r="AI16" s="392"/>
      <c r="AJ16" s="392"/>
      <c r="AK16" s="392"/>
      <c r="AL16" s="392"/>
      <c r="AM16" s="392"/>
      <c r="AN16" s="392"/>
      <c r="AO16" s="392"/>
      <c r="AP16" s="392"/>
      <c r="AQ16" s="392"/>
      <c r="AR16" s="392"/>
      <c r="AS16" s="392"/>
      <c r="AT16" s="392"/>
      <c r="AU16" s="392"/>
      <c r="AV16" s="392"/>
      <c r="AW16" s="392"/>
      <c r="AX16" s="392"/>
      <c r="AY16" s="392"/>
      <c r="AZ16" s="392"/>
      <c r="BA16" s="392"/>
      <c r="BB16" s="392"/>
      <c r="BC16" s="392"/>
      <c r="BD16" s="392"/>
      <c r="BE16" s="392"/>
      <c r="BF16" s="392"/>
      <c r="BG16" s="392"/>
      <c r="BH16" s="392"/>
      <c r="BI16" s="392"/>
      <c r="BJ16" s="392"/>
      <c r="BK16" s="392"/>
      <c r="BL16" s="392"/>
      <c r="BM16" s="392"/>
      <c r="BN16" s="392"/>
      <c r="BO16" s="392"/>
      <c r="BP16" s="392"/>
      <c r="BQ16" s="392"/>
      <c r="BR16" s="392"/>
      <c r="BS16" s="392"/>
      <c r="BT16" s="392"/>
      <c r="BU16" s="392"/>
      <c r="BV16" s="392"/>
      <c r="BW16" s="392"/>
      <c r="BX16" s="392"/>
      <c r="BY16" s="392"/>
      <c r="BZ16" s="392"/>
      <c r="CA16" s="392"/>
      <c r="CB16" s="392"/>
      <c r="CC16" s="392"/>
      <c r="CD16" s="392"/>
      <c r="CE16" s="392"/>
      <c r="CF16" s="392"/>
      <c r="CG16" s="392"/>
      <c r="CH16" s="392"/>
      <c r="CI16" s="392"/>
      <c r="CJ16" s="392"/>
      <c r="CK16" s="392"/>
      <c r="CL16" s="392"/>
      <c r="CM16" s="392"/>
      <c r="CN16" s="392"/>
      <c r="CO16" s="392"/>
      <c r="CP16" s="392"/>
      <c r="CQ16" s="392"/>
      <c r="CR16" s="392"/>
      <c r="CS16" s="392"/>
      <c r="CT16" s="392"/>
      <c r="CU16" s="392"/>
      <c r="CV16" s="392"/>
      <c r="CW16" s="392"/>
      <c r="CX16" s="392"/>
      <c r="CY16" s="392"/>
      <c r="CZ16" s="392"/>
      <c r="DA16" s="392"/>
      <c r="DB16" s="392"/>
      <c r="DC16" s="392"/>
      <c r="DD16" s="392"/>
      <c r="DE16" s="392"/>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1"/>
      <c r="B17" s="392"/>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392"/>
      <c r="AR17" s="392"/>
      <c r="AS17" s="392"/>
      <c r="AT17" s="392"/>
      <c r="AU17" s="392"/>
      <c r="AV17" s="392"/>
      <c r="AW17" s="392"/>
      <c r="AX17" s="392"/>
      <c r="AY17" s="392"/>
      <c r="AZ17" s="392"/>
      <c r="BA17" s="392"/>
      <c r="BB17" s="392"/>
      <c r="BC17" s="392"/>
      <c r="BD17" s="392"/>
      <c r="BE17" s="392"/>
      <c r="BF17" s="392"/>
      <c r="BG17" s="392"/>
      <c r="BH17" s="392"/>
      <c r="BI17" s="392"/>
      <c r="BJ17" s="392"/>
      <c r="BK17" s="392"/>
      <c r="BL17" s="392"/>
      <c r="BM17" s="392"/>
      <c r="BN17" s="392"/>
      <c r="BO17" s="392"/>
      <c r="BP17" s="392"/>
      <c r="BQ17" s="392"/>
      <c r="BR17" s="392"/>
      <c r="BS17" s="392"/>
      <c r="BT17" s="392"/>
      <c r="BU17" s="392"/>
      <c r="BV17" s="392"/>
      <c r="BW17" s="392"/>
      <c r="BX17" s="392"/>
      <c r="BY17" s="392"/>
      <c r="BZ17" s="392"/>
      <c r="CA17" s="392"/>
      <c r="CB17" s="392"/>
      <c r="CC17" s="392"/>
      <c r="CD17" s="392"/>
      <c r="CE17" s="392"/>
      <c r="CF17" s="392"/>
      <c r="CG17" s="392"/>
      <c r="CH17" s="392"/>
      <c r="CI17" s="392"/>
      <c r="CJ17" s="392"/>
      <c r="CK17" s="392"/>
      <c r="CL17" s="392"/>
      <c r="CM17" s="392"/>
      <c r="CN17" s="392"/>
      <c r="CO17" s="392"/>
      <c r="CP17" s="392"/>
      <c r="CQ17" s="392"/>
      <c r="CR17" s="392"/>
      <c r="CS17" s="392"/>
      <c r="CT17" s="392"/>
      <c r="CU17" s="392"/>
      <c r="CV17" s="392"/>
      <c r="CW17" s="392"/>
      <c r="CX17" s="392"/>
      <c r="CY17" s="392"/>
      <c r="CZ17" s="392"/>
      <c r="DA17" s="392"/>
      <c r="DB17" s="392"/>
      <c r="DC17" s="392"/>
      <c r="DD17" s="392"/>
      <c r="DE17" s="392"/>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1"/>
      <c r="B18" s="392"/>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392"/>
      <c r="AO18" s="392"/>
      <c r="AP18" s="392"/>
      <c r="AQ18" s="392"/>
      <c r="AR18" s="392"/>
      <c r="AS18" s="392"/>
      <c r="AT18" s="392"/>
      <c r="AU18" s="392"/>
      <c r="AV18" s="392"/>
      <c r="AW18" s="392"/>
      <c r="AX18" s="392"/>
      <c r="AY18" s="392"/>
      <c r="AZ18" s="392"/>
      <c r="BA18" s="392"/>
      <c r="BB18" s="392"/>
      <c r="BC18" s="392"/>
      <c r="BD18" s="392"/>
      <c r="BE18" s="392"/>
      <c r="BF18" s="392"/>
      <c r="BG18" s="392"/>
      <c r="BH18" s="392"/>
      <c r="BI18" s="392"/>
      <c r="BJ18" s="392"/>
      <c r="BK18" s="392"/>
      <c r="BL18" s="392"/>
      <c r="BM18" s="392"/>
      <c r="BN18" s="392"/>
      <c r="BO18" s="392"/>
      <c r="BP18" s="392"/>
      <c r="BQ18" s="392"/>
      <c r="BR18" s="392"/>
      <c r="BS18" s="392"/>
      <c r="BT18" s="392"/>
      <c r="BU18" s="392"/>
      <c r="BV18" s="392"/>
      <c r="BW18" s="392"/>
      <c r="BX18" s="392"/>
      <c r="BY18" s="392"/>
      <c r="BZ18" s="392"/>
      <c r="CA18" s="392"/>
      <c r="CB18" s="392"/>
      <c r="CC18" s="392"/>
      <c r="CD18" s="392"/>
      <c r="CE18" s="392"/>
      <c r="CF18" s="392"/>
      <c r="CG18" s="392"/>
      <c r="CH18" s="392"/>
      <c r="CI18" s="392"/>
      <c r="CJ18" s="392"/>
      <c r="CK18" s="392"/>
      <c r="CL18" s="392"/>
      <c r="CM18" s="392"/>
      <c r="CN18" s="392"/>
      <c r="CO18" s="392"/>
      <c r="CP18" s="392"/>
      <c r="CQ18" s="392"/>
      <c r="CR18" s="392"/>
      <c r="CS18" s="392"/>
      <c r="CT18" s="392"/>
      <c r="CU18" s="392"/>
      <c r="CV18" s="392"/>
      <c r="CW18" s="392"/>
      <c r="CX18" s="392"/>
      <c r="CY18" s="392"/>
      <c r="CZ18" s="392"/>
      <c r="DA18" s="392"/>
      <c r="DB18" s="392"/>
      <c r="DC18" s="392"/>
      <c r="DD18" s="392"/>
      <c r="DE18" s="392"/>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1"/>
      <c r="DE19" s="391"/>
    </row>
    <row r="20" spans="1:351" x14ac:dyDescent="0.15">
      <c r="DD20" s="391"/>
      <c r="DE20" s="391"/>
    </row>
    <row r="21" spans="1:351" ht="17.25" x14ac:dyDescent="0.15">
      <c r="B21" s="393"/>
      <c r="C21" s="394"/>
      <c r="D21" s="394"/>
      <c r="E21" s="394"/>
      <c r="F21" s="394"/>
      <c r="G21" s="394"/>
      <c r="H21" s="394"/>
      <c r="I21" s="394"/>
      <c r="J21" s="394"/>
      <c r="K21" s="394"/>
      <c r="L21" s="394"/>
      <c r="M21" s="394"/>
      <c r="N21" s="395"/>
      <c r="O21" s="394"/>
      <c r="P21" s="394"/>
      <c r="Q21" s="394"/>
      <c r="R21" s="394"/>
      <c r="S21" s="394"/>
      <c r="T21" s="394"/>
      <c r="U21" s="394"/>
      <c r="V21" s="394"/>
      <c r="W21" s="394"/>
      <c r="X21" s="394"/>
      <c r="Y21" s="394"/>
      <c r="Z21" s="394"/>
      <c r="AA21" s="394"/>
      <c r="AB21" s="394"/>
      <c r="AC21" s="394"/>
      <c r="AD21" s="394"/>
      <c r="AE21" s="394"/>
      <c r="AF21" s="394"/>
      <c r="AG21" s="394"/>
      <c r="AH21" s="394"/>
      <c r="AI21" s="394"/>
      <c r="AJ21" s="394"/>
      <c r="AK21" s="394"/>
      <c r="AL21" s="394"/>
      <c r="AM21" s="394"/>
      <c r="AN21" s="394"/>
      <c r="AO21" s="394"/>
      <c r="AP21" s="394"/>
      <c r="AQ21" s="394"/>
      <c r="AR21" s="394"/>
      <c r="AS21" s="394"/>
      <c r="AT21" s="395"/>
      <c r="AU21" s="394"/>
      <c r="AV21" s="394"/>
      <c r="AW21" s="394"/>
      <c r="AX21" s="394"/>
      <c r="AY21" s="394"/>
      <c r="AZ21" s="394"/>
      <c r="BA21" s="394"/>
      <c r="BB21" s="394"/>
      <c r="BC21" s="394"/>
      <c r="BD21" s="394"/>
      <c r="BE21" s="394"/>
      <c r="BF21" s="395"/>
      <c r="BG21" s="394"/>
      <c r="BH21" s="394"/>
      <c r="BI21" s="394"/>
      <c r="BJ21" s="394"/>
      <c r="BK21" s="394"/>
      <c r="BL21" s="394"/>
      <c r="BM21" s="394"/>
      <c r="BN21" s="394"/>
      <c r="BO21" s="394"/>
      <c r="BP21" s="394"/>
      <c r="BQ21" s="394"/>
      <c r="BR21" s="395"/>
      <c r="BS21" s="394"/>
      <c r="BT21" s="394"/>
      <c r="BU21" s="394"/>
      <c r="BV21" s="394"/>
      <c r="BW21" s="394"/>
      <c r="BX21" s="394"/>
      <c r="BY21" s="394"/>
      <c r="BZ21" s="394"/>
      <c r="CA21" s="394"/>
      <c r="CB21" s="394"/>
      <c r="CC21" s="394"/>
      <c r="CD21" s="395"/>
      <c r="CE21" s="394"/>
      <c r="CF21" s="394"/>
      <c r="CG21" s="394"/>
      <c r="CH21" s="394"/>
      <c r="CI21" s="394"/>
      <c r="CJ21" s="394"/>
      <c r="CK21" s="394"/>
      <c r="CL21" s="394"/>
      <c r="CM21" s="394"/>
      <c r="CN21" s="394"/>
      <c r="CO21" s="394"/>
      <c r="CP21" s="395"/>
      <c r="CQ21" s="394"/>
      <c r="CR21" s="394"/>
      <c r="CS21" s="394"/>
      <c r="CT21" s="394"/>
      <c r="CU21" s="394"/>
      <c r="CV21" s="394"/>
      <c r="CW21" s="394"/>
      <c r="CX21" s="394"/>
      <c r="CY21" s="394"/>
      <c r="CZ21" s="394"/>
      <c r="DA21" s="394"/>
      <c r="DB21" s="395"/>
      <c r="DC21" s="394"/>
      <c r="DD21" s="396"/>
      <c r="DE21" s="391"/>
      <c r="MM21" s="397"/>
    </row>
    <row r="22" spans="1:351" ht="17.25" x14ac:dyDescent="0.15">
      <c r="B22" s="398"/>
      <c r="MM22" s="397"/>
    </row>
    <row r="23" spans="1:351" x14ac:dyDescent="0.15">
      <c r="B23" s="398"/>
    </row>
    <row r="24" spans="1:351" x14ac:dyDescent="0.15">
      <c r="B24" s="398"/>
    </row>
    <row r="25" spans="1:351" x14ac:dyDescent="0.15">
      <c r="B25" s="398"/>
    </row>
    <row r="26" spans="1:351" x14ac:dyDescent="0.15">
      <c r="B26" s="398"/>
    </row>
    <row r="27" spans="1:351" x14ac:dyDescent="0.15">
      <c r="B27" s="398"/>
    </row>
    <row r="28" spans="1:351" x14ac:dyDescent="0.15">
      <c r="B28" s="398"/>
    </row>
    <row r="29" spans="1:351" x14ac:dyDescent="0.15">
      <c r="B29" s="398"/>
    </row>
    <row r="30" spans="1:351" x14ac:dyDescent="0.15">
      <c r="B30" s="398"/>
    </row>
    <row r="31" spans="1:351" x14ac:dyDescent="0.15">
      <c r="B31" s="398"/>
    </row>
    <row r="32" spans="1:351" x14ac:dyDescent="0.15">
      <c r="B32" s="398"/>
    </row>
    <row r="33" spans="2:109" x14ac:dyDescent="0.15">
      <c r="B33" s="398"/>
    </row>
    <row r="34" spans="2:109" x14ac:dyDescent="0.15">
      <c r="B34" s="398"/>
    </row>
    <row r="35" spans="2:109" x14ac:dyDescent="0.15">
      <c r="B35" s="398"/>
    </row>
    <row r="36" spans="2:109" x14ac:dyDescent="0.15">
      <c r="B36" s="398"/>
    </row>
    <row r="37" spans="2:109" x14ac:dyDescent="0.15">
      <c r="B37" s="398"/>
    </row>
    <row r="38" spans="2:109" x14ac:dyDescent="0.15">
      <c r="B38" s="398"/>
    </row>
    <row r="39" spans="2:109" x14ac:dyDescent="0.15">
      <c r="B39" s="400"/>
      <c r="C39" s="401"/>
      <c r="D39" s="401"/>
      <c r="E39" s="401"/>
      <c r="F39" s="401"/>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M39" s="401"/>
      <c r="AN39" s="401"/>
      <c r="AO39" s="401"/>
      <c r="AP39" s="401"/>
      <c r="AQ39" s="401"/>
      <c r="AR39" s="401"/>
      <c r="AS39" s="401"/>
      <c r="AT39" s="401"/>
      <c r="AU39" s="401"/>
      <c r="AV39" s="401"/>
      <c r="AW39" s="401"/>
      <c r="AX39" s="401"/>
      <c r="AY39" s="401"/>
      <c r="AZ39" s="401"/>
      <c r="BA39" s="401"/>
      <c r="BB39" s="401"/>
      <c r="BC39" s="401"/>
      <c r="BD39" s="401"/>
      <c r="BE39" s="401"/>
      <c r="BF39" s="401"/>
      <c r="BG39" s="401"/>
      <c r="BH39" s="401"/>
      <c r="BI39" s="401"/>
      <c r="BJ39" s="401"/>
      <c r="BK39" s="401"/>
      <c r="BL39" s="401"/>
      <c r="BM39" s="401"/>
      <c r="BN39" s="401"/>
      <c r="BO39" s="401"/>
      <c r="BP39" s="401"/>
      <c r="BQ39" s="401"/>
      <c r="BR39" s="401"/>
      <c r="BS39" s="401"/>
      <c r="BT39" s="401"/>
      <c r="BU39" s="401"/>
      <c r="BV39" s="401"/>
      <c r="BW39" s="401"/>
      <c r="BX39" s="401"/>
      <c r="BY39" s="401"/>
      <c r="BZ39" s="401"/>
      <c r="CA39" s="401"/>
      <c r="CB39" s="401"/>
      <c r="CC39" s="401"/>
      <c r="CD39" s="401"/>
      <c r="CE39" s="401"/>
      <c r="CF39" s="401"/>
      <c r="CG39" s="401"/>
      <c r="CH39" s="401"/>
      <c r="CI39" s="401"/>
      <c r="CJ39" s="401"/>
      <c r="CK39" s="401"/>
      <c r="CL39" s="401"/>
      <c r="CM39" s="401"/>
      <c r="CN39" s="401"/>
      <c r="CO39" s="401"/>
      <c r="CP39" s="401"/>
      <c r="CQ39" s="401"/>
      <c r="CR39" s="401"/>
      <c r="CS39" s="401"/>
      <c r="CT39" s="401"/>
      <c r="CU39" s="401"/>
      <c r="CV39" s="401"/>
      <c r="CW39" s="401"/>
      <c r="CX39" s="401"/>
      <c r="CY39" s="401"/>
      <c r="CZ39" s="401"/>
      <c r="DA39" s="401"/>
      <c r="DB39" s="401"/>
      <c r="DC39" s="401"/>
      <c r="DD39" s="402"/>
    </row>
    <row r="40" spans="2:109" x14ac:dyDescent="0.15">
      <c r="B40" s="403"/>
      <c r="DD40" s="403"/>
      <c r="DE40" s="391"/>
    </row>
    <row r="41" spans="2:109" ht="17.25" x14ac:dyDescent="0.15">
      <c r="B41" s="404" t="s">
        <v>613</v>
      </c>
      <c r="C41" s="394"/>
      <c r="D41" s="394"/>
      <c r="E41" s="394"/>
      <c r="F41" s="394"/>
      <c r="G41" s="394"/>
      <c r="H41" s="394"/>
      <c r="I41" s="394"/>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394"/>
      <c r="AU41" s="394"/>
      <c r="AV41" s="394"/>
      <c r="AW41" s="394"/>
      <c r="AX41" s="394"/>
      <c r="AY41" s="394"/>
      <c r="AZ41" s="394"/>
      <c r="BA41" s="394"/>
      <c r="BB41" s="394"/>
      <c r="BC41" s="394"/>
      <c r="BD41" s="394"/>
      <c r="BE41" s="394"/>
      <c r="BF41" s="394"/>
      <c r="BG41" s="394"/>
      <c r="BH41" s="394"/>
      <c r="BI41" s="394"/>
      <c r="BJ41" s="394"/>
      <c r="BK41" s="394"/>
      <c r="BL41" s="394"/>
      <c r="BM41" s="394"/>
      <c r="BN41" s="394"/>
      <c r="BO41" s="394"/>
      <c r="BP41" s="394"/>
      <c r="BQ41" s="394"/>
      <c r="BR41" s="394"/>
      <c r="BS41" s="394"/>
      <c r="BT41" s="394"/>
      <c r="BU41" s="394"/>
      <c r="BV41" s="394"/>
      <c r="BW41" s="394"/>
      <c r="BX41" s="394"/>
      <c r="BY41" s="394"/>
      <c r="BZ41" s="394"/>
      <c r="CA41" s="394"/>
      <c r="CB41" s="394"/>
      <c r="CC41" s="394"/>
      <c r="CD41" s="394"/>
      <c r="CE41" s="394"/>
      <c r="CF41" s="394"/>
      <c r="CG41" s="394"/>
      <c r="CH41" s="394"/>
      <c r="CI41" s="394"/>
      <c r="CJ41" s="394"/>
      <c r="CK41" s="394"/>
      <c r="CL41" s="394"/>
      <c r="CM41" s="394"/>
      <c r="CN41" s="394"/>
      <c r="CO41" s="394"/>
      <c r="CP41" s="394"/>
      <c r="CQ41" s="394"/>
      <c r="CR41" s="394"/>
      <c r="CS41" s="394"/>
      <c r="CT41" s="394"/>
      <c r="CU41" s="394"/>
      <c r="CV41" s="394"/>
      <c r="CW41" s="394"/>
      <c r="CX41" s="394"/>
      <c r="CY41" s="394"/>
      <c r="CZ41" s="394"/>
      <c r="DA41" s="394"/>
      <c r="DB41" s="394"/>
      <c r="DC41" s="394"/>
      <c r="DD41" s="396"/>
    </row>
    <row r="42" spans="2:109" x14ac:dyDescent="0.15">
      <c r="B42" s="398"/>
      <c r="G42" s="405"/>
      <c r="I42" s="406"/>
      <c r="J42" s="406"/>
      <c r="K42" s="406"/>
      <c r="AM42" s="405"/>
      <c r="AN42" s="405" t="s">
        <v>614</v>
      </c>
      <c r="AP42" s="406"/>
      <c r="AQ42" s="406"/>
      <c r="AR42" s="406"/>
      <c r="AY42" s="405"/>
      <c r="BA42" s="406"/>
      <c r="BB42" s="406"/>
      <c r="BC42" s="406"/>
      <c r="BK42" s="405"/>
      <c r="BM42" s="406"/>
      <c r="BN42" s="406"/>
      <c r="BO42" s="406"/>
      <c r="BW42" s="405"/>
      <c r="BY42" s="406"/>
      <c r="BZ42" s="406"/>
      <c r="CA42" s="406"/>
      <c r="CI42" s="405"/>
      <c r="CK42" s="406"/>
      <c r="CL42" s="406"/>
      <c r="CM42" s="406"/>
      <c r="CU42" s="405"/>
      <c r="CW42" s="406"/>
      <c r="CX42" s="406"/>
      <c r="CY42" s="406"/>
    </row>
    <row r="43" spans="2:109" ht="13.5" customHeight="1" x14ac:dyDescent="0.15">
      <c r="B43" s="398"/>
      <c r="AN43" s="1312" t="s">
        <v>615</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8"/>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8"/>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8"/>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8"/>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8"/>
      <c r="H48" s="407"/>
      <c r="I48" s="407"/>
      <c r="J48" s="407"/>
      <c r="AN48" s="407"/>
      <c r="AO48" s="407"/>
      <c r="AP48" s="407"/>
      <c r="AZ48" s="407"/>
      <c r="BA48" s="407"/>
      <c r="BB48" s="407"/>
      <c r="BL48" s="407"/>
      <c r="BM48" s="407"/>
      <c r="BN48" s="407"/>
      <c r="BX48" s="407"/>
      <c r="BY48" s="407"/>
      <c r="BZ48" s="407"/>
      <c r="CJ48" s="407"/>
      <c r="CK48" s="407"/>
      <c r="CL48" s="407"/>
      <c r="CV48" s="407"/>
      <c r="CW48" s="407"/>
      <c r="CX48" s="407"/>
    </row>
    <row r="49" spans="1:109" x14ac:dyDescent="0.15">
      <c r="B49" s="398"/>
      <c r="AN49" s="391" t="s">
        <v>616</v>
      </c>
    </row>
    <row r="50" spans="1:109" x14ac:dyDescent="0.15">
      <c r="B50" s="398"/>
      <c r="G50" s="1321"/>
      <c r="H50" s="1321"/>
      <c r="I50" s="1321"/>
      <c r="J50" s="1321"/>
      <c r="K50" s="408"/>
      <c r="L50" s="408"/>
      <c r="M50" s="409"/>
      <c r="N50" s="409"/>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563</v>
      </c>
      <c r="BQ50" s="1325"/>
      <c r="BR50" s="1325"/>
      <c r="BS50" s="1325"/>
      <c r="BT50" s="1325"/>
      <c r="BU50" s="1325"/>
      <c r="BV50" s="1325"/>
      <c r="BW50" s="1325"/>
      <c r="BX50" s="1325" t="s">
        <v>564</v>
      </c>
      <c r="BY50" s="1325"/>
      <c r="BZ50" s="1325"/>
      <c r="CA50" s="1325"/>
      <c r="CB50" s="1325"/>
      <c r="CC50" s="1325"/>
      <c r="CD50" s="1325"/>
      <c r="CE50" s="1325"/>
      <c r="CF50" s="1325" t="s">
        <v>565</v>
      </c>
      <c r="CG50" s="1325"/>
      <c r="CH50" s="1325"/>
      <c r="CI50" s="1325"/>
      <c r="CJ50" s="1325"/>
      <c r="CK50" s="1325"/>
      <c r="CL50" s="1325"/>
      <c r="CM50" s="1325"/>
      <c r="CN50" s="1325" t="s">
        <v>566</v>
      </c>
      <c r="CO50" s="1325"/>
      <c r="CP50" s="1325"/>
      <c r="CQ50" s="1325"/>
      <c r="CR50" s="1325"/>
      <c r="CS50" s="1325"/>
      <c r="CT50" s="1325"/>
      <c r="CU50" s="1325"/>
      <c r="CV50" s="1325" t="s">
        <v>567</v>
      </c>
      <c r="CW50" s="1325"/>
      <c r="CX50" s="1325"/>
      <c r="CY50" s="1325"/>
      <c r="CZ50" s="1325"/>
      <c r="DA50" s="1325"/>
      <c r="DB50" s="1325"/>
      <c r="DC50" s="1325"/>
    </row>
    <row r="51" spans="1:109" ht="13.5" customHeight="1" x14ac:dyDescent="0.15">
      <c r="B51" s="398"/>
      <c r="G51" s="1331"/>
      <c r="H51" s="1331"/>
      <c r="I51" s="1329"/>
      <c r="J51" s="1329"/>
      <c r="K51" s="1327"/>
      <c r="L51" s="1327"/>
      <c r="M51" s="1327"/>
      <c r="N51" s="1327"/>
      <c r="AM51" s="407"/>
      <c r="AN51" s="1328" t="s">
        <v>617</v>
      </c>
      <c r="AO51" s="1328"/>
      <c r="AP51" s="1328"/>
      <c r="AQ51" s="1328"/>
      <c r="AR51" s="1328"/>
      <c r="AS51" s="1328"/>
      <c r="AT51" s="1328"/>
      <c r="AU51" s="1328"/>
      <c r="AV51" s="1328"/>
      <c r="AW51" s="1328"/>
      <c r="AX51" s="1328"/>
      <c r="AY51" s="1328"/>
      <c r="AZ51" s="1328"/>
      <c r="BA51" s="1328"/>
      <c r="BB51" s="1328" t="s">
        <v>618</v>
      </c>
      <c r="BC51" s="1328"/>
      <c r="BD51" s="1328"/>
      <c r="BE51" s="1328"/>
      <c r="BF51" s="1328"/>
      <c r="BG51" s="1328"/>
      <c r="BH51" s="1328"/>
      <c r="BI51" s="1328"/>
      <c r="BJ51" s="1328"/>
      <c r="BK51" s="1328"/>
      <c r="BL51" s="1328"/>
      <c r="BM51" s="1328"/>
      <c r="BN51" s="1328"/>
      <c r="BO51" s="1328"/>
      <c r="BP51" s="1326">
        <v>29.1</v>
      </c>
      <c r="BQ51" s="1326"/>
      <c r="BR51" s="1326"/>
      <c r="BS51" s="1326"/>
      <c r="BT51" s="1326"/>
      <c r="BU51" s="1326"/>
      <c r="BV51" s="1326"/>
      <c r="BW51" s="1326"/>
      <c r="BX51" s="1326">
        <v>18.899999999999999</v>
      </c>
      <c r="BY51" s="1326"/>
      <c r="BZ51" s="1326"/>
      <c r="CA51" s="1326"/>
      <c r="CB51" s="1326"/>
      <c r="CC51" s="1326"/>
      <c r="CD51" s="1326"/>
      <c r="CE51" s="1326"/>
      <c r="CF51" s="1326">
        <v>8.6</v>
      </c>
      <c r="CG51" s="1326"/>
      <c r="CH51" s="1326"/>
      <c r="CI51" s="1326"/>
      <c r="CJ51" s="1326"/>
      <c r="CK51" s="1326"/>
      <c r="CL51" s="1326"/>
      <c r="CM51" s="1326"/>
      <c r="CN51" s="1326">
        <v>6.3</v>
      </c>
      <c r="CO51" s="1326"/>
      <c r="CP51" s="1326"/>
      <c r="CQ51" s="1326"/>
      <c r="CR51" s="1326"/>
      <c r="CS51" s="1326"/>
      <c r="CT51" s="1326"/>
      <c r="CU51" s="1326"/>
      <c r="CV51" s="1326">
        <v>6.3</v>
      </c>
      <c r="CW51" s="1326"/>
      <c r="CX51" s="1326"/>
      <c r="CY51" s="1326"/>
      <c r="CZ51" s="1326"/>
      <c r="DA51" s="1326"/>
      <c r="DB51" s="1326"/>
      <c r="DC51" s="1326"/>
    </row>
    <row r="52" spans="1:109" x14ac:dyDescent="0.15">
      <c r="B52" s="398"/>
      <c r="G52" s="1331"/>
      <c r="H52" s="1331"/>
      <c r="I52" s="1329"/>
      <c r="J52" s="1329"/>
      <c r="K52" s="1327"/>
      <c r="L52" s="1327"/>
      <c r="M52" s="1327"/>
      <c r="N52" s="1327"/>
      <c r="AM52" s="407"/>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x14ac:dyDescent="0.15">
      <c r="A53" s="406"/>
      <c r="B53" s="398"/>
      <c r="G53" s="1331"/>
      <c r="H53" s="1331"/>
      <c r="I53" s="1321"/>
      <c r="J53" s="1321"/>
      <c r="K53" s="1327"/>
      <c r="L53" s="1327"/>
      <c r="M53" s="1327"/>
      <c r="N53" s="1327"/>
      <c r="AM53" s="407"/>
      <c r="AN53" s="1328"/>
      <c r="AO53" s="1328"/>
      <c r="AP53" s="1328"/>
      <c r="AQ53" s="1328"/>
      <c r="AR53" s="1328"/>
      <c r="AS53" s="1328"/>
      <c r="AT53" s="1328"/>
      <c r="AU53" s="1328"/>
      <c r="AV53" s="1328"/>
      <c r="AW53" s="1328"/>
      <c r="AX53" s="1328"/>
      <c r="AY53" s="1328"/>
      <c r="AZ53" s="1328"/>
      <c r="BA53" s="1328"/>
      <c r="BB53" s="1328" t="s">
        <v>619</v>
      </c>
      <c r="BC53" s="1328"/>
      <c r="BD53" s="1328"/>
      <c r="BE53" s="1328"/>
      <c r="BF53" s="1328"/>
      <c r="BG53" s="1328"/>
      <c r="BH53" s="1328"/>
      <c r="BI53" s="1328"/>
      <c r="BJ53" s="1328"/>
      <c r="BK53" s="1328"/>
      <c r="BL53" s="1328"/>
      <c r="BM53" s="1328"/>
      <c r="BN53" s="1328"/>
      <c r="BO53" s="1328"/>
      <c r="BP53" s="1326">
        <v>64.099999999999994</v>
      </c>
      <c r="BQ53" s="1326"/>
      <c r="BR53" s="1326"/>
      <c r="BS53" s="1326"/>
      <c r="BT53" s="1326"/>
      <c r="BU53" s="1326"/>
      <c r="BV53" s="1326"/>
      <c r="BW53" s="1326"/>
      <c r="BX53" s="1326">
        <v>65.3</v>
      </c>
      <c r="BY53" s="1326"/>
      <c r="BZ53" s="1326"/>
      <c r="CA53" s="1326"/>
      <c r="CB53" s="1326"/>
      <c r="CC53" s="1326"/>
      <c r="CD53" s="1326"/>
      <c r="CE53" s="1326"/>
      <c r="CF53" s="1326">
        <v>66.2</v>
      </c>
      <c r="CG53" s="1326"/>
      <c r="CH53" s="1326"/>
      <c r="CI53" s="1326"/>
      <c r="CJ53" s="1326"/>
      <c r="CK53" s="1326"/>
      <c r="CL53" s="1326"/>
      <c r="CM53" s="1326"/>
      <c r="CN53" s="1326">
        <v>67</v>
      </c>
      <c r="CO53" s="1326"/>
      <c r="CP53" s="1326"/>
      <c r="CQ53" s="1326"/>
      <c r="CR53" s="1326"/>
      <c r="CS53" s="1326"/>
      <c r="CT53" s="1326"/>
      <c r="CU53" s="1326"/>
      <c r="CV53" s="1326">
        <v>68</v>
      </c>
      <c r="CW53" s="1326"/>
      <c r="CX53" s="1326"/>
      <c r="CY53" s="1326"/>
      <c r="CZ53" s="1326"/>
      <c r="DA53" s="1326"/>
      <c r="DB53" s="1326"/>
      <c r="DC53" s="1326"/>
    </row>
    <row r="54" spans="1:109" x14ac:dyDescent="0.15">
      <c r="A54" s="406"/>
      <c r="B54" s="398"/>
      <c r="G54" s="1331"/>
      <c r="H54" s="1331"/>
      <c r="I54" s="1321"/>
      <c r="J54" s="1321"/>
      <c r="K54" s="1327"/>
      <c r="L54" s="1327"/>
      <c r="M54" s="1327"/>
      <c r="N54" s="1327"/>
      <c r="AM54" s="407"/>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x14ac:dyDescent="0.15">
      <c r="A55" s="406"/>
      <c r="B55" s="398"/>
      <c r="G55" s="1321"/>
      <c r="H55" s="1321"/>
      <c r="I55" s="1321"/>
      <c r="J55" s="1321"/>
      <c r="K55" s="1327"/>
      <c r="L55" s="1327"/>
      <c r="M55" s="1327"/>
      <c r="N55" s="1327"/>
      <c r="AN55" s="1325" t="s">
        <v>620</v>
      </c>
      <c r="AO55" s="1325"/>
      <c r="AP55" s="1325"/>
      <c r="AQ55" s="1325"/>
      <c r="AR55" s="1325"/>
      <c r="AS55" s="1325"/>
      <c r="AT55" s="1325"/>
      <c r="AU55" s="1325"/>
      <c r="AV55" s="1325"/>
      <c r="AW55" s="1325"/>
      <c r="AX55" s="1325"/>
      <c r="AY55" s="1325"/>
      <c r="AZ55" s="1325"/>
      <c r="BA55" s="1325"/>
      <c r="BB55" s="1328" t="s">
        <v>618</v>
      </c>
      <c r="BC55" s="1328"/>
      <c r="BD55" s="1328"/>
      <c r="BE55" s="1328"/>
      <c r="BF55" s="1328"/>
      <c r="BG55" s="1328"/>
      <c r="BH55" s="1328"/>
      <c r="BI55" s="1328"/>
      <c r="BJ55" s="1328"/>
      <c r="BK55" s="1328"/>
      <c r="BL55" s="1328"/>
      <c r="BM55" s="1328"/>
      <c r="BN55" s="1328"/>
      <c r="BO55" s="1328"/>
      <c r="BP55" s="1326">
        <v>38.9</v>
      </c>
      <c r="BQ55" s="1326"/>
      <c r="BR55" s="1326"/>
      <c r="BS55" s="1326"/>
      <c r="BT55" s="1326"/>
      <c r="BU55" s="1326"/>
      <c r="BV55" s="1326"/>
      <c r="BW55" s="1326"/>
      <c r="BX55" s="1326">
        <v>37.6</v>
      </c>
      <c r="BY55" s="1326"/>
      <c r="BZ55" s="1326"/>
      <c r="CA55" s="1326"/>
      <c r="CB55" s="1326"/>
      <c r="CC55" s="1326"/>
      <c r="CD55" s="1326"/>
      <c r="CE55" s="1326"/>
      <c r="CF55" s="1326">
        <v>34</v>
      </c>
      <c r="CG55" s="1326"/>
      <c r="CH55" s="1326"/>
      <c r="CI55" s="1326"/>
      <c r="CJ55" s="1326"/>
      <c r="CK55" s="1326"/>
      <c r="CL55" s="1326"/>
      <c r="CM55" s="1326"/>
      <c r="CN55" s="1326">
        <v>33.9</v>
      </c>
      <c r="CO55" s="1326"/>
      <c r="CP55" s="1326"/>
      <c r="CQ55" s="1326"/>
      <c r="CR55" s="1326"/>
      <c r="CS55" s="1326"/>
      <c r="CT55" s="1326"/>
      <c r="CU55" s="1326"/>
      <c r="CV55" s="1326">
        <v>31.5</v>
      </c>
      <c r="CW55" s="1326"/>
      <c r="CX55" s="1326"/>
      <c r="CY55" s="1326"/>
      <c r="CZ55" s="1326"/>
      <c r="DA55" s="1326"/>
      <c r="DB55" s="1326"/>
      <c r="DC55" s="1326"/>
    </row>
    <row r="56" spans="1:109" x14ac:dyDescent="0.15">
      <c r="A56" s="406"/>
      <c r="B56" s="398"/>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6" customFormat="1" x14ac:dyDescent="0.15">
      <c r="B57" s="410"/>
      <c r="G57" s="1321"/>
      <c r="H57" s="1321"/>
      <c r="I57" s="1330"/>
      <c r="J57" s="1330"/>
      <c r="K57" s="1327"/>
      <c r="L57" s="1327"/>
      <c r="M57" s="1327"/>
      <c r="N57" s="1327"/>
      <c r="AM57" s="391"/>
      <c r="AN57" s="1325"/>
      <c r="AO57" s="1325"/>
      <c r="AP57" s="1325"/>
      <c r="AQ57" s="1325"/>
      <c r="AR57" s="1325"/>
      <c r="AS57" s="1325"/>
      <c r="AT57" s="1325"/>
      <c r="AU57" s="1325"/>
      <c r="AV57" s="1325"/>
      <c r="AW57" s="1325"/>
      <c r="AX57" s="1325"/>
      <c r="AY57" s="1325"/>
      <c r="AZ57" s="1325"/>
      <c r="BA57" s="1325"/>
      <c r="BB57" s="1328" t="s">
        <v>619</v>
      </c>
      <c r="BC57" s="1328"/>
      <c r="BD57" s="1328"/>
      <c r="BE57" s="1328"/>
      <c r="BF57" s="1328"/>
      <c r="BG57" s="1328"/>
      <c r="BH57" s="1328"/>
      <c r="BI57" s="1328"/>
      <c r="BJ57" s="1328"/>
      <c r="BK57" s="1328"/>
      <c r="BL57" s="1328"/>
      <c r="BM57" s="1328"/>
      <c r="BN57" s="1328"/>
      <c r="BO57" s="1328"/>
      <c r="BP57" s="1326">
        <v>59.3</v>
      </c>
      <c r="BQ57" s="1326"/>
      <c r="BR57" s="1326"/>
      <c r="BS57" s="1326"/>
      <c r="BT57" s="1326"/>
      <c r="BU57" s="1326"/>
      <c r="BV57" s="1326"/>
      <c r="BW57" s="1326"/>
      <c r="BX57" s="1326">
        <v>60</v>
      </c>
      <c r="BY57" s="1326"/>
      <c r="BZ57" s="1326"/>
      <c r="CA57" s="1326"/>
      <c r="CB57" s="1326"/>
      <c r="CC57" s="1326"/>
      <c r="CD57" s="1326"/>
      <c r="CE57" s="1326"/>
      <c r="CF57" s="1326">
        <v>61.1</v>
      </c>
      <c r="CG57" s="1326"/>
      <c r="CH57" s="1326"/>
      <c r="CI57" s="1326"/>
      <c r="CJ57" s="1326"/>
      <c r="CK57" s="1326"/>
      <c r="CL57" s="1326"/>
      <c r="CM57" s="1326"/>
      <c r="CN57" s="1326">
        <v>61.9</v>
      </c>
      <c r="CO57" s="1326"/>
      <c r="CP57" s="1326"/>
      <c r="CQ57" s="1326"/>
      <c r="CR57" s="1326"/>
      <c r="CS57" s="1326"/>
      <c r="CT57" s="1326"/>
      <c r="CU57" s="1326"/>
      <c r="CV57" s="1326">
        <v>62.6</v>
      </c>
      <c r="CW57" s="1326"/>
      <c r="CX57" s="1326"/>
      <c r="CY57" s="1326"/>
      <c r="CZ57" s="1326"/>
      <c r="DA57" s="1326"/>
      <c r="DB57" s="1326"/>
      <c r="DC57" s="1326"/>
      <c r="DD57" s="411"/>
      <c r="DE57" s="410"/>
    </row>
    <row r="58" spans="1:109" s="406" customFormat="1" x14ac:dyDescent="0.15">
      <c r="A58" s="391"/>
      <c r="B58" s="410"/>
      <c r="G58" s="1321"/>
      <c r="H58" s="1321"/>
      <c r="I58" s="1330"/>
      <c r="J58" s="1330"/>
      <c r="K58" s="1327"/>
      <c r="L58" s="1327"/>
      <c r="M58" s="1327"/>
      <c r="N58" s="1327"/>
      <c r="AM58" s="391"/>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11"/>
      <c r="DE58" s="410"/>
    </row>
    <row r="59" spans="1:109" s="406" customFormat="1" x14ac:dyDescent="0.15">
      <c r="A59" s="391"/>
      <c r="B59" s="410"/>
      <c r="K59" s="412"/>
      <c r="L59" s="412"/>
      <c r="M59" s="412"/>
      <c r="N59" s="412"/>
      <c r="AQ59" s="412"/>
      <c r="AR59" s="412"/>
      <c r="AS59" s="412"/>
      <c r="AT59" s="412"/>
      <c r="BC59" s="412"/>
      <c r="BD59" s="412"/>
      <c r="BE59" s="412"/>
      <c r="BF59" s="412"/>
      <c r="BO59" s="412"/>
      <c r="BP59" s="412"/>
      <c r="BQ59" s="412"/>
      <c r="BR59" s="412"/>
      <c r="CA59" s="412"/>
      <c r="CB59" s="412"/>
      <c r="CC59" s="412"/>
      <c r="CD59" s="412"/>
      <c r="CM59" s="412"/>
      <c r="CN59" s="412"/>
      <c r="CO59" s="412"/>
      <c r="CP59" s="412"/>
      <c r="CY59" s="412"/>
      <c r="CZ59" s="412"/>
      <c r="DA59" s="412"/>
      <c r="DB59" s="412"/>
      <c r="DC59" s="412"/>
      <c r="DD59" s="411"/>
      <c r="DE59" s="410"/>
    </row>
    <row r="60" spans="1:109" s="406" customFormat="1" x14ac:dyDescent="0.15">
      <c r="A60" s="391"/>
      <c r="B60" s="410"/>
      <c r="K60" s="412"/>
      <c r="L60" s="412"/>
      <c r="M60" s="412"/>
      <c r="N60" s="412"/>
      <c r="AQ60" s="412"/>
      <c r="AR60" s="412"/>
      <c r="AS60" s="412"/>
      <c r="AT60" s="412"/>
      <c r="BC60" s="412"/>
      <c r="BD60" s="412"/>
      <c r="BE60" s="412"/>
      <c r="BF60" s="412"/>
      <c r="BO60" s="412"/>
      <c r="BP60" s="412"/>
      <c r="BQ60" s="412"/>
      <c r="BR60" s="412"/>
      <c r="CA60" s="412"/>
      <c r="CB60" s="412"/>
      <c r="CC60" s="412"/>
      <c r="CD60" s="412"/>
      <c r="CM60" s="412"/>
      <c r="CN60" s="412"/>
      <c r="CO60" s="412"/>
      <c r="CP60" s="412"/>
      <c r="CY60" s="412"/>
      <c r="CZ60" s="412"/>
      <c r="DA60" s="412"/>
      <c r="DB60" s="412"/>
      <c r="DC60" s="412"/>
      <c r="DD60" s="411"/>
      <c r="DE60" s="410"/>
    </row>
    <row r="61" spans="1:109" s="406" customFormat="1" x14ac:dyDescent="0.15">
      <c r="A61" s="391"/>
      <c r="B61" s="413"/>
      <c r="C61" s="414"/>
      <c r="D61" s="414"/>
      <c r="E61" s="414"/>
      <c r="F61" s="414"/>
      <c r="G61" s="414"/>
      <c r="H61" s="414"/>
      <c r="I61" s="414"/>
      <c r="J61" s="414"/>
      <c r="K61" s="414"/>
      <c r="L61" s="414"/>
      <c r="M61" s="415"/>
      <c r="N61" s="415"/>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5"/>
      <c r="AT61" s="415"/>
      <c r="AU61" s="414"/>
      <c r="AV61" s="414"/>
      <c r="AW61" s="414"/>
      <c r="AX61" s="414"/>
      <c r="AY61" s="414"/>
      <c r="AZ61" s="414"/>
      <c r="BA61" s="414"/>
      <c r="BB61" s="414"/>
      <c r="BC61" s="414"/>
      <c r="BD61" s="414"/>
      <c r="BE61" s="415"/>
      <c r="BF61" s="415"/>
      <c r="BG61" s="414"/>
      <c r="BH61" s="414"/>
      <c r="BI61" s="414"/>
      <c r="BJ61" s="414"/>
      <c r="BK61" s="414"/>
      <c r="BL61" s="414"/>
      <c r="BM61" s="414"/>
      <c r="BN61" s="414"/>
      <c r="BO61" s="414"/>
      <c r="BP61" s="414"/>
      <c r="BQ61" s="415"/>
      <c r="BR61" s="415"/>
      <c r="BS61" s="414"/>
      <c r="BT61" s="414"/>
      <c r="BU61" s="414"/>
      <c r="BV61" s="414"/>
      <c r="BW61" s="414"/>
      <c r="BX61" s="414"/>
      <c r="BY61" s="414"/>
      <c r="BZ61" s="414"/>
      <c r="CA61" s="414"/>
      <c r="CB61" s="414"/>
      <c r="CC61" s="415"/>
      <c r="CD61" s="415"/>
      <c r="CE61" s="414"/>
      <c r="CF61" s="414"/>
      <c r="CG61" s="414"/>
      <c r="CH61" s="414"/>
      <c r="CI61" s="414"/>
      <c r="CJ61" s="414"/>
      <c r="CK61" s="414"/>
      <c r="CL61" s="414"/>
      <c r="CM61" s="414"/>
      <c r="CN61" s="414"/>
      <c r="CO61" s="415"/>
      <c r="CP61" s="415"/>
      <c r="CQ61" s="414"/>
      <c r="CR61" s="414"/>
      <c r="CS61" s="414"/>
      <c r="CT61" s="414"/>
      <c r="CU61" s="414"/>
      <c r="CV61" s="414"/>
      <c r="CW61" s="414"/>
      <c r="CX61" s="414"/>
      <c r="CY61" s="414"/>
      <c r="CZ61" s="414"/>
      <c r="DA61" s="415"/>
      <c r="DB61" s="415"/>
      <c r="DC61" s="415"/>
      <c r="DD61" s="416"/>
      <c r="DE61" s="410"/>
    </row>
    <row r="62" spans="1:109" x14ac:dyDescent="0.15">
      <c r="B62" s="403"/>
      <c r="C62" s="403"/>
      <c r="D62" s="403"/>
      <c r="E62" s="403"/>
      <c r="F62" s="403"/>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3"/>
      <c r="AY62" s="403"/>
      <c r="AZ62" s="403"/>
      <c r="BA62" s="403"/>
      <c r="BB62" s="403"/>
      <c r="BC62" s="403"/>
      <c r="BD62" s="403"/>
      <c r="BE62" s="403"/>
      <c r="BF62" s="403"/>
      <c r="BG62" s="403"/>
      <c r="BH62" s="403"/>
      <c r="BI62" s="403"/>
      <c r="BJ62" s="403"/>
      <c r="BK62" s="403"/>
      <c r="BL62" s="403"/>
      <c r="BM62" s="403"/>
      <c r="BN62" s="403"/>
      <c r="BO62" s="403"/>
      <c r="BP62" s="403"/>
      <c r="BQ62" s="403"/>
      <c r="BR62" s="403"/>
      <c r="BS62" s="403"/>
      <c r="BT62" s="403"/>
      <c r="BU62" s="403"/>
      <c r="BV62" s="403"/>
      <c r="BW62" s="403"/>
      <c r="BX62" s="403"/>
      <c r="BY62" s="403"/>
      <c r="BZ62" s="403"/>
      <c r="CA62" s="403"/>
      <c r="CB62" s="403"/>
      <c r="CC62" s="403"/>
      <c r="CD62" s="403"/>
      <c r="CE62" s="403"/>
      <c r="CF62" s="403"/>
      <c r="CG62" s="403"/>
      <c r="CH62" s="403"/>
      <c r="CI62" s="403"/>
      <c r="CJ62" s="403"/>
      <c r="CK62" s="403"/>
      <c r="CL62" s="403"/>
      <c r="CM62" s="403"/>
      <c r="CN62" s="403"/>
      <c r="CO62" s="403"/>
      <c r="CP62" s="403"/>
      <c r="CQ62" s="403"/>
      <c r="CR62" s="403"/>
      <c r="CS62" s="403"/>
      <c r="CT62" s="403"/>
      <c r="CU62" s="403"/>
      <c r="CV62" s="403"/>
      <c r="CW62" s="403"/>
      <c r="CX62" s="403"/>
      <c r="CY62" s="403"/>
      <c r="CZ62" s="403"/>
      <c r="DA62" s="403"/>
      <c r="DB62" s="403"/>
      <c r="DC62" s="403"/>
      <c r="DD62" s="403"/>
      <c r="DE62" s="391"/>
    </row>
    <row r="63" spans="1:109" ht="17.25" x14ac:dyDescent="0.15">
      <c r="B63" s="417" t="s">
        <v>621</v>
      </c>
    </row>
    <row r="64" spans="1:109" x14ac:dyDescent="0.15">
      <c r="B64" s="398"/>
      <c r="G64" s="405"/>
      <c r="I64" s="418"/>
      <c r="J64" s="418"/>
      <c r="K64" s="418"/>
      <c r="L64" s="418"/>
      <c r="M64" s="418"/>
      <c r="N64" s="419"/>
      <c r="AM64" s="405"/>
      <c r="AN64" s="405" t="s">
        <v>614</v>
      </c>
      <c r="AP64" s="406"/>
      <c r="AQ64" s="406"/>
      <c r="AR64" s="406"/>
      <c r="AY64" s="405"/>
      <c r="BA64" s="406"/>
      <c r="BB64" s="406"/>
      <c r="BC64" s="406"/>
      <c r="BK64" s="405"/>
      <c r="BM64" s="406"/>
      <c r="BN64" s="406"/>
      <c r="BO64" s="406"/>
      <c r="BW64" s="405"/>
      <c r="BY64" s="406"/>
      <c r="BZ64" s="406"/>
      <c r="CA64" s="406"/>
      <c r="CI64" s="405"/>
      <c r="CK64" s="406"/>
      <c r="CL64" s="406"/>
      <c r="CM64" s="406"/>
      <c r="CU64" s="405"/>
      <c r="CW64" s="406"/>
      <c r="CX64" s="406"/>
      <c r="CY64" s="406"/>
    </row>
    <row r="65" spans="2:107" ht="13.5" customHeight="1" x14ac:dyDescent="0.15">
      <c r="B65" s="398"/>
      <c r="AN65" s="1332" t="s">
        <v>622</v>
      </c>
      <c r="AO65" s="1333"/>
      <c r="AP65" s="1333"/>
      <c r="AQ65" s="1333"/>
      <c r="AR65" s="1333"/>
      <c r="AS65" s="1333"/>
      <c r="AT65" s="1333"/>
      <c r="AU65" s="1333"/>
      <c r="AV65" s="1333"/>
      <c r="AW65" s="1333"/>
      <c r="AX65" s="1333"/>
      <c r="AY65" s="1333"/>
      <c r="AZ65" s="1333"/>
      <c r="BA65" s="1333"/>
      <c r="BB65" s="1333"/>
      <c r="BC65" s="1333"/>
      <c r="BD65" s="1333"/>
      <c r="BE65" s="1333"/>
      <c r="BF65" s="1333"/>
      <c r="BG65" s="1333"/>
      <c r="BH65" s="1333"/>
      <c r="BI65" s="1333"/>
      <c r="BJ65" s="1333"/>
      <c r="BK65" s="1333"/>
      <c r="BL65" s="1333"/>
      <c r="BM65" s="1333"/>
      <c r="BN65" s="1333"/>
      <c r="BO65" s="1333"/>
      <c r="BP65" s="1333"/>
      <c r="BQ65" s="1333"/>
      <c r="BR65" s="1333"/>
      <c r="BS65" s="1333"/>
      <c r="BT65" s="1333"/>
      <c r="BU65" s="1333"/>
      <c r="BV65" s="1333"/>
      <c r="BW65" s="1333"/>
      <c r="BX65" s="1333"/>
      <c r="BY65" s="1333"/>
      <c r="BZ65" s="1333"/>
      <c r="CA65" s="1333"/>
      <c r="CB65" s="1333"/>
      <c r="CC65" s="1333"/>
      <c r="CD65" s="1333"/>
      <c r="CE65" s="1333"/>
      <c r="CF65" s="1333"/>
      <c r="CG65" s="1333"/>
      <c r="CH65" s="1333"/>
      <c r="CI65" s="1333"/>
      <c r="CJ65" s="1333"/>
      <c r="CK65" s="1333"/>
      <c r="CL65" s="1333"/>
      <c r="CM65" s="1333"/>
      <c r="CN65" s="1333"/>
      <c r="CO65" s="1333"/>
      <c r="CP65" s="1333"/>
      <c r="CQ65" s="1333"/>
      <c r="CR65" s="1333"/>
      <c r="CS65" s="1333"/>
      <c r="CT65" s="1333"/>
      <c r="CU65" s="1333"/>
      <c r="CV65" s="1333"/>
      <c r="CW65" s="1333"/>
      <c r="CX65" s="1333"/>
      <c r="CY65" s="1333"/>
      <c r="CZ65" s="1333"/>
      <c r="DA65" s="1333"/>
      <c r="DB65" s="1333"/>
      <c r="DC65" s="1334"/>
    </row>
    <row r="66" spans="2:107" x14ac:dyDescent="0.15">
      <c r="B66" s="398"/>
      <c r="AN66" s="1335"/>
      <c r="AO66" s="1336"/>
      <c r="AP66" s="1336"/>
      <c r="AQ66" s="1336"/>
      <c r="AR66" s="1336"/>
      <c r="AS66" s="1336"/>
      <c r="AT66" s="1336"/>
      <c r="AU66" s="1336"/>
      <c r="AV66" s="1336"/>
      <c r="AW66" s="1336"/>
      <c r="AX66" s="1336"/>
      <c r="AY66" s="1336"/>
      <c r="AZ66" s="1336"/>
      <c r="BA66" s="1336"/>
      <c r="BB66" s="1336"/>
      <c r="BC66" s="1336"/>
      <c r="BD66" s="1336"/>
      <c r="BE66" s="1336"/>
      <c r="BF66" s="1336"/>
      <c r="BG66" s="1336"/>
      <c r="BH66" s="1336"/>
      <c r="BI66" s="1336"/>
      <c r="BJ66" s="1336"/>
      <c r="BK66" s="1336"/>
      <c r="BL66" s="1336"/>
      <c r="BM66" s="1336"/>
      <c r="BN66" s="1336"/>
      <c r="BO66" s="1336"/>
      <c r="BP66" s="1336"/>
      <c r="BQ66" s="1336"/>
      <c r="BR66" s="1336"/>
      <c r="BS66" s="1336"/>
      <c r="BT66" s="1336"/>
      <c r="BU66" s="1336"/>
      <c r="BV66" s="1336"/>
      <c r="BW66" s="1336"/>
      <c r="BX66" s="1336"/>
      <c r="BY66" s="1336"/>
      <c r="BZ66" s="1336"/>
      <c r="CA66" s="1336"/>
      <c r="CB66" s="1336"/>
      <c r="CC66" s="1336"/>
      <c r="CD66" s="1336"/>
      <c r="CE66" s="1336"/>
      <c r="CF66" s="1336"/>
      <c r="CG66" s="1336"/>
      <c r="CH66" s="1336"/>
      <c r="CI66" s="1336"/>
      <c r="CJ66" s="1336"/>
      <c r="CK66" s="1336"/>
      <c r="CL66" s="1336"/>
      <c r="CM66" s="1336"/>
      <c r="CN66" s="1336"/>
      <c r="CO66" s="1336"/>
      <c r="CP66" s="1336"/>
      <c r="CQ66" s="1336"/>
      <c r="CR66" s="1336"/>
      <c r="CS66" s="1336"/>
      <c r="CT66" s="1336"/>
      <c r="CU66" s="1336"/>
      <c r="CV66" s="1336"/>
      <c r="CW66" s="1336"/>
      <c r="CX66" s="1336"/>
      <c r="CY66" s="1336"/>
      <c r="CZ66" s="1336"/>
      <c r="DA66" s="1336"/>
      <c r="DB66" s="1336"/>
      <c r="DC66" s="1337"/>
    </row>
    <row r="67" spans="2:107" x14ac:dyDescent="0.15">
      <c r="B67" s="398"/>
      <c r="AN67" s="1335"/>
      <c r="AO67" s="1336"/>
      <c r="AP67" s="1336"/>
      <c r="AQ67" s="1336"/>
      <c r="AR67" s="1336"/>
      <c r="AS67" s="1336"/>
      <c r="AT67" s="1336"/>
      <c r="AU67" s="1336"/>
      <c r="AV67" s="1336"/>
      <c r="AW67" s="1336"/>
      <c r="AX67" s="1336"/>
      <c r="AY67" s="1336"/>
      <c r="AZ67" s="1336"/>
      <c r="BA67" s="1336"/>
      <c r="BB67" s="1336"/>
      <c r="BC67" s="1336"/>
      <c r="BD67" s="1336"/>
      <c r="BE67" s="1336"/>
      <c r="BF67" s="1336"/>
      <c r="BG67" s="1336"/>
      <c r="BH67" s="1336"/>
      <c r="BI67" s="1336"/>
      <c r="BJ67" s="1336"/>
      <c r="BK67" s="1336"/>
      <c r="BL67" s="1336"/>
      <c r="BM67" s="1336"/>
      <c r="BN67" s="1336"/>
      <c r="BO67" s="1336"/>
      <c r="BP67" s="1336"/>
      <c r="BQ67" s="1336"/>
      <c r="BR67" s="1336"/>
      <c r="BS67" s="1336"/>
      <c r="BT67" s="1336"/>
      <c r="BU67" s="1336"/>
      <c r="BV67" s="1336"/>
      <c r="BW67" s="1336"/>
      <c r="BX67" s="1336"/>
      <c r="BY67" s="1336"/>
      <c r="BZ67" s="1336"/>
      <c r="CA67" s="1336"/>
      <c r="CB67" s="1336"/>
      <c r="CC67" s="1336"/>
      <c r="CD67" s="1336"/>
      <c r="CE67" s="1336"/>
      <c r="CF67" s="1336"/>
      <c r="CG67" s="1336"/>
      <c r="CH67" s="1336"/>
      <c r="CI67" s="1336"/>
      <c r="CJ67" s="1336"/>
      <c r="CK67" s="1336"/>
      <c r="CL67" s="1336"/>
      <c r="CM67" s="1336"/>
      <c r="CN67" s="1336"/>
      <c r="CO67" s="1336"/>
      <c r="CP67" s="1336"/>
      <c r="CQ67" s="1336"/>
      <c r="CR67" s="1336"/>
      <c r="CS67" s="1336"/>
      <c r="CT67" s="1336"/>
      <c r="CU67" s="1336"/>
      <c r="CV67" s="1336"/>
      <c r="CW67" s="1336"/>
      <c r="CX67" s="1336"/>
      <c r="CY67" s="1336"/>
      <c r="CZ67" s="1336"/>
      <c r="DA67" s="1336"/>
      <c r="DB67" s="1336"/>
      <c r="DC67" s="1337"/>
    </row>
    <row r="68" spans="2:107" x14ac:dyDescent="0.15">
      <c r="B68" s="398"/>
      <c r="AN68" s="1335"/>
      <c r="AO68" s="1336"/>
      <c r="AP68" s="1336"/>
      <c r="AQ68" s="1336"/>
      <c r="AR68" s="1336"/>
      <c r="AS68" s="1336"/>
      <c r="AT68" s="1336"/>
      <c r="AU68" s="1336"/>
      <c r="AV68" s="1336"/>
      <c r="AW68" s="1336"/>
      <c r="AX68" s="1336"/>
      <c r="AY68" s="1336"/>
      <c r="AZ68" s="1336"/>
      <c r="BA68" s="1336"/>
      <c r="BB68" s="1336"/>
      <c r="BC68" s="1336"/>
      <c r="BD68" s="1336"/>
      <c r="BE68" s="1336"/>
      <c r="BF68" s="1336"/>
      <c r="BG68" s="1336"/>
      <c r="BH68" s="1336"/>
      <c r="BI68" s="1336"/>
      <c r="BJ68" s="1336"/>
      <c r="BK68" s="1336"/>
      <c r="BL68" s="1336"/>
      <c r="BM68" s="1336"/>
      <c r="BN68" s="1336"/>
      <c r="BO68" s="1336"/>
      <c r="BP68" s="1336"/>
      <c r="BQ68" s="1336"/>
      <c r="BR68" s="1336"/>
      <c r="BS68" s="1336"/>
      <c r="BT68" s="1336"/>
      <c r="BU68" s="1336"/>
      <c r="BV68" s="1336"/>
      <c r="BW68" s="1336"/>
      <c r="BX68" s="1336"/>
      <c r="BY68" s="1336"/>
      <c r="BZ68" s="1336"/>
      <c r="CA68" s="1336"/>
      <c r="CB68" s="1336"/>
      <c r="CC68" s="1336"/>
      <c r="CD68" s="1336"/>
      <c r="CE68" s="1336"/>
      <c r="CF68" s="1336"/>
      <c r="CG68" s="1336"/>
      <c r="CH68" s="1336"/>
      <c r="CI68" s="1336"/>
      <c r="CJ68" s="1336"/>
      <c r="CK68" s="1336"/>
      <c r="CL68" s="1336"/>
      <c r="CM68" s="1336"/>
      <c r="CN68" s="1336"/>
      <c r="CO68" s="1336"/>
      <c r="CP68" s="1336"/>
      <c r="CQ68" s="1336"/>
      <c r="CR68" s="1336"/>
      <c r="CS68" s="1336"/>
      <c r="CT68" s="1336"/>
      <c r="CU68" s="1336"/>
      <c r="CV68" s="1336"/>
      <c r="CW68" s="1336"/>
      <c r="CX68" s="1336"/>
      <c r="CY68" s="1336"/>
      <c r="CZ68" s="1336"/>
      <c r="DA68" s="1336"/>
      <c r="DB68" s="1336"/>
      <c r="DC68" s="1337"/>
    </row>
    <row r="69" spans="2:107" x14ac:dyDescent="0.15">
      <c r="B69" s="398"/>
      <c r="AN69" s="1338"/>
      <c r="AO69" s="1339"/>
      <c r="AP69" s="1339"/>
      <c r="AQ69" s="1339"/>
      <c r="AR69" s="1339"/>
      <c r="AS69" s="1339"/>
      <c r="AT69" s="1339"/>
      <c r="AU69" s="1339"/>
      <c r="AV69" s="1339"/>
      <c r="AW69" s="1339"/>
      <c r="AX69" s="1339"/>
      <c r="AY69" s="1339"/>
      <c r="AZ69" s="1339"/>
      <c r="BA69" s="1339"/>
      <c r="BB69" s="1339"/>
      <c r="BC69" s="1339"/>
      <c r="BD69" s="1339"/>
      <c r="BE69" s="1339"/>
      <c r="BF69" s="1339"/>
      <c r="BG69" s="1339"/>
      <c r="BH69" s="1339"/>
      <c r="BI69" s="1339"/>
      <c r="BJ69" s="1339"/>
      <c r="BK69" s="1339"/>
      <c r="BL69" s="1339"/>
      <c r="BM69" s="1339"/>
      <c r="BN69" s="1339"/>
      <c r="BO69" s="1339"/>
      <c r="BP69" s="1339"/>
      <c r="BQ69" s="1339"/>
      <c r="BR69" s="1339"/>
      <c r="BS69" s="1339"/>
      <c r="BT69" s="1339"/>
      <c r="BU69" s="1339"/>
      <c r="BV69" s="1339"/>
      <c r="BW69" s="1339"/>
      <c r="BX69" s="1339"/>
      <c r="BY69" s="1339"/>
      <c r="BZ69" s="1339"/>
      <c r="CA69" s="1339"/>
      <c r="CB69" s="1339"/>
      <c r="CC69" s="1339"/>
      <c r="CD69" s="1339"/>
      <c r="CE69" s="1339"/>
      <c r="CF69" s="1339"/>
      <c r="CG69" s="1339"/>
      <c r="CH69" s="1339"/>
      <c r="CI69" s="1339"/>
      <c r="CJ69" s="1339"/>
      <c r="CK69" s="1339"/>
      <c r="CL69" s="1339"/>
      <c r="CM69" s="1339"/>
      <c r="CN69" s="1339"/>
      <c r="CO69" s="1339"/>
      <c r="CP69" s="1339"/>
      <c r="CQ69" s="1339"/>
      <c r="CR69" s="1339"/>
      <c r="CS69" s="1339"/>
      <c r="CT69" s="1339"/>
      <c r="CU69" s="1339"/>
      <c r="CV69" s="1339"/>
      <c r="CW69" s="1339"/>
      <c r="CX69" s="1339"/>
      <c r="CY69" s="1339"/>
      <c r="CZ69" s="1339"/>
      <c r="DA69" s="1339"/>
      <c r="DB69" s="1339"/>
      <c r="DC69" s="1340"/>
    </row>
    <row r="70" spans="2:107" x14ac:dyDescent="0.15">
      <c r="B70" s="398"/>
      <c r="H70" s="420"/>
      <c r="I70" s="420"/>
      <c r="J70" s="421"/>
      <c r="K70" s="421"/>
      <c r="L70" s="422"/>
      <c r="M70" s="421"/>
      <c r="N70" s="422"/>
      <c r="AN70" s="407"/>
      <c r="AO70" s="407"/>
      <c r="AP70" s="407"/>
      <c r="AZ70" s="407"/>
      <c r="BA70" s="407"/>
      <c r="BB70" s="407"/>
      <c r="BL70" s="407"/>
      <c r="BM70" s="407"/>
      <c r="BN70" s="407"/>
      <c r="BX70" s="407"/>
      <c r="BY70" s="407"/>
      <c r="BZ70" s="407"/>
      <c r="CJ70" s="407"/>
      <c r="CK70" s="407"/>
      <c r="CL70" s="407"/>
      <c r="CV70" s="407"/>
      <c r="CW70" s="407"/>
      <c r="CX70" s="407"/>
    </row>
    <row r="71" spans="2:107" x14ac:dyDescent="0.15">
      <c r="B71" s="398"/>
      <c r="G71" s="423"/>
      <c r="I71" s="424"/>
      <c r="J71" s="421"/>
      <c r="K71" s="421"/>
      <c r="L71" s="422"/>
      <c r="M71" s="421"/>
      <c r="N71" s="422"/>
      <c r="AM71" s="423"/>
      <c r="AN71" s="391" t="s">
        <v>616</v>
      </c>
    </row>
    <row r="72" spans="2:107" x14ac:dyDescent="0.15">
      <c r="B72" s="398"/>
      <c r="G72" s="1321"/>
      <c r="H72" s="1321"/>
      <c r="I72" s="1321"/>
      <c r="J72" s="1321"/>
      <c r="K72" s="408"/>
      <c r="L72" s="408"/>
      <c r="M72" s="409"/>
      <c r="N72" s="409"/>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563</v>
      </c>
      <c r="BQ72" s="1325"/>
      <c r="BR72" s="1325"/>
      <c r="BS72" s="1325"/>
      <c r="BT72" s="1325"/>
      <c r="BU72" s="1325"/>
      <c r="BV72" s="1325"/>
      <c r="BW72" s="1325"/>
      <c r="BX72" s="1325" t="s">
        <v>564</v>
      </c>
      <c r="BY72" s="1325"/>
      <c r="BZ72" s="1325"/>
      <c r="CA72" s="1325"/>
      <c r="CB72" s="1325"/>
      <c r="CC72" s="1325"/>
      <c r="CD72" s="1325"/>
      <c r="CE72" s="1325"/>
      <c r="CF72" s="1325" t="s">
        <v>565</v>
      </c>
      <c r="CG72" s="1325"/>
      <c r="CH72" s="1325"/>
      <c r="CI72" s="1325"/>
      <c r="CJ72" s="1325"/>
      <c r="CK72" s="1325"/>
      <c r="CL72" s="1325"/>
      <c r="CM72" s="1325"/>
      <c r="CN72" s="1325" t="s">
        <v>566</v>
      </c>
      <c r="CO72" s="1325"/>
      <c r="CP72" s="1325"/>
      <c r="CQ72" s="1325"/>
      <c r="CR72" s="1325"/>
      <c r="CS72" s="1325"/>
      <c r="CT72" s="1325"/>
      <c r="CU72" s="1325"/>
      <c r="CV72" s="1325" t="s">
        <v>567</v>
      </c>
      <c r="CW72" s="1325"/>
      <c r="CX72" s="1325"/>
      <c r="CY72" s="1325"/>
      <c r="CZ72" s="1325"/>
      <c r="DA72" s="1325"/>
      <c r="DB72" s="1325"/>
      <c r="DC72" s="1325"/>
    </row>
    <row r="73" spans="2:107" x14ac:dyDescent="0.15">
      <c r="B73" s="398"/>
      <c r="G73" s="1331"/>
      <c r="H73" s="1331"/>
      <c r="I73" s="1331"/>
      <c r="J73" s="1331"/>
      <c r="K73" s="1341"/>
      <c r="L73" s="1341"/>
      <c r="M73" s="1341"/>
      <c r="N73" s="1341"/>
      <c r="AM73" s="407"/>
      <c r="AN73" s="1328" t="s">
        <v>617</v>
      </c>
      <c r="AO73" s="1328"/>
      <c r="AP73" s="1328"/>
      <c r="AQ73" s="1328"/>
      <c r="AR73" s="1328"/>
      <c r="AS73" s="1328"/>
      <c r="AT73" s="1328"/>
      <c r="AU73" s="1328"/>
      <c r="AV73" s="1328"/>
      <c r="AW73" s="1328"/>
      <c r="AX73" s="1328"/>
      <c r="AY73" s="1328"/>
      <c r="AZ73" s="1328"/>
      <c r="BA73" s="1328"/>
      <c r="BB73" s="1328" t="s">
        <v>618</v>
      </c>
      <c r="BC73" s="1328"/>
      <c r="BD73" s="1328"/>
      <c r="BE73" s="1328"/>
      <c r="BF73" s="1328"/>
      <c r="BG73" s="1328"/>
      <c r="BH73" s="1328"/>
      <c r="BI73" s="1328"/>
      <c r="BJ73" s="1328"/>
      <c r="BK73" s="1328"/>
      <c r="BL73" s="1328"/>
      <c r="BM73" s="1328"/>
      <c r="BN73" s="1328"/>
      <c r="BO73" s="1328"/>
      <c r="BP73" s="1326">
        <v>29.1</v>
      </c>
      <c r="BQ73" s="1326"/>
      <c r="BR73" s="1326"/>
      <c r="BS73" s="1326"/>
      <c r="BT73" s="1326"/>
      <c r="BU73" s="1326"/>
      <c r="BV73" s="1326"/>
      <c r="BW73" s="1326"/>
      <c r="BX73" s="1326">
        <v>18.899999999999999</v>
      </c>
      <c r="BY73" s="1326"/>
      <c r="BZ73" s="1326"/>
      <c r="CA73" s="1326"/>
      <c r="CB73" s="1326"/>
      <c r="CC73" s="1326"/>
      <c r="CD73" s="1326"/>
      <c r="CE73" s="1326"/>
      <c r="CF73" s="1326">
        <v>8.6</v>
      </c>
      <c r="CG73" s="1326"/>
      <c r="CH73" s="1326"/>
      <c r="CI73" s="1326"/>
      <c r="CJ73" s="1326"/>
      <c r="CK73" s="1326"/>
      <c r="CL73" s="1326"/>
      <c r="CM73" s="1326"/>
      <c r="CN73" s="1326">
        <v>6.3</v>
      </c>
      <c r="CO73" s="1326"/>
      <c r="CP73" s="1326"/>
      <c r="CQ73" s="1326"/>
      <c r="CR73" s="1326"/>
      <c r="CS73" s="1326"/>
      <c r="CT73" s="1326"/>
      <c r="CU73" s="1326"/>
      <c r="CV73" s="1326">
        <v>6.3</v>
      </c>
      <c r="CW73" s="1326"/>
      <c r="CX73" s="1326"/>
      <c r="CY73" s="1326"/>
      <c r="CZ73" s="1326"/>
      <c r="DA73" s="1326"/>
      <c r="DB73" s="1326"/>
      <c r="DC73" s="1326"/>
    </row>
    <row r="74" spans="2:107" x14ac:dyDescent="0.15">
      <c r="B74" s="398"/>
      <c r="G74" s="1331"/>
      <c r="H74" s="1331"/>
      <c r="I74" s="1331"/>
      <c r="J74" s="1331"/>
      <c r="K74" s="1341"/>
      <c r="L74" s="1341"/>
      <c r="M74" s="1341"/>
      <c r="N74" s="1341"/>
      <c r="AM74" s="407"/>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x14ac:dyDescent="0.15">
      <c r="B75" s="398"/>
      <c r="G75" s="1331"/>
      <c r="H75" s="1331"/>
      <c r="I75" s="1321"/>
      <c r="J75" s="1321"/>
      <c r="K75" s="1327"/>
      <c r="L75" s="1327"/>
      <c r="M75" s="1327"/>
      <c r="N75" s="1327"/>
      <c r="AM75" s="407"/>
      <c r="AN75" s="1328"/>
      <c r="AO75" s="1328"/>
      <c r="AP75" s="1328"/>
      <c r="AQ75" s="1328"/>
      <c r="AR75" s="1328"/>
      <c r="AS75" s="1328"/>
      <c r="AT75" s="1328"/>
      <c r="AU75" s="1328"/>
      <c r="AV75" s="1328"/>
      <c r="AW75" s="1328"/>
      <c r="AX75" s="1328"/>
      <c r="AY75" s="1328"/>
      <c r="AZ75" s="1328"/>
      <c r="BA75" s="1328"/>
      <c r="BB75" s="1328" t="s">
        <v>623</v>
      </c>
      <c r="BC75" s="1328"/>
      <c r="BD75" s="1328"/>
      <c r="BE75" s="1328"/>
      <c r="BF75" s="1328"/>
      <c r="BG75" s="1328"/>
      <c r="BH75" s="1328"/>
      <c r="BI75" s="1328"/>
      <c r="BJ75" s="1328"/>
      <c r="BK75" s="1328"/>
      <c r="BL75" s="1328"/>
      <c r="BM75" s="1328"/>
      <c r="BN75" s="1328"/>
      <c r="BO75" s="1328"/>
      <c r="BP75" s="1326">
        <v>3.9</v>
      </c>
      <c r="BQ75" s="1326"/>
      <c r="BR75" s="1326"/>
      <c r="BS75" s="1326"/>
      <c r="BT75" s="1326"/>
      <c r="BU75" s="1326"/>
      <c r="BV75" s="1326"/>
      <c r="BW75" s="1326"/>
      <c r="BX75" s="1326">
        <v>3.2</v>
      </c>
      <c r="BY75" s="1326"/>
      <c r="BZ75" s="1326"/>
      <c r="CA75" s="1326"/>
      <c r="CB75" s="1326"/>
      <c r="CC75" s="1326"/>
      <c r="CD75" s="1326"/>
      <c r="CE75" s="1326"/>
      <c r="CF75" s="1326">
        <v>2.9</v>
      </c>
      <c r="CG75" s="1326"/>
      <c r="CH75" s="1326"/>
      <c r="CI75" s="1326"/>
      <c r="CJ75" s="1326"/>
      <c r="CK75" s="1326"/>
      <c r="CL75" s="1326"/>
      <c r="CM75" s="1326"/>
      <c r="CN75" s="1326">
        <v>3.3</v>
      </c>
      <c r="CO75" s="1326"/>
      <c r="CP75" s="1326"/>
      <c r="CQ75" s="1326"/>
      <c r="CR75" s="1326"/>
      <c r="CS75" s="1326"/>
      <c r="CT75" s="1326"/>
      <c r="CU75" s="1326"/>
      <c r="CV75" s="1326">
        <v>4.0999999999999996</v>
      </c>
      <c r="CW75" s="1326"/>
      <c r="CX75" s="1326"/>
      <c r="CY75" s="1326"/>
      <c r="CZ75" s="1326"/>
      <c r="DA75" s="1326"/>
      <c r="DB75" s="1326"/>
      <c r="DC75" s="1326"/>
    </row>
    <row r="76" spans="2:107" x14ac:dyDescent="0.15">
      <c r="B76" s="398"/>
      <c r="G76" s="1331"/>
      <c r="H76" s="1331"/>
      <c r="I76" s="1321"/>
      <c r="J76" s="1321"/>
      <c r="K76" s="1327"/>
      <c r="L76" s="1327"/>
      <c r="M76" s="1327"/>
      <c r="N76" s="1327"/>
      <c r="AM76" s="407"/>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x14ac:dyDescent="0.15">
      <c r="B77" s="398"/>
      <c r="G77" s="1321"/>
      <c r="H77" s="1321"/>
      <c r="I77" s="1321"/>
      <c r="J77" s="1321"/>
      <c r="K77" s="1341"/>
      <c r="L77" s="1341"/>
      <c r="M77" s="1341"/>
      <c r="N77" s="1341"/>
      <c r="AN77" s="1325" t="s">
        <v>620</v>
      </c>
      <c r="AO77" s="1325"/>
      <c r="AP77" s="1325"/>
      <c r="AQ77" s="1325"/>
      <c r="AR77" s="1325"/>
      <c r="AS77" s="1325"/>
      <c r="AT77" s="1325"/>
      <c r="AU77" s="1325"/>
      <c r="AV77" s="1325"/>
      <c r="AW77" s="1325"/>
      <c r="AX77" s="1325"/>
      <c r="AY77" s="1325"/>
      <c r="AZ77" s="1325"/>
      <c r="BA77" s="1325"/>
      <c r="BB77" s="1328" t="s">
        <v>618</v>
      </c>
      <c r="BC77" s="1328"/>
      <c r="BD77" s="1328"/>
      <c r="BE77" s="1328"/>
      <c r="BF77" s="1328"/>
      <c r="BG77" s="1328"/>
      <c r="BH77" s="1328"/>
      <c r="BI77" s="1328"/>
      <c r="BJ77" s="1328"/>
      <c r="BK77" s="1328"/>
      <c r="BL77" s="1328"/>
      <c r="BM77" s="1328"/>
      <c r="BN77" s="1328"/>
      <c r="BO77" s="1328"/>
      <c r="BP77" s="1326">
        <v>38.9</v>
      </c>
      <c r="BQ77" s="1326"/>
      <c r="BR77" s="1326"/>
      <c r="BS77" s="1326"/>
      <c r="BT77" s="1326"/>
      <c r="BU77" s="1326"/>
      <c r="BV77" s="1326"/>
      <c r="BW77" s="1326"/>
      <c r="BX77" s="1326">
        <v>37.6</v>
      </c>
      <c r="BY77" s="1326"/>
      <c r="BZ77" s="1326"/>
      <c r="CA77" s="1326"/>
      <c r="CB77" s="1326"/>
      <c r="CC77" s="1326"/>
      <c r="CD77" s="1326"/>
      <c r="CE77" s="1326"/>
      <c r="CF77" s="1326">
        <v>34</v>
      </c>
      <c r="CG77" s="1326"/>
      <c r="CH77" s="1326"/>
      <c r="CI77" s="1326"/>
      <c r="CJ77" s="1326"/>
      <c r="CK77" s="1326"/>
      <c r="CL77" s="1326"/>
      <c r="CM77" s="1326"/>
      <c r="CN77" s="1326">
        <v>33.9</v>
      </c>
      <c r="CO77" s="1326"/>
      <c r="CP77" s="1326"/>
      <c r="CQ77" s="1326"/>
      <c r="CR77" s="1326"/>
      <c r="CS77" s="1326"/>
      <c r="CT77" s="1326"/>
      <c r="CU77" s="1326"/>
      <c r="CV77" s="1326">
        <v>31.5</v>
      </c>
      <c r="CW77" s="1326"/>
      <c r="CX77" s="1326"/>
      <c r="CY77" s="1326"/>
      <c r="CZ77" s="1326"/>
      <c r="DA77" s="1326"/>
      <c r="DB77" s="1326"/>
      <c r="DC77" s="1326"/>
    </row>
    <row r="78" spans="2:107" x14ac:dyDescent="0.15">
      <c r="B78" s="398"/>
      <c r="G78" s="1321"/>
      <c r="H78" s="1321"/>
      <c r="I78" s="1321"/>
      <c r="J78" s="1321"/>
      <c r="K78" s="1341"/>
      <c r="L78" s="1341"/>
      <c r="M78" s="1341"/>
      <c r="N78" s="134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x14ac:dyDescent="0.15">
      <c r="B79" s="398"/>
      <c r="G79" s="1321"/>
      <c r="H79" s="1321"/>
      <c r="I79" s="1330"/>
      <c r="J79" s="1330"/>
      <c r="K79" s="1342"/>
      <c r="L79" s="1342"/>
      <c r="M79" s="1342"/>
      <c r="N79" s="1342"/>
      <c r="AN79" s="1325"/>
      <c r="AO79" s="1325"/>
      <c r="AP79" s="1325"/>
      <c r="AQ79" s="1325"/>
      <c r="AR79" s="1325"/>
      <c r="AS79" s="1325"/>
      <c r="AT79" s="1325"/>
      <c r="AU79" s="1325"/>
      <c r="AV79" s="1325"/>
      <c r="AW79" s="1325"/>
      <c r="AX79" s="1325"/>
      <c r="AY79" s="1325"/>
      <c r="AZ79" s="1325"/>
      <c r="BA79" s="1325"/>
      <c r="BB79" s="1328" t="s">
        <v>623</v>
      </c>
      <c r="BC79" s="1328"/>
      <c r="BD79" s="1328"/>
      <c r="BE79" s="1328"/>
      <c r="BF79" s="1328"/>
      <c r="BG79" s="1328"/>
      <c r="BH79" s="1328"/>
      <c r="BI79" s="1328"/>
      <c r="BJ79" s="1328"/>
      <c r="BK79" s="1328"/>
      <c r="BL79" s="1328"/>
      <c r="BM79" s="1328"/>
      <c r="BN79" s="1328"/>
      <c r="BO79" s="1328"/>
      <c r="BP79" s="1326">
        <v>6.4</v>
      </c>
      <c r="BQ79" s="1326"/>
      <c r="BR79" s="1326"/>
      <c r="BS79" s="1326"/>
      <c r="BT79" s="1326"/>
      <c r="BU79" s="1326"/>
      <c r="BV79" s="1326"/>
      <c r="BW79" s="1326"/>
      <c r="BX79" s="1326">
        <v>6.1</v>
      </c>
      <c r="BY79" s="1326"/>
      <c r="BZ79" s="1326"/>
      <c r="CA79" s="1326"/>
      <c r="CB79" s="1326"/>
      <c r="CC79" s="1326"/>
      <c r="CD79" s="1326"/>
      <c r="CE79" s="1326"/>
      <c r="CF79" s="1326">
        <v>5.9</v>
      </c>
      <c r="CG79" s="1326"/>
      <c r="CH79" s="1326"/>
      <c r="CI79" s="1326"/>
      <c r="CJ79" s="1326"/>
      <c r="CK79" s="1326"/>
      <c r="CL79" s="1326"/>
      <c r="CM79" s="1326"/>
      <c r="CN79" s="1326">
        <v>5.7</v>
      </c>
      <c r="CO79" s="1326"/>
      <c r="CP79" s="1326"/>
      <c r="CQ79" s="1326"/>
      <c r="CR79" s="1326"/>
      <c r="CS79" s="1326"/>
      <c r="CT79" s="1326"/>
      <c r="CU79" s="1326"/>
      <c r="CV79" s="1326">
        <v>5.4</v>
      </c>
      <c r="CW79" s="1326"/>
      <c r="CX79" s="1326"/>
      <c r="CY79" s="1326"/>
      <c r="CZ79" s="1326"/>
      <c r="DA79" s="1326"/>
      <c r="DB79" s="1326"/>
      <c r="DC79" s="1326"/>
    </row>
    <row r="80" spans="2:107" x14ac:dyDescent="0.15">
      <c r="B80" s="398"/>
      <c r="G80" s="1321"/>
      <c r="H80" s="1321"/>
      <c r="I80" s="1330"/>
      <c r="J80" s="1330"/>
      <c r="K80" s="1342"/>
      <c r="L80" s="1342"/>
      <c r="M80" s="1342"/>
      <c r="N80" s="134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x14ac:dyDescent="0.15">
      <c r="B81" s="398"/>
    </row>
    <row r="82" spans="2:109" ht="17.25" x14ac:dyDescent="0.15">
      <c r="B82" s="398"/>
      <c r="K82" s="425"/>
      <c r="L82" s="425"/>
      <c r="M82" s="425"/>
      <c r="N82" s="425"/>
      <c r="AQ82" s="425"/>
      <c r="AR82" s="425"/>
      <c r="AS82" s="425"/>
      <c r="AT82" s="425"/>
      <c r="BC82" s="425"/>
      <c r="BD82" s="425"/>
      <c r="BE82" s="425"/>
      <c r="BF82" s="425"/>
      <c r="BO82" s="425"/>
      <c r="BP82" s="425"/>
      <c r="BQ82" s="425"/>
      <c r="BR82" s="425"/>
      <c r="CA82" s="425"/>
      <c r="CB82" s="425"/>
      <c r="CC82" s="425"/>
      <c r="CD82" s="425"/>
      <c r="CM82" s="425"/>
      <c r="CN82" s="425"/>
      <c r="CO82" s="425"/>
      <c r="CP82" s="425"/>
      <c r="CY82" s="425"/>
      <c r="CZ82" s="425"/>
      <c r="DA82" s="425"/>
      <c r="DB82" s="425"/>
      <c r="DC82" s="425"/>
    </row>
    <row r="83" spans="2:109" x14ac:dyDescent="0.15">
      <c r="B83" s="400"/>
      <c r="C83" s="401"/>
      <c r="D83" s="401"/>
      <c r="E83" s="401"/>
      <c r="F83" s="401"/>
      <c r="G83" s="401"/>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c r="AO83" s="401"/>
      <c r="AP83" s="401"/>
      <c r="AQ83" s="401"/>
      <c r="AR83" s="401"/>
      <c r="AS83" s="401"/>
      <c r="AT83" s="401"/>
      <c r="AU83" s="401"/>
      <c r="AV83" s="401"/>
      <c r="AW83" s="401"/>
      <c r="AX83" s="401"/>
      <c r="AY83" s="401"/>
      <c r="AZ83" s="401"/>
      <c r="BA83" s="401"/>
      <c r="BB83" s="401"/>
      <c r="BC83" s="401"/>
      <c r="BD83" s="401"/>
      <c r="BE83" s="401"/>
      <c r="BF83" s="401"/>
      <c r="BG83" s="401"/>
      <c r="BH83" s="401"/>
      <c r="BI83" s="401"/>
      <c r="BJ83" s="401"/>
      <c r="BK83" s="401"/>
      <c r="BL83" s="401"/>
      <c r="BM83" s="401"/>
      <c r="BN83" s="401"/>
      <c r="BO83" s="401"/>
      <c r="BP83" s="401"/>
      <c r="BQ83" s="401"/>
      <c r="BR83" s="401"/>
      <c r="BS83" s="401"/>
      <c r="BT83" s="401"/>
      <c r="BU83" s="401"/>
      <c r="BV83" s="401"/>
      <c r="BW83" s="401"/>
      <c r="BX83" s="401"/>
      <c r="BY83" s="401"/>
      <c r="BZ83" s="401"/>
      <c r="CA83" s="401"/>
      <c r="CB83" s="401"/>
      <c r="CC83" s="401"/>
      <c r="CD83" s="401"/>
      <c r="CE83" s="401"/>
      <c r="CF83" s="401"/>
      <c r="CG83" s="401"/>
      <c r="CH83" s="401"/>
      <c r="CI83" s="401"/>
      <c r="CJ83" s="401"/>
      <c r="CK83" s="401"/>
      <c r="CL83" s="401"/>
      <c r="CM83" s="401"/>
      <c r="CN83" s="401"/>
      <c r="CO83" s="401"/>
      <c r="CP83" s="401"/>
      <c r="CQ83" s="401"/>
      <c r="CR83" s="401"/>
      <c r="CS83" s="401"/>
      <c r="CT83" s="401"/>
      <c r="CU83" s="401"/>
      <c r="CV83" s="401"/>
      <c r="CW83" s="401"/>
      <c r="CX83" s="401"/>
      <c r="CY83" s="401"/>
      <c r="CZ83" s="401"/>
      <c r="DA83" s="401"/>
      <c r="DB83" s="401"/>
      <c r="DC83" s="401"/>
      <c r="DD83" s="402"/>
    </row>
    <row r="84" spans="2:109" x14ac:dyDescent="0.15">
      <c r="DD84" s="391"/>
      <c r="DE84" s="391"/>
    </row>
    <row r="85" spans="2:109" x14ac:dyDescent="0.15">
      <c r="DD85" s="391"/>
      <c r="DE85" s="391"/>
    </row>
    <row r="86" spans="2:109" hidden="1" x14ac:dyDescent="0.15">
      <c r="DD86" s="391"/>
      <c r="DE86" s="391"/>
    </row>
    <row r="87" spans="2:109" hidden="1" x14ac:dyDescent="0.15">
      <c r="K87" s="426"/>
      <c r="AQ87" s="426"/>
      <c r="BC87" s="426"/>
      <c r="BO87" s="426"/>
      <c r="CA87" s="426"/>
      <c r="CM87" s="426"/>
      <c r="CY87" s="426"/>
      <c r="DD87" s="391"/>
      <c r="DE87" s="391"/>
    </row>
    <row r="88" spans="2:109" hidden="1" x14ac:dyDescent="0.15">
      <c r="DD88" s="391"/>
      <c r="DE88" s="391"/>
    </row>
    <row r="89" spans="2:109" hidden="1" x14ac:dyDescent="0.15">
      <c r="DD89" s="391"/>
      <c r="DE89" s="391"/>
    </row>
    <row r="90" spans="2:109" hidden="1" x14ac:dyDescent="0.15">
      <c r="DD90" s="391"/>
      <c r="DE90" s="391"/>
    </row>
    <row r="91" spans="2:109" hidden="1" x14ac:dyDescent="0.15">
      <c r="DD91" s="391"/>
      <c r="DE91" s="391"/>
    </row>
    <row r="92" spans="2:109" ht="13.5" hidden="1" customHeight="1" x14ac:dyDescent="0.15">
      <c r="DD92" s="391"/>
      <c r="DE92" s="391"/>
    </row>
    <row r="93" spans="2:109" ht="13.5" hidden="1" customHeight="1" x14ac:dyDescent="0.15">
      <c r="DD93" s="391"/>
      <c r="DE93" s="391"/>
    </row>
    <row r="94" spans="2:109" ht="13.5" hidden="1" customHeight="1" x14ac:dyDescent="0.15">
      <c r="DD94" s="391"/>
      <c r="DE94" s="391"/>
    </row>
    <row r="95" spans="2:109" ht="13.5" hidden="1" customHeight="1" x14ac:dyDescent="0.15">
      <c r="DD95" s="391"/>
      <c r="DE95" s="391"/>
    </row>
    <row r="96" spans="2:109" ht="13.5" hidden="1" customHeight="1" x14ac:dyDescent="0.15">
      <c r="DD96" s="391"/>
      <c r="DE96" s="391"/>
    </row>
    <row r="97" s="391" customFormat="1" ht="13.5" hidden="1" customHeight="1" x14ac:dyDescent="0.15"/>
    <row r="98" s="391" customFormat="1" ht="13.5" hidden="1" customHeight="1" x14ac:dyDescent="0.15"/>
    <row r="99" s="391" customFormat="1" ht="13.5" hidden="1" customHeight="1" x14ac:dyDescent="0.15"/>
    <row r="100" s="391" customFormat="1" ht="13.5" hidden="1" customHeight="1" x14ac:dyDescent="0.15"/>
    <row r="101" s="391" customFormat="1" ht="13.5" hidden="1" customHeight="1" x14ac:dyDescent="0.15"/>
    <row r="102" s="391" customFormat="1" ht="13.5" hidden="1" customHeight="1" x14ac:dyDescent="0.15"/>
    <row r="103" s="391" customFormat="1" ht="13.5" hidden="1" customHeight="1" x14ac:dyDescent="0.15"/>
    <row r="104" s="391" customFormat="1" ht="13.5" hidden="1" customHeight="1" x14ac:dyDescent="0.15"/>
    <row r="105" s="391" customFormat="1" ht="13.5" hidden="1" customHeight="1" x14ac:dyDescent="0.15"/>
    <row r="106" s="391" customFormat="1" ht="13.5" hidden="1" customHeight="1" x14ac:dyDescent="0.15"/>
    <row r="107" s="391" customFormat="1" ht="13.5" hidden="1" customHeight="1" x14ac:dyDescent="0.15"/>
    <row r="108" s="391" customFormat="1" ht="13.5" hidden="1" customHeight="1" x14ac:dyDescent="0.15"/>
    <row r="109" s="391" customFormat="1" ht="13.5" hidden="1" customHeight="1" x14ac:dyDescent="0.15"/>
    <row r="110" s="391" customFormat="1" ht="13.5" hidden="1" customHeight="1" x14ac:dyDescent="0.15"/>
    <row r="111" s="391" customFormat="1" ht="13.5" hidden="1" customHeight="1" x14ac:dyDescent="0.15"/>
    <row r="112" s="391" customFormat="1" ht="13.5" hidden="1" customHeight="1" x14ac:dyDescent="0.15"/>
    <row r="113" s="391" customFormat="1" ht="13.5" hidden="1" customHeight="1" x14ac:dyDescent="0.15"/>
    <row r="114" s="391" customFormat="1" ht="13.5" hidden="1" customHeight="1" x14ac:dyDescent="0.15"/>
    <row r="115" s="391" customFormat="1" ht="13.5" hidden="1" customHeight="1" x14ac:dyDescent="0.15"/>
    <row r="116" s="391" customFormat="1" ht="13.5" hidden="1" customHeight="1" x14ac:dyDescent="0.15"/>
    <row r="117" s="391" customFormat="1" ht="13.5" hidden="1" customHeight="1" x14ac:dyDescent="0.15"/>
    <row r="118" s="391" customFormat="1" ht="13.5" hidden="1" customHeight="1" x14ac:dyDescent="0.15"/>
    <row r="119" s="391" customFormat="1" ht="13.5" hidden="1" customHeight="1" x14ac:dyDescent="0.15"/>
    <row r="120" s="391" customFormat="1" ht="13.5" hidden="1" customHeight="1" x14ac:dyDescent="0.15"/>
    <row r="121" s="391" customFormat="1" ht="13.5" hidden="1" customHeight="1" x14ac:dyDescent="0.15"/>
    <row r="122" s="391" customFormat="1" ht="13.5" hidden="1" customHeight="1" x14ac:dyDescent="0.15"/>
    <row r="123" s="391" customFormat="1" ht="13.5" hidden="1" customHeight="1" x14ac:dyDescent="0.15"/>
    <row r="124" s="391" customFormat="1" ht="13.5" hidden="1" customHeight="1" x14ac:dyDescent="0.15"/>
    <row r="125" s="391" customFormat="1" ht="13.5" hidden="1" customHeight="1" x14ac:dyDescent="0.15"/>
    <row r="126" s="391" customFormat="1" ht="13.5" hidden="1" customHeight="1" x14ac:dyDescent="0.15"/>
    <row r="127" s="391" customFormat="1" ht="13.5" hidden="1" customHeight="1" x14ac:dyDescent="0.15"/>
    <row r="128" s="391" customFormat="1" ht="13.5" hidden="1" customHeight="1" x14ac:dyDescent="0.15"/>
    <row r="129" s="391" customFormat="1" ht="13.5" hidden="1" customHeight="1" x14ac:dyDescent="0.15"/>
    <row r="130" s="391" customFormat="1" ht="13.5" hidden="1" customHeight="1" x14ac:dyDescent="0.15"/>
    <row r="131" s="391" customFormat="1" ht="13.5" hidden="1" customHeight="1" x14ac:dyDescent="0.15"/>
    <row r="132" s="391" customFormat="1" ht="13.5" hidden="1" customHeight="1" x14ac:dyDescent="0.15"/>
    <row r="133" s="391" customFormat="1" ht="13.5" hidden="1" customHeight="1" x14ac:dyDescent="0.15"/>
    <row r="134" s="391" customFormat="1" ht="13.5" hidden="1" customHeight="1" x14ac:dyDescent="0.15"/>
    <row r="135" s="391" customFormat="1" ht="13.5" hidden="1" customHeight="1" x14ac:dyDescent="0.15"/>
    <row r="136" s="391" customFormat="1" ht="13.5" hidden="1" customHeight="1" x14ac:dyDescent="0.15"/>
    <row r="137" s="391" customFormat="1" ht="13.5" hidden="1" customHeight="1" x14ac:dyDescent="0.15"/>
    <row r="138" s="391" customFormat="1" ht="13.5" hidden="1" customHeight="1" x14ac:dyDescent="0.15"/>
    <row r="139" s="391" customFormat="1" ht="13.5" hidden="1" customHeight="1" x14ac:dyDescent="0.15"/>
    <row r="140" s="391" customFormat="1" ht="13.5" hidden="1" customHeight="1" x14ac:dyDescent="0.15"/>
    <row r="141" s="391" customFormat="1" ht="13.5" hidden="1" customHeight="1" x14ac:dyDescent="0.15"/>
    <row r="142" s="391" customFormat="1" ht="13.5" hidden="1" customHeight="1" x14ac:dyDescent="0.15"/>
    <row r="143" s="391" customFormat="1" ht="13.5" hidden="1" customHeight="1" x14ac:dyDescent="0.15"/>
    <row r="144" s="391" customFormat="1" ht="13.5" hidden="1" customHeight="1" x14ac:dyDescent="0.15"/>
    <row r="145" s="391" customFormat="1" ht="13.5" hidden="1" customHeight="1" x14ac:dyDescent="0.15"/>
    <row r="146" s="391" customFormat="1" ht="13.5" hidden="1" customHeight="1" x14ac:dyDescent="0.15"/>
    <row r="147" s="391" customFormat="1" ht="13.5" hidden="1" customHeight="1" x14ac:dyDescent="0.15"/>
    <row r="148" s="391" customFormat="1" ht="13.5" hidden="1" customHeight="1" x14ac:dyDescent="0.15"/>
    <row r="149" s="391" customFormat="1" ht="13.5" hidden="1" customHeight="1" x14ac:dyDescent="0.15"/>
    <row r="150" s="391" customFormat="1" ht="13.5" hidden="1" customHeight="1" x14ac:dyDescent="0.15"/>
    <row r="151" s="391" customFormat="1" ht="13.5" hidden="1" customHeight="1" x14ac:dyDescent="0.15"/>
    <row r="152" s="391" customFormat="1" ht="13.5" hidden="1" customHeight="1" x14ac:dyDescent="0.15"/>
    <row r="153" s="391" customFormat="1" ht="13.5" hidden="1" customHeight="1" x14ac:dyDescent="0.15"/>
    <row r="154" s="391" customFormat="1" ht="13.5" hidden="1" customHeight="1" x14ac:dyDescent="0.15"/>
    <row r="155" s="391" customFormat="1" ht="13.5" hidden="1" customHeight="1" x14ac:dyDescent="0.15"/>
    <row r="156" s="391" customFormat="1" ht="13.5" hidden="1" customHeight="1" x14ac:dyDescent="0.15"/>
    <row r="157" s="391" customFormat="1" ht="13.5" hidden="1" customHeight="1" x14ac:dyDescent="0.15"/>
    <row r="158" s="391" customFormat="1" ht="13.5" hidden="1" customHeight="1" x14ac:dyDescent="0.15"/>
    <row r="159" s="391" customFormat="1" ht="13.5" hidden="1" customHeight="1" x14ac:dyDescent="0.15"/>
    <row r="160" s="391" customFormat="1" ht="13.5" hidden="1" customHeight="1" x14ac:dyDescent="0.15"/>
  </sheetData>
  <sheetProtection algorithmName="SHA-512" hashValue="O4rj+UIt8zh6JXr9C4hIB/iOlAPlm8L1ayj88TbA39oSJEPdkTQBSHWj+kMK47CtCWwtBtwkbnojj0z9kEHvQg==" saltValue="UIZ2Jd8TR8dkS5YTzEIMD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jtrhaRLj7CPbq5yGwrF6gdzKQEaNeftZ5OwbrecnAIbJ+8tDoiSWzva8LLLML33DJaAiQoXwgZ6T3tSi628xQ==" saltValue="dYlgnXLVn9Nzxn5X53Kl0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4RAif5Fl1A31CvIdxNg+l5DXn/BBUbC9xTvUts4dnkHctc6Dr0WROS6mC38NQExNo0Hp+e/zQ83QUYLjSIiWNg==" saltValue="XlJHZHxmlw+VjqkiHPbmJ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23482</v>
      </c>
      <c r="E3" s="162"/>
      <c r="F3" s="163">
        <v>46395</v>
      </c>
      <c r="G3" s="164"/>
      <c r="H3" s="165"/>
    </row>
    <row r="4" spans="1:8" x14ac:dyDescent="0.15">
      <c r="A4" s="166"/>
      <c r="B4" s="167"/>
      <c r="C4" s="168"/>
      <c r="D4" s="169">
        <v>14432</v>
      </c>
      <c r="E4" s="170"/>
      <c r="F4" s="171">
        <v>26304</v>
      </c>
      <c r="G4" s="172"/>
      <c r="H4" s="173"/>
    </row>
    <row r="5" spans="1:8" x14ac:dyDescent="0.15">
      <c r="A5" s="154" t="s">
        <v>555</v>
      </c>
      <c r="B5" s="159"/>
      <c r="C5" s="160"/>
      <c r="D5" s="161">
        <v>27992</v>
      </c>
      <c r="E5" s="162"/>
      <c r="F5" s="163">
        <v>48088</v>
      </c>
      <c r="G5" s="164"/>
      <c r="H5" s="165"/>
    </row>
    <row r="6" spans="1:8" x14ac:dyDescent="0.15">
      <c r="A6" s="166"/>
      <c r="B6" s="167"/>
      <c r="C6" s="168"/>
      <c r="D6" s="169">
        <v>18357</v>
      </c>
      <c r="E6" s="170"/>
      <c r="F6" s="171">
        <v>25183</v>
      </c>
      <c r="G6" s="172"/>
      <c r="H6" s="173"/>
    </row>
    <row r="7" spans="1:8" x14ac:dyDescent="0.15">
      <c r="A7" s="154" t="s">
        <v>556</v>
      </c>
      <c r="B7" s="159"/>
      <c r="C7" s="160"/>
      <c r="D7" s="161">
        <v>35275</v>
      </c>
      <c r="E7" s="162"/>
      <c r="F7" s="163">
        <v>46457</v>
      </c>
      <c r="G7" s="164"/>
      <c r="H7" s="165"/>
    </row>
    <row r="8" spans="1:8" x14ac:dyDescent="0.15">
      <c r="A8" s="166"/>
      <c r="B8" s="167"/>
      <c r="C8" s="168"/>
      <c r="D8" s="169">
        <v>24673</v>
      </c>
      <c r="E8" s="170"/>
      <c r="F8" s="171">
        <v>24020</v>
      </c>
      <c r="G8" s="172"/>
      <c r="H8" s="173"/>
    </row>
    <row r="9" spans="1:8" x14ac:dyDescent="0.15">
      <c r="A9" s="154" t="s">
        <v>557</v>
      </c>
      <c r="B9" s="159"/>
      <c r="C9" s="160"/>
      <c r="D9" s="161">
        <v>32882</v>
      </c>
      <c r="E9" s="162"/>
      <c r="F9" s="163">
        <v>51849</v>
      </c>
      <c r="G9" s="164"/>
      <c r="H9" s="165"/>
    </row>
    <row r="10" spans="1:8" x14ac:dyDescent="0.15">
      <c r="A10" s="166"/>
      <c r="B10" s="167"/>
      <c r="C10" s="168"/>
      <c r="D10" s="169">
        <v>23591</v>
      </c>
      <c r="E10" s="170"/>
      <c r="F10" s="171">
        <v>26326</v>
      </c>
      <c r="G10" s="172"/>
      <c r="H10" s="173"/>
    </row>
    <row r="11" spans="1:8" x14ac:dyDescent="0.15">
      <c r="A11" s="154" t="s">
        <v>558</v>
      </c>
      <c r="B11" s="159"/>
      <c r="C11" s="160"/>
      <c r="D11" s="161">
        <v>46514</v>
      </c>
      <c r="E11" s="162"/>
      <c r="F11" s="163">
        <v>52191</v>
      </c>
      <c r="G11" s="164"/>
      <c r="H11" s="165"/>
    </row>
    <row r="12" spans="1:8" x14ac:dyDescent="0.15">
      <c r="A12" s="166"/>
      <c r="B12" s="167"/>
      <c r="C12" s="174"/>
      <c r="D12" s="169">
        <v>34327</v>
      </c>
      <c r="E12" s="170"/>
      <c r="F12" s="171">
        <v>26807</v>
      </c>
      <c r="G12" s="172"/>
      <c r="H12" s="173"/>
    </row>
    <row r="13" spans="1:8" x14ac:dyDescent="0.15">
      <c r="A13" s="154"/>
      <c r="B13" s="159"/>
      <c r="C13" s="175"/>
      <c r="D13" s="176">
        <v>33229</v>
      </c>
      <c r="E13" s="177"/>
      <c r="F13" s="178">
        <v>48996</v>
      </c>
      <c r="G13" s="179"/>
      <c r="H13" s="165"/>
    </row>
    <row r="14" spans="1:8" x14ac:dyDescent="0.15">
      <c r="A14" s="166"/>
      <c r="B14" s="167"/>
      <c r="C14" s="168"/>
      <c r="D14" s="169">
        <v>23076</v>
      </c>
      <c r="E14" s="170"/>
      <c r="F14" s="171">
        <v>25728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2.52</v>
      </c>
      <c r="C19" s="180">
        <f>ROUND(VALUE(SUBSTITUTE(実質収支比率等に係る経年分析!G$48,"▲","-")),2)</f>
        <v>2.52</v>
      </c>
      <c r="D19" s="180">
        <f>ROUND(VALUE(SUBSTITUTE(実質収支比率等に係る経年分析!H$48,"▲","-")),2)</f>
        <v>0.75</v>
      </c>
      <c r="E19" s="180">
        <f>ROUND(VALUE(SUBSTITUTE(実質収支比率等に係る経年分析!I$48,"▲","-")),2)</f>
        <v>0.64</v>
      </c>
      <c r="F19" s="180">
        <f>ROUND(VALUE(SUBSTITUTE(実質収支比率等に係る経年分析!J$48,"▲","-")),2)</f>
        <v>4.8600000000000003</v>
      </c>
    </row>
    <row r="20" spans="1:11" x14ac:dyDescent="0.15">
      <c r="A20" s="180" t="s">
        <v>55</v>
      </c>
      <c r="B20" s="180">
        <f>ROUND(VALUE(SUBSTITUTE(実質収支比率等に係る経年分析!F$47,"▲","-")),2)</f>
        <v>20.39</v>
      </c>
      <c r="C20" s="180">
        <f>ROUND(VALUE(SUBSTITUTE(実質収支比率等に係る経年分析!G$47,"▲","-")),2)</f>
        <v>21.89</v>
      </c>
      <c r="D20" s="180">
        <f>ROUND(VALUE(SUBSTITUTE(実質収支比率等に係る経年分析!H$47,"▲","-")),2)</f>
        <v>23.18</v>
      </c>
      <c r="E20" s="180">
        <f>ROUND(VALUE(SUBSTITUTE(実質収支比率等に係る経年分析!I$47,"▲","-")),2)</f>
        <v>18.239999999999998</v>
      </c>
      <c r="F20" s="180">
        <f>ROUND(VALUE(SUBSTITUTE(実質収支比率等に係る経年分析!J$47,"▲","-")),2)</f>
        <v>18.27</v>
      </c>
    </row>
    <row r="21" spans="1:11" x14ac:dyDescent="0.15">
      <c r="A21" s="180" t="s">
        <v>56</v>
      </c>
      <c r="B21" s="180">
        <f>IF(ISNUMBER(VALUE(SUBSTITUTE(実質収支比率等に係る経年分析!F$49,"▲","-"))),ROUND(VALUE(SUBSTITUTE(実質収支比率等に係る経年分析!F$49,"▲","-")),2),NA())</f>
        <v>1.18</v>
      </c>
      <c r="C21" s="180">
        <f>IF(ISNUMBER(VALUE(SUBSTITUTE(実質収支比率等に係る経年分析!G$49,"▲","-"))),ROUND(VALUE(SUBSTITUTE(実質収支比率等に係る経年分析!G$49,"▲","-")),2),NA())</f>
        <v>1.26</v>
      </c>
      <c r="D21" s="180">
        <f>IF(ISNUMBER(VALUE(SUBSTITUTE(実質収支比率等に係る経年分析!H$49,"▲","-"))),ROUND(VALUE(SUBSTITUTE(実質収支比率等に係る経年分析!H$49,"▲","-")),2),NA())</f>
        <v>-0.51</v>
      </c>
      <c r="E21" s="180">
        <f>IF(ISNUMBER(VALUE(SUBSTITUTE(実質収支比率等に係る経年分析!I$49,"▲","-"))),ROUND(VALUE(SUBSTITUTE(実質収支比率等に係る経年分析!I$49,"▲","-")),2),NA())</f>
        <v>-5.24</v>
      </c>
      <c r="F21" s="180">
        <f>IF(ISNUMBER(VALUE(SUBSTITUTE(実質収支比率等に係る経年分析!J$49,"▲","-"))),ROUND(VALUE(SUBSTITUTE(実質収支比率等に係る経年分析!J$49,"▲","-")),2),NA())</f>
        <v>4.54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病院事業会計</v>
      </c>
      <c r="B29" s="181">
        <f>IF(ROUND(VALUE(SUBSTITUTE(連結実質赤字比率に係る赤字・黒字の構成分析!F$41,"▲", "-")), 2) &lt; 0, ABS(ROUND(VALUE(SUBSTITUTE(連結実質赤字比率に係る赤字・黒字の構成分析!F$41,"▲", "-")), 2)), NA())</f>
        <v>0.02</v>
      </c>
      <c r="C29" s="181" t="e">
        <f>IF(ROUND(VALUE(SUBSTITUTE(連結実質赤字比率に係る赤字・黒字の構成分析!F$41,"▲", "-")), 2) &gt;= 0, ABS(ROUND(VALUE(SUBSTITUTE(連結実質赤字比率に係る赤字・黒字の構成分析!F$41,"▲", "-")), 2)), NA())</f>
        <v>#N/A</v>
      </c>
      <c r="D29" s="181">
        <f>IF(ROUND(VALUE(SUBSTITUTE(連結実質赤字比率に係る赤字・黒字の構成分析!G$41,"▲", "-")), 2) &lt; 0, ABS(ROUND(VALUE(SUBSTITUTE(連結実質赤字比率に係る赤字・黒字の構成分析!G$41,"▲", "-")), 2)), NA())</f>
        <v>0.39</v>
      </c>
      <c r="E29" s="181" t="e">
        <f>IF(ROUND(VALUE(SUBSTITUTE(連結実質赤字比率に係る赤字・黒字の構成分析!G$41,"▲", "-")), 2) &gt;= 0, ABS(ROUND(VALUE(SUBSTITUTE(連結実質赤字比率に係る赤字・黒字の構成分析!G$41,"▲", "-")), 2)), NA())</f>
        <v>#N/A</v>
      </c>
      <c r="F29" s="181">
        <f>IF(ROUND(VALUE(SUBSTITUTE(連結実質赤字比率に係る赤字・黒字の構成分析!H$41,"▲", "-")), 2) &lt; 0, ABS(ROUND(VALUE(SUBSTITUTE(連結実質赤字比率に係る赤字・黒字の構成分析!H$41,"▲", "-")), 2)), NA())</f>
        <v>0.18</v>
      </c>
      <c r="G29" s="181" t="e">
        <f>IF(ROUND(VALUE(SUBSTITUTE(連結実質赤字比率に係る赤字・黒字の構成分析!H$41,"▲", "-")), 2) &gt;= 0, ABS(ROUND(VALUE(SUBSTITUTE(連結実質赤字比率に係る赤字・黒字の構成分析!H$41,"▲", "-")), 2)), NA())</f>
        <v>#N/A</v>
      </c>
      <c r="H29" s="181">
        <f>IF(ROUND(VALUE(SUBSTITUTE(連結実質赤字比率に係る赤字・黒字の構成分析!I$41,"▲", "-")), 2) &lt; 0, ABS(ROUND(VALUE(SUBSTITUTE(連結実質赤字比率に係る赤字・黒字の構成分析!I$41,"▲", "-")), 2)), NA())</f>
        <v>0.06</v>
      </c>
      <c r="I29" s="181" t="e">
        <f>IF(ROUND(VALUE(SUBSTITUTE(連結実質赤字比率に係る赤字・黒字の構成分析!I$41,"▲", "-")), 2) &gt;= 0, ABS(ROUND(VALUE(SUBSTITUTE(連結実質赤字比率に係る赤字・黒字の構成分析!I$41,"▲", "-")), 2)), NA())</f>
        <v>#N/A</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0.26</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1.27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0.55000000000000004</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0.57999999999999996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0.72</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2.3199999999999998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2.37</v>
      </c>
    </row>
    <row r="34" spans="1:16" x14ac:dyDescent="0.15">
      <c r="A34" s="181" t="str">
        <f>IF(連結実質赤字比率に係る赤字・黒字の構成分析!C$36="",NA(),連結実質赤字比率に係る赤字・黒字の構成分析!C$36)</f>
        <v>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3.06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4.1900000000000004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4.6900000000000004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4.32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0.73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0.62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4.83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19956</v>
      </c>
      <c r="E42" s="182"/>
      <c r="F42" s="182"/>
      <c r="G42" s="182">
        <f>'実質公債費比率（分子）の構造'!L$52</f>
        <v>17962</v>
      </c>
      <c r="H42" s="182"/>
      <c r="I42" s="182"/>
      <c r="J42" s="182">
        <f>'実質公債費比率（分子）の構造'!M$52</f>
        <v>17506</v>
      </c>
      <c r="K42" s="182"/>
      <c r="L42" s="182"/>
      <c r="M42" s="182">
        <f>'実質公債費比率（分子）の構造'!N$52</f>
        <v>16478</v>
      </c>
      <c r="N42" s="182"/>
      <c r="O42" s="182"/>
      <c r="P42" s="182">
        <f>'実質公債費比率（分子）の構造'!O$52</f>
        <v>15302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1135</v>
      </c>
      <c r="C44" s="182"/>
      <c r="D44" s="182"/>
      <c r="E44" s="182">
        <f>'実質公債費比率（分子）の構造'!L$50</f>
        <v>1100</v>
      </c>
      <c r="F44" s="182"/>
      <c r="G44" s="182"/>
      <c r="H44" s="182">
        <f>'実質公債費比率（分子）の構造'!M$50</f>
        <v>1067</v>
      </c>
      <c r="I44" s="182"/>
      <c r="J44" s="182"/>
      <c r="K44" s="182">
        <f>'実質公債費比率（分子）の構造'!N$50</f>
        <v>1051</v>
      </c>
      <c r="L44" s="182"/>
      <c r="M44" s="182"/>
      <c r="N44" s="182">
        <f>'実質公債費比率（分子）の構造'!O$50</f>
        <v>1031</v>
      </c>
      <c r="O44" s="182"/>
      <c r="P44" s="182"/>
    </row>
    <row r="45" spans="1:16" x14ac:dyDescent="0.15">
      <c r="A45" s="182" t="s">
        <v>66</v>
      </c>
      <c r="B45" s="182">
        <f>'実質公債費比率（分子）の構造'!K$49</f>
        <v>123</v>
      </c>
      <c r="C45" s="182"/>
      <c r="D45" s="182"/>
      <c r="E45" s="182">
        <f>'実質公債費比率（分子）の構造'!L$49</f>
        <v>99</v>
      </c>
      <c r="F45" s="182"/>
      <c r="G45" s="182"/>
      <c r="H45" s="182">
        <f>'実質公債費比率（分子）の構造'!M$49</f>
        <v>101</v>
      </c>
      <c r="I45" s="182"/>
      <c r="J45" s="182"/>
      <c r="K45" s="182">
        <f>'実質公債費比率（分子）の構造'!N$49</f>
        <v>72</v>
      </c>
      <c r="L45" s="182"/>
      <c r="M45" s="182"/>
      <c r="N45" s="182">
        <f>'実質公債費比率（分子）の構造'!O$49</f>
        <v>65</v>
      </c>
      <c r="O45" s="182"/>
      <c r="P45" s="182"/>
    </row>
    <row r="46" spans="1:16" x14ac:dyDescent="0.15">
      <c r="A46" s="182" t="s">
        <v>67</v>
      </c>
      <c r="B46" s="182">
        <f>'実質公債費比率（分子）の構造'!K$48</f>
        <v>4069</v>
      </c>
      <c r="C46" s="182"/>
      <c r="D46" s="182"/>
      <c r="E46" s="182">
        <f>'実質公債費比率（分子）の構造'!L$48</f>
        <v>4050</v>
      </c>
      <c r="F46" s="182"/>
      <c r="G46" s="182"/>
      <c r="H46" s="182">
        <f>'実質公債費比率（分子）の構造'!M$48</f>
        <v>4194</v>
      </c>
      <c r="I46" s="182"/>
      <c r="J46" s="182"/>
      <c r="K46" s="182">
        <f>'実質公債費比率（分子）の構造'!N$48</f>
        <v>4165</v>
      </c>
      <c r="L46" s="182"/>
      <c r="M46" s="182"/>
      <c r="N46" s="182">
        <f>'実質公債費比率（分子）の構造'!O$48</f>
        <v>3615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17388</v>
      </c>
      <c r="C49" s="182"/>
      <c r="D49" s="182"/>
      <c r="E49" s="182">
        <f>'実質公債費比率（分子）の構造'!L$45</f>
        <v>14812</v>
      </c>
      <c r="F49" s="182"/>
      <c r="G49" s="182"/>
      <c r="H49" s="182">
        <f>'実質公債費比率（分子）の構造'!M$45</f>
        <v>14829</v>
      </c>
      <c r="I49" s="182"/>
      <c r="J49" s="182"/>
      <c r="K49" s="182">
        <f>'実質公債費比率（分子）の構造'!N$45</f>
        <v>15112</v>
      </c>
      <c r="L49" s="182"/>
      <c r="M49" s="182"/>
      <c r="N49" s="182">
        <f>'実質公債費比率（分子）の構造'!O$45</f>
        <v>14688</v>
      </c>
      <c r="O49" s="182"/>
      <c r="P49" s="182"/>
    </row>
    <row r="50" spans="1:16" x14ac:dyDescent="0.15">
      <c r="A50" s="182" t="s">
        <v>71</v>
      </c>
      <c r="B50" s="182" t="e">
        <f>NA()</f>
        <v>#N/A</v>
      </c>
      <c r="C50" s="182">
        <f>IF(ISNUMBER('実質公債費比率（分子）の構造'!K$53),'実質公債費比率（分子）の構造'!K$53,NA())</f>
        <v>2759</v>
      </c>
      <c r="D50" s="182" t="e">
        <f>NA()</f>
        <v>#N/A</v>
      </c>
      <c r="E50" s="182" t="e">
        <f>NA()</f>
        <v>#N/A</v>
      </c>
      <c r="F50" s="182">
        <f>IF(ISNUMBER('実質公債費比率（分子）の構造'!L$53),'実質公債費比率（分子）の構造'!L$53,NA())</f>
        <v>2099</v>
      </c>
      <c r="G50" s="182" t="e">
        <f>NA()</f>
        <v>#N/A</v>
      </c>
      <c r="H50" s="182" t="e">
        <f>NA()</f>
        <v>#N/A</v>
      </c>
      <c r="I50" s="182">
        <f>IF(ISNUMBER('実質公債費比率（分子）の構造'!M$53),'実質公債費比率（分子）の構造'!M$53,NA())</f>
        <v>2685</v>
      </c>
      <c r="J50" s="182" t="e">
        <f>NA()</f>
        <v>#N/A</v>
      </c>
      <c r="K50" s="182" t="e">
        <f>NA()</f>
        <v>#N/A</v>
      </c>
      <c r="L50" s="182">
        <f>IF(ISNUMBER('実質公債費比率（分子）の構造'!N$53),'実質公債費比率（分子）の構造'!N$53,NA())</f>
        <v>3922</v>
      </c>
      <c r="M50" s="182" t="e">
        <f>NA()</f>
        <v>#N/A</v>
      </c>
      <c r="N50" s="182" t="e">
        <f>NA()</f>
        <v>#N/A</v>
      </c>
      <c r="O50" s="182">
        <f>IF(ISNUMBER('実質公債費比率（分子）の構造'!O$53),'実質公債費比率（分子）の構造'!O$53,NA())</f>
        <v>4097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123688</v>
      </c>
      <c r="E56" s="181"/>
      <c r="F56" s="181"/>
      <c r="G56" s="181">
        <f>'将来負担比率（分子）の構造'!J$52</f>
        <v>121454</v>
      </c>
      <c r="H56" s="181"/>
      <c r="I56" s="181"/>
      <c r="J56" s="181">
        <f>'将来負担比率（分子）の構造'!K$52</f>
        <v>119565</v>
      </c>
      <c r="K56" s="181"/>
      <c r="L56" s="181"/>
      <c r="M56" s="181">
        <f>'将来負担比率（分子）の構造'!L$52</f>
        <v>117154</v>
      </c>
      <c r="N56" s="181"/>
      <c r="O56" s="181"/>
      <c r="P56" s="181">
        <f>'将来負担比率（分子）の構造'!M$52</f>
        <v>115957</v>
      </c>
    </row>
    <row r="57" spans="1:16" x14ac:dyDescent="0.15">
      <c r="A57" s="181" t="s">
        <v>42</v>
      </c>
      <c r="B57" s="181"/>
      <c r="C57" s="181"/>
      <c r="D57" s="181">
        <f>'将来負担比率（分子）の構造'!I$51</f>
        <v>35245</v>
      </c>
      <c r="E57" s="181"/>
      <c r="F57" s="181"/>
      <c r="G57" s="181">
        <f>'将来負担比率（分子）の構造'!J$51</f>
        <v>39341</v>
      </c>
      <c r="H57" s="181"/>
      <c r="I57" s="181"/>
      <c r="J57" s="181">
        <f>'将来負担比率（分子）の構造'!K$51</f>
        <v>42988</v>
      </c>
      <c r="K57" s="181"/>
      <c r="L57" s="181"/>
      <c r="M57" s="181">
        <f>'将来負担比率（分子）の構造'!L$51</f>
        <v>45552</v>
      </c>
      <c r="N57" s="181"/>
      <c r="O57" s="181"/>
      <c r="P57" s="181">
        <f>'将来負担比率（分子）の構造'!M$51</f>
        <v>43446</v>
      </c>
    </row>
    <row r="58" spans="1:16" x14ac:dyDescent="0.15">
      <c r="A58" s="181" t="s">
        <v>41</v>
      </c>
      <c r="B58" s="181"/>
      <c r="C58" s="181"/>
      <c r="D58" s="181">
        <f>'将来負担比率（分子）の構造'!I$50</f>
        <v>33598</v>
      </c>
      <c r="E58" s="181"/>
      <c r="F58" s="181"/>
      <c r="G58" s="181">
        <f>'将来負担比率（分子）の構造'!J$50</f>
        <v>35174</v>
      </c>
      <c r="H58" s="181"/>
      <c r="I58" s="181"/>
      <c r="J58" s="181">
        <f>'将来負担比率（分子）の構造'!K$50</f>
        <v>37632</v>
      </c>
      <c r="K58" s="181"/>
      <c r="L58" s="181"/>
      <c r="M58" s="181">
        <f>'将来負担比率（分子）の構造'!L$50</f>
        <v>32777</v>
      </c>
      <c r="N58" s="181"/>
      <c r="O58" s="181"/>
      <c r="P58" s="181">
        <f>'将来負担比率（分子）の構造'!M$50</f>
        <v>34015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43</v>
      </c>
      <c r="C61" s="181"/>
      <c r="D61" s="181"/>
      <c r="E61" s="181">
        <f>'将来負担比率（分子）の構造'!J$46</f>
        <v>35</v>
      </c>
      <c r="F61" s="181"/>
      <c r="G61" s="181"/>
      <c r="H61" s="181">
        <f>'将来負担比率（分子）の構造'!K$46</f>
        <v>27</v>
      </c>
      <c r="I61" s="181"/>
      <c r="J61" s="181"/>
      <c r="K61" s="181">
        <f>'将来負担比率（分子）の構造'!L$46</f>
        <v>221</v>
      </c>
      <c r="L61" s="181"/>
      <c r="M61" s="181"/>
      <c r="N61" s="181">
        <f>'将来負担比率（分子）の構造'!M$46</f>
        <v>207</v>
      </c>
      <c r="O61" s="181"/>
      <c r="P61" s="181"/>
    </row>
    <row r="62" spans="1:16" x14ac:dyDescent="0.15">
      <c r="A62" s="181" t="s">
        <v>35</v>
      </c>
      <c r="B62" s="181">
        <f>'将来負担比率（分子）の構造'!I$45</f>
        <v>22265</v>
      </c>
      <c r="C62" s="181"/>
      <c r="D62" s="181"/>
      <c r="E62" s="181">
        <f>'将来負担比率（分子）の構造'!J$45</f>
        <v>22069</v>
      </c>
      <c r="F62" s="181"/>
      <c r="G62" s="181"/>
      <c r="H62" s="181">
        <f>'将来負担比率（分子）の構造'!K$45</f>
        <v>21474</v>
      </c>
      <c r="I62" s="181"/>
      <c r="J62" s="181"/>
      <c r="K62" s="181">
        <f>'将来負担比率（分子）の構造'!L$45</f>
        <v>21167</v>
      </c>
      <c r="L62" s="181"/>
      <c r="M62" s="181"/>
      <c r="N62" s="181">
        <f>'将来負担比率（分子）の構造'!M$45</f>
        <v>21290</v>
      </c>
      <c r="O62" s="181"/>
      <c r="P62" s="181"/>
    </row>
    <row r="63" spans="1:16" x14ac:dyDescent="0.15">
      <c r="A63" s="181" t="s">
        <v>34</v>
      </c>
      <c r="B63" s="181">
        <f>'将来負担比率（分子）の構造'!I$44</f>
        <v>386</v>
      </c>
      <c r="C63" s="181"/>
      <c r="D63" s="181"/>
      <c r="E63" s="181">
        <f>'将来負担比率（分子）の構造'!J$44</f>
        <v>311</v>
      </c>
      <c r="F63" s="181"/>
      <c r="G63" s="181"/>
      <c r="H63" s="181">
        <f>'将来負担比率（分子）の構造'!K$44</f>
        <v>215</v>
      </c>
      <c r="I63" s="181"/>
      <c r="J63" s="181"/>
      <c r="K63" s="181">
        <f>'将来負担比率（分子）の構造'!L$44</f>
        <v>145</v>
      </c>
      <c r="L63" s="181"/>
      <c r="M63" s="181"/>
      <c r="N63" s="181">
        <f>'将来負担比率（分子）の構造'!M$44</f>
        <v>82</v>
      </c>
      <c r="O63" s="181"/>
      <c r="P63" s="181"/>
    </row>
    <row r="64" spans="1:16" x14ac:dyDescent="0.15">
      <c r="A64" s="181" t="s">
        <v>33</v>
      </c>
      <c r="B64" s="181">
        <f>'将来負担比率（分子）の構造'!I$43</f>
        <v>38619</v>
      </c>
      <c r="C64" s="181"/>
      <c r="D64" s="181"/>
      <c r="E64" s="181">
        <f>'将来負担比率（分子）の構造'!J$43</f>
        <v>37292</v>
      </c>
      <c r="F64" s="181"/>
      <c r="G64" s="181"/>
      <c r="H64" s="181">
        <f>'将来負担比率（分子）の構造'!K$43</f>
        <v>35808</v>
      </c>
      <c r="I64" s="181"/>
      <c r="J64" s="181"/>
      <c r="K64" s="181">
        <f>'将来負担比率（分子）の構造'!L$43</f>
        <v>35062</v>
      </c>
      <c r="L64" s="181"/>
      <c r="M64" s="181"/>
      <c r="N64" s="181">
        <f>'将来負担比率（分子）の構造'!M$43</f>
        <v>33443</v>
      </c>
      <c r="O64" s="181"/>
      <c r="P64" s="181"/>
    </row>
    <row r="65" spans="1:16" x14ac:dyDescent="0.15">
      <c r="A65" s="181" t="s">
        <v>32</v>
      </c>
      <c r="B65" s="181">
        <f>'将来負担比率（分子）の構造'!I$42</f>
        <v>9140</v>
      </c>
      <c r="C65" s="181"/>
      <c r="D65" s="181"/>
      <c r="E65" s="181">
        <f>'将来負担比率（分子）の構造'!J$42</f>
        <v>8722</v>
      </c>
      <c r="F65" s="181"/>
      <c r="G65" s="181"/>
      <c r="H65" s="181">
        <f>'将来負担比率（分子）の構造'!K$42</f>
        <v>7946</v>
      </c>
      <c r="I65" s="181"/>
      <c r="J65" s="181"/>
      <c r="K65" s="181">
        <f>'将来負担比率（分子）の構造'!L$42</f>
        <v>6547</v>
      </c>
      <c r="L65" s="181"/>
      <c r="M65" s="181"/>
      <c r="N65" s="181">
        <f>'将来負担比率（分子）の構造'!M$42</f>
        <v>5290</v>
      </c>
      <c r="O65" s="181"/>
      <c r="P65" s="181"/>
    </row>
    <row r="66" spans="1:16" x14ac:dyDescent="0.15">
      <c r="A66" s="181" t="s">
        <v>31</v>
      </c>
      <c r="B66" s="181">
        <f>'将来負担比率（分子）の構造'!I$41</f>
        <v>146868</v>
      </c>
      <c r="C66" s="181"/>
      <c r="D66" s="181"/>
      <c r="E66" s="181">
        <f>'将来負担比率（分子）の構造'!J$41</f>
        <v>143840</v>
      </c>
      <c r="F66" s="181"/>
      <c r="G66" s="181"/>
      <c r="H66" s="181">
        <f>'将来負担比率（分子）の構造'!K$41</f>
        <v>142163</v>
      </c>
      <c r="I66" s="181"/>
      <c r="J66" s="181"/>
      <c r="K66" s="181">
        <f>'将来負担比率（分子）の構造'!L$41</f>
        <v>137751</v>
      </c>
      <c r="L66" s="181"/>
      <c r="M66" s="181"/>
      <c r="N66" s="181">
        <f>'将来負担比率（分子）の構造'!M$41</f>
        <v>138666</v>
      </c>
      <c r="O66" s="181"/>
      <c r="P66" s="181"/>
    </row>
    <row r="67" spans="1:16" x14ac:dyDescent="0.15">
      <c r="A67" s="181" t="s">
        <v>75</v>
      </c>
      <c r="B67" s="181" t="e">
        <f>NA()</f>
        <v>#N/A</v>
      </c>
      <c r="C67" s="181">
        <f>IF(ISNUMBER('将来負担比率（分子）の構造'!I$53), IF('将来負担比率（分子）の構造'!I$53 &lt; 0, 0, '将来負担比率（分子）の構造'!I$53), NA())</f>
        <v>24789</v>
      </c>
      <c r="D67" s="181" t="e">
        <f>NA()</f>
        <v>#N/A</v>
      </c>
      <c r="E67" s="181" t="e">
        <f>NA()</f>
        <v>#N/A</v>
      </c>
      <c r="F67" s="181">
        <f>IF(ISNUMBER('将来負担比率（分子）の構造'!J$53), IF('将来負担比率（分子）の構造'!J$53 &lt; 0, 0, '将来負担比率（分子）の構造'!J$53), NA())</f>
        <v>16299</v>
      </c>
      <c r="G67" s="181" t="e">
        <f>NA()</f>
        <v>#N/A</v>
      </c>
      <c r="H67" s="181" t="e">
        <f>NA()</f>
        <v>#N/A</v>
      </c>
      <c r="I67" s="181">
        <f>IF(ISNUMBER('将来負担比率（分子）の構造'!K$53), IF('将来負担比率（分子）の構造'!K$53 &lt; 0, 0, '将来負担比率（分子）の構造'!K$53), NA())</f>
        <v>7446</v>
      </c>
      <c r="J67" s="181" t="e">
        <f>NA()</f>
        <v>#N/A</v>
      </c>
      <c r="K67" s="181" t="e">
        <f>NA()</f>
        <v>#N/A</v>
      </c>
      <c r="L67" s="181">
        <f>IF(ISNUMBER('将来負担比率（分子）の構造'!L$53), IF('将来負担比率（分子）の構造'!L$53 &lt; 0, 0, '将来負担比率（分子）の構造'!L$53), NA())</f>
        <v>5409</v>
      </c>
      <c r="M67" s="181" t="e">
        <f>NA()</f>
        <v>#N/A</v>
      </c>
      <c r="N67" s="181" t="e">
        <f>NA()</f>
        <v>#N/A</v>
      </c>
      <c r="O67" s="181">
        <f>IF(ISNUMBER('将来負担比率（分子）の構造'!M$53), IF('将来負担比率（分子）の構造'!M$53 &lt; 0, 0, '将来負担比率（分子）の構造'!M$53), NA())</f>
        <v>5559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22495</v>
      </c>
      <c r="C72" s="185">
        <f>基金残高に係る経年分析!G55</f>
        <v>17558</v>
      </c>
      <c r="D72" s="185">
        <f>基金残高に係る経年分析!H55</f>
        <v>17864</v>
      </c>
    </row>
    <row r="73" spans="1:16" x14ac:dyDescent="0.15">
      <c r="A73" s="184" t="s">
        <v>78</v>
      </c>
      <c r="B73" s="185">
        <f>基金残高に係る経年分析!F56</f>
        <v>3517</v>
      </c>
      <c r="C73" s="185">
        <f>基金残高に係る経年分析!G56</f>
        <v>3504</v>
      </c>
      <c r="D73" s="185">
        <f>基金残高に係る経年分析!H56</f>
        <v>3496</v>
      </c>
    </row>
    <row r="74" spans="1:16" x14ac:dyDescent="0.15">
      <c r="A74" s="184" t="s">
        <v>79</v>
      </c>
      <c r="B74" s="185">
        <f>基金残高に係る経年分析!F57</f>
        <v>6843</v>
      </c>
      <c r="C74" s="185">
        <f>基金残高に係る経年分析!G57</f>
        <v>7272</v>
      </c>
      <c r="D74" s="185">
        <f>基金残高に係る経年分析!H57</f>
        <v>8253</v>
      </c>
    </row>
  </sheetData>
  <sheetProtection algorithmName="SHA-512" hashValue="sEPyTeatYdrQbOn+Fgv/XffnBP1gDt/CDWZaVV3XepH0/xifjUyxUXB1YD8sAaf3Hx/LM5JWqUtJKVGRIreR6A==" saltValue="FhzU0/q+UvXVHas7bluK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2" t="s">
        <v>211</v>
      </c>
      <c r="DI1" s="663"/>
      <c r="DJ1" s="663"/>
      <c r="DK1" s="663"/>
      <c r="DL1" s="663"/>
      <c r="DM1" s="663"/>
      <c r="DN1" s="664"/>
      <c r="DO1" s="226"/>
      <c r="DP1" s="662" t="s">
        <v>212</v>
      </c>
      <c r="DQ1" s="663"/>
      <c r="DR1" s="663"/>
      <c r="DS1" s="663"/>
      <c r="DT1" s="663"/>
      <c r="DU1" s="663"/>
      <c r="DV1" s="663"/>
      <c r="DW1" s="663"/>
      <c r="DX1" s="663"/>
      <c r="DY1" s="663"/>
      <c r="DZ1" s="663"/>
      <c r="EA1" s="663"/>
      <c r="EB1" s="663"/>
      <c r="EC1" s="664"/>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5" t="s">
        <v>214</v>
      </c>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c r="AN3" s="666"/>
      <c r="AO3" s="666"/>
      <c r="AP3" s="665" t="s">
        <v>215</v>
      </c>
      <c r="AQ3" s="666"/>
      <c r="AR3" s="666"/>
      <c r="AS3" s="666"/>
      <c r="AT3" s="666"/>
      <c r="AU3" s="666"/>
      <c r="AV3" s="666"/>
      <c r="AW3" s="666"/>
      <c r="AX3" s="666"/>
      <c r="AY3" s="666"/>
      <c r="AZ3" s="666"/>
      <c r="BA3" s="666"/>
      <c r="BB3" s="666"/>
      <c r="BC3" s="666"/>
      <c r="BD3" s="666"/>
      <c r="BE3" s="666"/>
      <c r="BF3" s="666"/>
      <c r="BG3" s="666"/>
      <c r="BH3" s="666"/>
      <c r="BI3" s="666"/>
      <c r="BJ3" s="666"/>
      <c r="BK3" s="666"/>
      <c r="BL3" s="666"/>
      <c r="BM3" s="666"/>
      <c r="BN3" s="666"/>
      <c r="BO3" s="666"/>
      <c r="BP3" s="666"/>
      <c r="BQ3" s="666"/>
      <c r="BR3" s="666"/>
      <c r="BS3" s="666"/>
      <c r="BT3" s="666"/>
      <c r="BU3" s="666"/>
      <c r="BV3" s="666"/>
      <c r="BW3" s="666"/>
      <c r="BX3" s="666"/>
      <c r="BY3" s="666"/>
      <c r="BZ3" s="666"/>
      <c r="CA3" s="666"/>
      <c r="CB3" s="667"/>
      <c r="CD3" s="668" t="s">
        <v>216</v>
      </c>
      <c r="CE3" s="669"/>
      <c r="CF3" s="669"/>
      <c r="CG3" s="669"/>
      <c r="CH3" s="669"/>
      <c r="CI3" s="669"/>
      <c r="CJ3" s="669"/>
      <c r="CK3" s="669"/>
      <c r="CL3" s="669"/>
      <c r="CM3" s="669"/>
      <c r="CN3" s="669"/>
      <c r="CO3" s="669"/>
      <c r="CP3" s="669"/>
      <c r="CQ3" s="669"/>
      <c r="CR3" s="669"/>
      <c r="CS3" s="669"/>
      <c r="CT3" s="669"/>
      <c r="CU3" s="669"/>
      <c r="CV3" s="669"/>
      <c r="CW3" s="669"/>
      <c r="CX3" s="669"/>
      <c r="CY3" s="669"/>
      <c r="CZ3" s="669"/>
      <c r="DA3" s="669"/>
      <c r="DB3" s="669"/>
      <c r="DC3" s="669"/>
      <c r="DD3" s="669"/>
      <c r="DE3" s="669"/>
      <c r="DF3" s="669"/>
      <c r="DG3" s="669"/>
      <c r="DH3" s="669"/>
      <c r="DI3" s="669"/>
      <c r="DJ3" s="669"/>
      <c r="DK3" s="669"/>
      <c r="DL3" s="669"/>
      <c r="DM3" s="669"/>
      <c r="DN3" s="669"/>
      <c r="DO3" s="669"/>
      <c r="DP3" s="669"/>
      <c r="DQ3" s="669"/>
      <c r="DR3" s="669"/>
      <c r="DS3" s="669"/>
      <c r="DT3" s="669"/>
      <c r="DU3" s="669"/>
      <c r="DV3" s="669"/>
      <c r="DW3" s="669"/>
      <c r="DX3" s="669"/>
      <c r="DY3" s="669"/>
      <c r="DZ3" s="669"/>
      <c r="EA3" s="669"/>
      <c r="EB3" s="669"/>
      <c r="EC3" s="670"/>
    </row>
    <row r="4" spans="2:143" ht="11.25" customHeight="1" x14ac:dyDescent="0.15">
      <c r="B4" s="665" t="s">
        <v>1</v>
      </c>
      <c r="C4" s="666"/>
      <c r="D4" s="666"/>
      <c r="E4" s="666"/>
      <c r="F4" s="666"/>
      <c r="G4" s="666"/>
      <c r="H4" s="666"/>
      <c r="I4" s="666"/>
      <c r="J4" s="666"/>
      <c r="K4" s="666"/>
      <c r="L4" s="666"/>
      <c r="M4" s="666"/>
      <c r="N4" s="666"/>
      <c r="O4" s="666"/>
      <c r="P4" s="666"/>
      <c r="Q4" s="667"/>
      <c r="R4" s="665" t="s">
        <v>217</v>
      </c>
      <c r="S4" s="666"/>
      <c r="T4" s="666"/>
      <c r="U4" s="666"/>
      <c r="V4" s="666"/>
      <c r="W4" s="666"/>
      <c r="X4" s="666"/>
      <c r="Y4" s="667"/>
      <c r="Z4" s="665" t="s">
        <v>218</v>
      </c>
      <c r="AA4" s="666"/>
      <c r="AB4" s="666"/>
      <c r="AC4" s="667"/>
      <c r="AD4" s="665" t="s">
        <v>219</v>
      </c>
      <c r="AE4" s="666"/>
      <c r="AF4" s="666"/>
      <c r="AG4" s="666"/>
      <c r="AH4" s="666"/>
      <c r="AI4" s="666"/>
      <c r="AJ4" s="666"/>
      <c r="AK4" s="667"/>
      <c r="AL4" s="665" t="s">
        <v>218</v>
      </c>
      <c r="AM4" s="666"/>
      <c r="AN4" s="666"/>
      <c r="AO4" s="667"/>
      <c r="AP4" s="671" t="s">
        <v>220</v>
      </c>
      <c r="AQ4" s="671"/>
      <c r="AR4" s="671"/>
      <c r="AS4" s="671"/>
      <c r="AT4" s="671"/>
      <c r="AU4" s="671"/>
      <c r="AV4" s="671"/>
      <c r="AW4" s="671"/>
      <c r="AX4" s="671"/>
      <c r="AY4" s="671"/>
      <c r="AZ4" s="671"/>
      <c r="BA4" s="671"/>
      <c r="BB4" s="671"/>
      <c r="BC4" s="671"/>
      <c r="BD4" s="671"/>
      <c r="BE4" s="671"/>
      <c r="BF4" s="671"/>
      <c r="BG4" s="671" t="s">
        <v>221</v>
      </c>
      <c r="BH4" s="671"/>
      <c r="BI4" s="671"/>
      <c r="BJ4" s="671"/>
      <c r="BK4" s="671"/>
      <c r="BL4" s="671"/>
      <c r="BM4" s="671"/>
      <c r="BN4" s="671"/>
      <c r="BO4" s="671" t="s">
        <v>218</v>
      </c>
      <c r="BP4" s="671"/>
      <c r="BQ4" s="671"/>
      <c r="BR4" s="671"/>
      <c r="BS4" s="671" t="s">
        <v>222</v>
      </c>
      <c r="BT4" s="671"/>
      <c r="BU4" s="671"/>
      <c r="BV4" s="671"/>
      <c r="BW4" s="671"/>
      <c r="BX4" s="671"/>
      <c r="BY4" s="671"/>
      <c r="BZ4" s="671"/>
      <c r="CA4" s="671"/>
      <c r="CB4" s="671"/>
      <c r="CD4" s="668" t="s">
        <v>223</v>
      </c>
      <c r="CE4" s="669"/>
      <c r="CF4" s="669"/>
      <c r="CG4" s="669"/>
      <c r="CH4" s="669"/>
      <c r="CI4" s="669"/>
      <c r="CJ4" s="669"/>
      <c r="CK4" s="669"/>
      <c r="CL4" s="669"/>
      <c r="CM4" s="669"/>
      <c r="CN4" s="669"/>
      <c r="CO4" s="669"/>
      <c r="CP4" s="669"/>
      <c r="CQ4" s="669"/>
      <c r="CR4" s="669"/>
      <c r="CS4" s="669"/>
      <c r="CT4" s="669"/>
      <c r="CU4" s="669"/>
      <c r="CV4" s="669"/>
      <c r="CW4" s="669"/>
      <c r="CX4" s="669"/>
      <c r="CY4" s="669"/>
      <c r="CZ4" s="669"/>
      <c r="DA4" s="669"/>
      <c r="DB4" s="669"/>
      <c r="DC4" s="669"/>
      <c r="DD4" s="669"/>
      <c r="DE4" s="669"/>
      <c r="DF4" s="669"/>
      <c r="DG4" s="669"/>
      <c r="DH4" s="669"/>
      <c r="DI4" s="669"/>
      <c r="DJ4" s="669"/>
      <c r="DK4" s="669"/>
      <c r="DL4" s="669"/>
      <c r="DM4" s="669"/>
      <c r="DN4" s="669"/>
      <c r="DO4" s="669"/>
      <c r="DP4" s="669"/>
      <c r="DQ4" s="669"/>
      <c r="DR4" s="669"/>
      <c r="DS4" s="669"/>
      <c r="DT4" s="669"/>
      <c r="DU4" s="669"/>
      <c r="DV4" s="669"/>
      <c r="DW4" s="669"/>
      <c r="DX4" s="669"/>
      <c r="DY4" s="669"/>
      <c r="DZ4" s="669"/>
      <c r="EA4" s="669"/>
      <c r="EB4" s="669"/>
      <c r="EC4" s="670"/>
    </row>
    <row r="5" spans="2:143" s="230" customFormat="1" ht="11.25" customHeight="1" x14ac:dyDescent="0.15">
      <c r="B5" s="672" t="s">
        <v>224</v>
      </c>
      <c r="C5" s="673"/>
      <c r="D5" s="673"/>
      <c r="E5" s="673"/>
      <c r="F5" s="673"/>
      <c r="G5" s="673"/>
      <c r="H5" s="673"/>
      <c r="I5" s="673"/>
      <c r="J5" s="673"/>
      <c r="K5" s="673"/>
      <c r="L5" s="673"/>
      <c r="M5" s="673"/>
      <c r="N5" s="673"/>
      <c r="O5" s="673"/>
      <c r="P5" s="673"/>
      <c r="Q5" s="674"/>
      <c r="R5" s="675">
        <v>87652717</v>
      </c>
      <c r="S5" s="676"/>
      <c r="T5" s="676"/>
      <c r="U5" s="676"/>
      <c r="V5" s="676"/>
      <c r="W5" s="676"/>
      <c r="X5" s="676"/>
      <c r="Y5" s="677"/>
      <c r="Z5" s="678">
        <v>36.6</v>
      </c>
      <c r="AA5" s="678"/>
      <c r="AB5" s="678"/>
      <c r="AC5" s="678"/>
      <c r="AD5" s="679">
        <v>79908245</v>
      </c>
      <c r="AE5" s="679"/>
      <c r="AF5" s="679"/>
      <c r="AG5" s="679"/>
      <c r="AH5" s="679"/>
      <c r="AI5" s="679"/>
      <c r="AJ5" s="679"/>
      <c r="AK5" s="679"/>
      <c r="AL5" s="680">
        <v>83</v>
      </c>
      <c r="AM5" s="681"/>
      <c r="AN5" s="681"/>
      <c r="AO5" s="682"/>
      <c r="AP5" s="672" t="s">
        <v>225</v>
      </c>
      <c r="AQ5" s="673"/>
      <c r="AR5" s="673"/>
      <c r="AS5" s="673"/>
      <c r="AT5" s="673"/>
      <c r="AU5" s="673"/>
      <c r="AV5" s="673"/>
      <c r="AW5" s="673"/>
      <c r="AX5" s="673"/>
      <c r="AY5" s="673"/>
      <c r="AZ5" s="673"/>
      <c r="BA5" s="673"/>
      <c r="BB5" s="673"/>
      <c r="BC5" s="673"/>
      <c r="BD5" s="673"/>
      <c r="BE5" s="673"/>
      <c r="BF5" s="674"/>
      <c r="BG5" s="686">
        <v>78568477</v>
      </c>
      <c r="BH5" s="687"/>
      <c r="BI5" s="687"/>
      <c r="BJ5" s="687"/>
      <c r="BK5" s="687"/>
      <c r="BL5" s="687"/>
      <c r="BM5" s="687"/>
      <c r="BN5" s="688"/>
      <c r="BO5" s="689">
        <v>89.6</v>
      </c>
      <c r="BP5" s="689"/>
      <c r="BQ5" s="689"/>
      <c r="BR5" s="689"/>
      <c r="BS5" s="690">
        <v>763294</v>
      </c>
      <c r="BT5" s="690"/>
      <c r="BU5" s="690"/>
      <c r="BV5" s="690"/>
      <c r="BW5" s="690"/>
      <c r="BX5" s="690"/>
      <c r="BY5" s="690"/>
      <c r="BZ5" s="690"/>
      <c r="CA5" s="690"/>
      <c r="CB5" s="694"/>
      <c r="CD5" s="668" t="s">
        <v>220</v>
      </c>
      <c r="CE5" s="669"/>
      <c r="CF5" s="669"/>
      <c r="CG5" s="669"/>
      <c r="CH5" s="669"/>
      <c r="CI5" s="669"/>
      <c r="CJ5" s="669"/>
      <c r="CK5" s="669"/>
      <c r="CL5" s="669"/>
      <c r="CM5" s="669"/>
      <c r="CN5" s="669"/>
      <c r="CO5" s="669"/>
      <c r="CP5" s="669"/>
      <c r="CQ5" s="670"/>
      <c r="CR5" s="668" t="s">
        <v>226</v>
      </c>
      <c r="CS5" s="669"/>
      <c r="CT5" s="669"/>
      <c r="CU5" s="669"/>
      <c r="CV5" s="669"/>
      <c r="CW5" s="669"/>
      <c r="CX5" s="669"/>
      <c r="CY5" s="670"/>
      <c r="CZ5" s="668" t="s">
        <v>218</v>
      </c>
      <c r="DA5" s="669"/>
      <c r="DB5" s="669"/>
      <c r="DC5" s="670"/>
      <c r="DD5" s="668" t="s">
        <v>227</v>
      </c>
      <c r="DE5" s="669"/>
      <c r="DF5" s="669"/>
      <c r="DG5" s="669"/>
      <c r="DH5" s="669"/>
      <c r="DI5" s="669"/>
      <c r="DJ5" s="669"/>
      <c r="DK5" s="669"/>
      <c r="DL5" s="669"/>
      <c r="DM5" s="669"/>
      <c r="DN5" s="669"/>
      <c r="DO5" s="669"/>
      <c r="DP5" s="670"/>
      <c r="DQ5" s="668" t="s">
        <v>228</v>
      </c>
      <c r="DR5" s="669"/>
      <c r="DS5" s="669"/>
      <c r="DT5" s="669"/>
      <c r="DU5" s="669"/>
      <c r="DV5" s="669"/>
      <c r="DW5" s="669"/>
      <c r="DX5" s="669"/>
      <c r="DY5" s="669"/>
      <c r="DZ5" s="669"/>
      <c r="EA5" s="669"/>
      <c r="EB5" s="669"/>
      <c r="EC5" s="670"/>
    </row>
    <row r="6" spans="2:143" ht="11.25" customHeight="1" x14ac:dyDescent="0.15">
      <c r="B6" s="683" t="s">
        <v>229</v>
      </c>
      <c r="C6" s="684"/>
      <c r="D6" s="684"/>
      <c r="E6" s="684"/>
      <c r="F6" s="684"/>
      <c r="G6" s="684"/>
      <c r="H6" s="684"/>
      <c r="I6" s="684"/>
      <c r="J6" s="684"/>
      <c r="K6" s="684"/>
      <c r="L6" s="684"/>
      <c r="M6" s="684"/>
      <c r="N6" s="684"/>
      <c r="O6" s="684"/>
      <c r="P6" s="684"/>
      <c r="Q6" s="685"/>
      <c r="R6" s="686">
        <v>855344</v>
      </c>
      <c r="S6" s="687"/>
      <c r="T6" s="687"/>
      <c r="U6" s="687"/>
      <c r="V6" s="687"/>
      <c r="W6" s="687"/>
      <c r="X6" s="687"/>
      <c r="Y6" s="688"/>
      <c r="Z6" s="689">
        <v>0.4</v>
      </c>
      <c r="AA6" s="689"/>
      <c r="AB6" s="689"/>
      <c r="AC6" s="689"/>
      <c r="AD6" s="690">
        <v>855344</v>
      </c>
      <c r="AE6" s="690"/>
      <c r="AF6" s="690"/>
      <c r="AG6" s="690"/>
      <c r="AH6" s="690"/>
      <c r="AI6" s="690"/>
      <c r="AJ6" s="690"/>
      <c r="AK6" s="690"/>
      <c r="AL6" s="691">
        <v>0.9</v>
      </c>
      <c r="AM6" s="692"/>
      <c r="AN6" s="692"/>
      <c r="AO6" s="693"/>
      <c r="AP6" s="683" t="s">
        <v>230</v>
      </c>
      <c r="AQ6" s="684"/>
      <c r="AR6" s="684"/>
      <c r="AS6" s="684"/>
      <c r="AT6" s="684"/>
      <c r="AU6" s="684"/>
      <c r="AV6" s="684"/>
      <c r="AW6" s="684"/>
      <c r="AX6" s="684"/>
      <c r="AY6" s="684"/>
      <c r="AZ6" s="684"/>
      <c r="BA6" s="684"/>
      <c r="BB6" s="684"/>
      <c r="BC6" s="684"/>
      <c r="BD6" s="684"/>
      <c r="BE6" s="684"/>
      <c r="BF6" s="685"/>
      <c r="BG6" s="686">
        <v>78568477</v>
      </c>
      <c r="BH6" s="687"/>
      <c r="BI6" s="687"/>
      <c r="BJ6" s="687"/>
      <c r="BK6" s="687"/>
      <c r="BL6" s="687"/>
      <c r="BM6" s="687"/>
      <c r="BN6" s="688"/>
      <c r="BO6" s="689">
        <v>89.6</v>
      </c>
      <c r="BP6" s="689"/>
      <c r="BQ6" s="689"/>
      <c r="BR6" s="689"/>
      <c r="BS6" s="690">
        <v>763294</v>
      </c>
      <c r="BT6" s="690"/>
      <c r="BU6" s="690"/>
      <c r="BV6" s="690"/>
      <c r="BW6" s="690"/>
      <c r="BX6" s="690"/>
      <c r="BY6" s="690"/>
      <c r="BZ6" s="690"/>
      <c r="CA6" s="690"/>
      <c r="CB6" s="694"/>
      <c r="CD6" s="697" t="s">
        <v>231</v>
      </c>
      <c r="CE6" s="698"/>
      <c r="CF6" s="698"/>
      <c r="CG6" s="698"/>
      <c r="CH6" s="698"/>
      <c r="CI6" s="698"/>
      <c r="CJ6" s="698"/>
      <c r="CK6" s="698"/>
      <c r="CL6" s="698"/>
      <c r="CM6" s="698"/>
      <c r="CN6" s="698"/>
      <c r="CO6" s="698"/>
      <c r="CP6" s="698"/>
      <c r="CQ6" s="699"/>
      <c r="CR6" s="686">
        <v>777958</v>
      </c>
      <c r="CS6" s="687"/>
      <c r="CT6" s="687"/>
      <c r="CU6" s="687"/>
      <c r="CV6" s="687"/>
      <c r="CW6" s="687"/>
      <c r="CX6" s="687"/>
      <c r="CY6" s="688"/>
      <c r="CZ6" s="680">
        <v>0.3</v>
      </c>
      <c r="DA6" s="681"/>
      <c r="DB6" s="681"/>
      <c r="DC6" s="700"/>
      <c r="DD6" s="695" t="s">
        <v>136</v>
      </c>
      <c r="DE6" s="687"/>
      <c r="DF6" s="687"/>
      <c r="DG6" s="687"/>
      <c r="DH6" s="687"/>
      <c r="DI6" s="687"/>
      <c r="DJ6" s="687"/>
      <c r="DK6" s="687"/>
      <c r="DL6" s="687"/>
      <c r="DM6" s="687"/>
      <c r="DN6" s="687"/>
      <c r="DO6" s="687"/>
      <c r="DP6" s="688"/>
      <c r="DQ6" s="695">
        <v>777952</v>
      </c>
      <c r="DR6" s="687"/>
      <c r="DS6" s="687"/>
      <c r="DT6" s="687"/>
      <c r="DU6" s="687"/>
      <c r="DV6" s="687"/>
      <c r="DW6" s="687"/>
      <c r="DX6" s="687"/>
      <c r="DY6" s="687"/>
      <c r="DZ6" s="687"/>
      <c r="EA6" s="687"/>
      <c r="EB6" s="687"/>
      <c r="EC6" s="696"/>
    </row>
    <row r="7" spans="2:143" ht="11.25" customHeight="1" x14ac:dyDescent="0.15">
      <c r="B7" s="683" t="s">
        <v>232</v>
      </c>
      <c r="C7" s="684"/>
      <c r="D7" s="684"/>
      <c r="E7" s="684"/>
      <c r="F7" s="684"/>
      <c r="G7" s="684"/>
      <c r="H7" s="684"/>
      <c r="I7" s="684"/>
      <c r="J7" s="684"/>
      <c r="K7" s="684"/>
      <c r="L7" s="684"/>
      <c r="M7" s="684"/>
      <c r="N7" s="684"/>
      <c r="O7" s="684"/>
      <c r="P7" s="684"/>
      <c r="Q7" s="685"/>
      <c r="R7" s="686">
        <v>117218</v>
      </c>
      <c r="S7" s="687"/>
      <c r="T7" s="687"/>
      <c r="U7" s="687"/>
      <c r="V7" s="687"/>
      <c r="W7" s="687"/>
      <c r="X7" s="687"/>
      <c r="Y7" s="688"/>
      <c r="Z7" s="689">
        <v>0</v>
      </c>
      <c r="AA7" s="689"/>
      <c r="AB7" s="689"/>
      <c r="AC7" s="689"/>
      <c r="AD7" s="690">
        <v>117218</v>
      </c>
      <c r="AE7" s="690"/>
      <c r="AF7" s="690"/>
      <c r="AG7" s="690"/>
      <c r="AH7" s="690"/>
      <c r="AI7" s="690"/>
      <c r="AJ7" s="690"/>
      <c r="AK7" s="690"/>
      <c r="AL7" s="691">
        <v>0.1</v>
      </c>
      <c r="AM7" s="692"/>
      <c r="AN7" s="692"/>
      <c r="AO7" s="693"/>
      <c r="AP7" s="683" t="s">
        <v>233</v>
      </c>
      <c r="AQ7" s="684"/>
      <c r="AR7" s="684"/>
      <c r="AS7" s="684"/>
      <c r="AT7" s="684"/>
      <c r="AU7" s="684"/>
      <c r="AV7" s="684"/>
      <c r="AW7" s="684"/>
      <c r="AX7" s="684"/>
      <c r="AY7" s="684"/>
      <c r="AZ7" s="684"/>
      <c r="BA7" s="684"/>
      <c r="BB7" s="684"/>
      <c r="BC7" s="684"/>
      <c r="BD7" s="684"/>
      <c r="BE7" s="684"/>
      <c r="BF7" s="685"/>
      <c r="BG7" s="686">
        <v>43433634</v>
      </c>
      <c r="BH7" s="687"/>
      <c r="BI7" s="687"/>
      <c r="BJ7" s="687"/>
      <c r="BK7" s="687"/>
      <c r="BL7" s="687"/>
      <c r="BM7" s="687"/>
      <c r="BN7" s="688"/>
      <c r="BO7" s="689">
        <v>49.6</v>
      </c>
      <c r="BP7" s="689"/>
      <c r="BQ7" s="689"/>
      <c r="BR7" s="689"/>
      <c r="BS7" s="690">
        <v>763294</v>
      </c>
      <c r="BT7" s="690"/>
      <c r="BU7" s="690"/>
      <c r="BV7" s="690"/>
      <c r="BW7" s="690"/>
      <c r="BX7" s="690"/>
      <c r="BY7" s="690"/>
      <c r="BZ7" s="690"/>
      <c r="CA7" s="690"/>
      <c r="CB7" s="694"/>
      <c r="CD7" s="701" t="s">
        <v>234</v>
      </c>
      <c r="CE7" s="702"/>
      <c r="CF7" s="702"/>
      <c r="CG7" s="702"/>
      <c r="CH7" s="702"/>
      <c r="CI7" s="702"/>
      <c r="CJ7" s="702"/>
      <c r="CK7" s="702"/>
      <c r="CL7" s="702"/>
      <c r="CM7" s="702"/>
      <c r="CN7" s="702"/>
      <c r="CO7" s="702"/>
      <c r="CP7" s="702"/>
      <c r="CQ7" s="703"/>
      <c r="CR7" s="686">
        <v>69052572</v>
      </c>
      <c r="CS7" s="687"/>
      <c r="CT7" s="687"/>
      <c r="CU7" s="687"/>
      <c r="CV7" s="687"/>
      <c r="CW7" s="687"/>
      <c r="CX7" s="687"/>
      <c r="CY7" s="688"/>
      <c r="CZ7" s="689">
        <v>29.5</v>
      </c>
      <c r="DA7" s="689"/>
      <c r="DB7" s="689"/>
      <c r="DC7" s="689"/>
      <c r="DD7" s="695">
        <v>5493348</v>
      </c>
      <c r="DE7" s="687"/>
      <c r="DF7" s="687"/>
      <c r="DG7" s="687"/>
      <c r="DH7" s="687"/>
      <c r="DI7" s="687"/>
      <c r="DJ7" s="687"/>
      <c r="DK7" s="687"/>
      <c r="DL7" s="687"/>
      <c r="DM7" s="687"/>
      <c r="DN7" s="687"/>
      <c r="DO7" s="687"/>
      <c r="DP7" s="688"/>
      <c r="DQ7" s="695">
        <v>14681136</v>
      </c>
      <c r="DR7" s="687"/>
      <c r="DS7" s="687"/>
      <c r="DT7" s="687"/>
      <c r="DU7" s="687"/>
      <c r="DV7" s="687"/>
      <c r="DW7" s="687"/>
      <c r="DX7" s="687"/>
      <c r="DY7" s="687"/>
      <c r="DZ7" s="687"/>
      <c r="EA7" s="687"/>
      <c r="EB7" s="687"/>
      <c r="EC7" s="696"/>
    </row>
    <row r="8" spans="2:143" ht="11.25" customHeight="1" x14ac:dyDescent="0.15">
      <c r="B8" s="683" t="s">
        <v>235</v>
      </c>
      <c r="C8" s="684"/>
      <c r="D8" s="684"/>
      <c r="E8" s="684"/>
      <c r="F8" s="684"/>
      <c r="G8" s="684"/>
      <c r="H8" s="684"/>
      <c r="I8" s="684"/>
      <c r="J8" s="684"/>
      <c r="K8" s="684"/>
      <c r="L8" s="684"/>
      <c r="M8" s="684"/>
      <c r="N8" s="684"/>
      <c r="O8" s="684"/>
      <c r="P8" s="684"/>
      <c r="Q8" s="685"/>
      <c r="R8" s="686">
        <v>656974</v>
      </c>
      <c r="S8" s="687"/>
      <c r="T8" s="687"/>
      <c r="U8" s="687"/>
      <c r="V8" s="687"/>
      <c r="W8" s="687"/>
      <c r="X8" s="687"/>
      <c r="Y8" s="688"/>
      <c r="Z8" s="689">
        <v>0.3</v>
      </c>
      <c r="AA8" s="689"/>
      <c r="AB8" s="689"/>
      <c r="AC8" s="689"/>
      <c r="AD8" s="690">
        <v>656974</v>
      </c>
      <c r="AE8" s="690"/>
      <c r="AF8" s="690"/>
      <c r="AG8" s="690"/>
      <c r="AH8" s="690"/>
      <c r="AI8" s="690"/>
      <c r="AJ8" s="690"/>
      <c r="AK8" s="690"/>
      <c r="AL8" s="691">
        <v>0.7</v>
      </c>
      <c r="AM8" s="692"/>
      <c r="AN8" s="692"/>
      <c r="AO8" s="693"/>
      <c r="AP8" s="683" t="s">
        <v>236</v>
      </c>
      <c r="AQ8" s="684"/>
      <c r="AR8" s="684"/>
      <c r="AS8" s="684"/>
      <c r="AT8" s="684"/>
      <c r="AU8" s="684"/>
      <c r="AV8" s="684"/>
      <c r="AW8" s="684"/>
      <c r="AX8" s="684"/>
      <c r="AY8" s="684"/>
      <c r="AZ8" s="684"/>
      <c r="BA8" s="684"/>
      <c r="BB8" s="684"/>
      <c r="BC8" s="684"/>
      <c r="BD8" s="684"/>
      <c r="BE8" s="684"/>
      <c r="BF8" s="685"/>
      <c r="BG8" s="686">
        <v>823116</v>
      </c>
      <c r="BH8" s="687"/>
      <c r="BI8" s="687"/>
      <c r="BJ8" s="687"/>
      <c r="BK8" s="687"/>
      <c r="BL8" s="687"/>
      <c r="BM8" s="687"/>
      <c r="BN8" s="688"/>
      <c r="BO8" s="689">
        <v>0.9</v>
      </c>
      <c r="BP8" s="689"/>
      <c r="BQ8" s="689"/>
      <c r="BR8" s="689"/>
      <c r="BS8" s="695" t="s">
        <v>237</v>
      </c>
      <c r="BT8" s="687"/>
      <c r="BU8" s="687"/>
      <c r="BV8" s="687"/>
      <c r="BW8" s="687"/>
      <c r="BX8" s="687"/>
      <c r="BY8" s="687"/>
      <c r="BZ8" s="687"/>
      <c r="CA8" s="687"/>
      <c r="CB8" s="696"/>
      <c r="CD8" s="701" t="s">
        <v>238</v>
      </c>
      <c r="CE8" s="702"/>
      <c r="CF8" s="702"/>
      <c r="CG8" s="702"/>
      <c r="CH8" s="702"/>
      <c r="CI8" s="702"/>
      <c r="CJ8" s="702"/>
      <c r="CK8" s="702"/>
      <c r="CL8" s="702"/>
      <c r="CM8" s="702"/>
      <c r="CN8" s="702"/>
      <c r="CO8" s="702"/>
      <c r="CP8" s="702"/>
      <c r="CQ8" s="703"/>
      <c r="CR8" s="686">
        <v>82230513</v>
      </c>
      <c r="CS8" s="687"/>
      <c r="CT8" s="687"/>
      <c r="CU8" s="687"/>
      <c r="CV8" s="687"/>
      <c r="CW8" s="687"/>
      <c r="CX8" s="687"/>
      <c r="CY8" s="688"/>
      <c r="CZ8" s="689">
        <v>35.1</v>
      </c>
      <c r="DA8" s="689"/>
      <c r="DB8" s="689"/>
      <c r="DC8" s="689"/>
      <c r="DD8" s="695">
        <v>2731259</v>
      </c>
      <c r="DE8" s="687"/>
      <c r="DF8" s="687"/>
      <c r="DG8" s="687"/>
      <c r="DH8" s="687"/>
      <c r="DI8" s="687"/>
      <c r="DJ8" s="687"/>
      <c r="DK8" s="687"/>
      <c r="DL8" s="687"/>
      <c r="DM8" s="687"/>
      <c r="DN8" s="687"/>
      <c r="DO8" s="687"/>
      <c r="DP8" s="688"/>
      <c r="DQ8" s="695">
        <v>38759785</v>
      </c>
      <c r="DR8" s="687"/>
      <c r="DS8" s="687"/>
      <c r="DT8" s="687"/>
      <c r="DU8" s="687"/>
      <c r="DV8" s="687"/>
      <c r="DW8" s="687"/>
      <c r="DX8" s="687"/>
      <c r="DY8" s="687"/>
      <c r="DZ8" s="687"/>
      <c r="EA8" s="687"/>
      <c r="EB8" s="687"/>
      <c r="EC8" s="696"/>
    </row>
    <row r="9" spans="2:143" ht="11.25" customHeight="1" x14ac:dyDescent="0.15">
      <c r="B9" s="683" t="s">
        <v>239</v>
      </c>
      <c r="C9" s="684"/>
      <c r="D9" s="684"/>
      <c r="E9" s="684"/>
      <c r="F9" s="684"/>
      <c r="G9" s="684"/>
      <c r="H9" s="684"/>
      <c r="I9" s="684"/>
      <c r="J9" s="684"/>
      <c r="K9" s="684"/>
      <c r="L9" s="684"/>
      <c r="M9" s="684"/>
      <c r="N9" s="684"/>
      <c r="O9" s="684"/>
      <c r="P9" s="684"/>
      <c r="Q9" s="685"/>
      <c r="R9" s="686">
        <v>759714</v>
      </c>
      <c r="S9" s="687"/>
      <c r="T9" s="687"/>
      <c r="U9" s="687"/>
      <c r="V9" s="687"/>
      <c r="W9" s="687"/>
      <c r="X9" s="687"/>
      <c r="Y9" s="688"/>
      <c r="Z9" s="689">
        <v>0.3</v>
      </c>
      <c r="AA9" s="689"/>
      <c r="AB9" s="689"/>
      <c r="AC9" s="689"/>
      <c r="AD9" s="690">
        <v>759714</v>
      </c>
      <c r="AE9" s="690"/>
      <c r="AF9" s="690"/>
      <c r="AG9" s="690"/>
      <c r="AH9" s="690"/>
      <c r="AI9" s="690"/>
      <c r="AJ9" s="690"/>
      <c r="AK9" s="690"/>
      <c r="AL9" s="691">
        <v>0.8</v>
      </c>
      <c r="AM9" s="692"/>
      <c r="AN9" s="692"/>
      <c r="AO9" s="693"/>
      <c r="AP9" s="683" t="s">
        <v>240</v>
      </c>
      <c r="AQ9" s="684"/>
      <c r="AR9" s="684"/>
      <c r="AS9" s="684"/>
      <c r="AT9" s="684"/>
      <c r="AU9" s="684"/>
      <c r="AV9" s="684"/>
      <c r="AW9" s="684"/>
      <c r="AX9" s="684"/>
      <c r="AY9" s="684"/>
      <c r="AZ9" s="684"/>
      <c r="BA9" s="684"/>
      <c r="BB9" s="684"/>
      <c r="BC9" s="684"/>
      <c r="BD9" s="684"/>
      <c r="BE9" s="684"/>
      <c r="BF9" s="685"/>
      <c r="BG9" s="686">
        <v>38868307</v>
      </c>
      <c r="BH9" s="687"/>
      <c r="BI9" s="687"/>
      <c r="BJ9" s="687"/>
      <c r="BK9" s="687"/>
      <c r="BL9" s="687"/>
      <c r="BM9" s="687"/>
      <c r="BN9" s="688"/>
      <c r="BO9" s="689">
        <v>44.3</v>
      </c>
      <c r="BP9" s="689"/>
      <c r="BQ9" s="689"/>
      <c r="BR9" s="689"/>
      <c r="BS9" s="695" t="s">
        <v>175</v>
      </c>
      <c r="BT9" s="687"/>
      <c r="BU9" s="687"/>
      <c r="BV9" s="687"/>
      <c r="BW9" s="687"/>
      <c r="BX9" s="687"/>
      <c r="BY9" s="687"/>
      <c r="BZ9" s="687"/>
      <c r="CA9" s="687"/>
      <c r="CB9" s="696"/>
      <c r="CD9" s="701" t="s">
        <v>241</v>
      </c>
      <c r="CE9" s="702"/>
      <c r="CF9" s="702"/>
      <c r="CG9" s="702"/>
      <c r="CH9" s="702"/>
      <c r="CI9" s="702"/>
      <c r="CJ9" s="702"/>
      <c r="CK9" s="702"/>
      <c r="CL9" s="702"/>
      <c r="CM9" s="702"/>
      <c r="CN9" s="702"/>
      <c r="CO9" s="702"/>
      <c r="CP9" s="702"/>
      <c r="CQ9" s="703"/>
      <c r="CR9" s="686">
        <v>16153596</v>
      </c>
      <c r="CS9" s="687"/>
      <c r="CT9" s="687"/>
      <c r="CU9" s="687"/>
      <c r="CV9" s="687"/>
      <c r="CW9" s="687"/>
      <c r="CX9" s="687"/>
      <c r="CY9" s="688"/>
      <c r="CZ9" s="689">
        <v>6.9</v>
      </c>
      <c r="DA9" s="689"/>
      <c r="DB9" s="689"/>
      <c r="DC9" s="689"/>
      <c r="DD9" s="695">
        <v>581928</v>
      </c>
      <c r="DE9" s="687"/>
      <c r="DF9" s="687"/>
      <c r="DG9" s="687"/>
      <c r="DH9" s="687"/>
      <c r="DI9" s="687"/>
      <c r="DJ9" s="687"/>
      <c r="DK9" s="687"/>
      <c r="DL9" s="687"/>
      <c r="DM9" s="687"/>
      <c r="DN9" s="687"/>
      <c r="DO9" s="687"/>
      <c r="DP9" s="688"/>
      <c r="DQ9" s="695">
        <v>12649513</v>
      </c>
      <c r="DR9" s="687"/>
      <c r="DS9" s="687"/>
      <c r="DT9" s="687"/>
      <c r="DU9" s="687"/>
      <c r="DV9" s="687"/>
      <c r="DW9" s="687"/>
      <c r="DX9" s="687"/>
      <c r="DY9" s="687"/>
      <c r="DZ9" s="687"/>
      <c r="EA9" s="687"/>
      <c r="EB9" s="687"/>
      <c r="EC9" s="696"/>
    </row>
    <row r="10" spans="2:143" ht="11.25" customHeight="1" x14ac:dyDescent="0.15">
      <c r="B10" s="683" t="s">
        <v>242</v>
      </c>
      <c r="C10" s="684"/>
      <c r="D10" s="684"/>
      <c r="E10" s="684"/>
      <c r="F10" s="684"/>
      <c r="G10" s="684"/>
      <c r="H10" s="684"/>
      <c r="I10" s="684"/>
      <c r="J10" s="684"/>
      <c r="K10" s="684"/>
      <c r="L10" s="684"/>
      <c r="M10" s="684"/>
      <c r="N10" s="684"/>
      <c r="O10" s="684"/>
      <c r="P10" s="684"/>
      <c r="Q10" s="685"/>
      <c r="R10" s="686" t="s">
        <v>237</v>
      </c>
      <c r="S10" s="687"/>
      <c r="T10" s="687"/>
      <c r="U10" s="687"/>
      <c r="V10" s="687"/>
      <c r="W10" s="687"/>
      <c r="X10" s="687"/>
      <c r="Y10" s="688"/>
      <c r="Z10" s="689" t="s">
        <v>136</v>
      </c>
      <c r="AA10" s="689"/>
      <c r="AB10" s="689"/>
      <c r="AC10" s="689"/>
      <c r="AD10" s="690" t="s">
        <v>175</v>
      </c>
      <c r="AE10" s="690"/>
      <c r="AF10" s="690"/>
      <c r="AG10" s="690"/>
      <c r="AH10" s="690"/>
      <c r="AI10" s="690"/>
      <c r="AJ10" s="690"/>
      <c r="AK10" s="690"/>
      <c r="AL10" s="691" t="s">
        <v>136</v>
      </c>
      <c r="AM10" s="692"/>
      <c r="AN10" s="692"/>
      <c r="AO10" s="693"/>
      <c r="AP10" s="683" t="s">
        <v>243</v>
      </c>
      <c r="AQ10" s="684"/>
      <c r="AR10" s="684"/>
      <c r="AS10" s="684"/>
      <c r="AT10" s="684"/>
      <c r="AU10" s="684"/>
      <c r="AV10" s="684"/>
      <c r="AW10" s="684"/>
      <c r="AX10" s="684"/>
      <c r="AY10" s="684"/>
      <c r="AZ10" s="684"/>
      <c r="BA10" s="684"/>
      <c r="BB10" s="684"/>
      <c r="BC10" s="684"/>
      <c r="BD10" s="684"/>
      <c r="BE10" s="684"/>
      <c r="BF10" s="685"/>
      <c r="BG10" s="686">
        <v>1244514</v>
      </c>
      <c r="BH10" s="687"/>
      <c r="BI10" s="687"/>
      <c r="BJ10" s="687"/>
      <c r="BK10" s="687"/>
      <c r="BL10" s="687"/>
      <c r="BM10" s="687"/>
      <c r="BN10" s="688"/>
      <c r="BO10" s="689">
        <v>1.4</v>
      </c>
      <c r="BP10" s="689"/>
      <c r="BQ10" s="689"/>
      <c r="BR10" s="689"/>
      <c r="BS10" s="695">
        <v>206728</v>
      </c>
      <c r="BT10" s="687"/>
      <c r="BU10" s="687"/>
      <c r="BV10" s="687"/>
      <c r="BW10" s="687"/>
      <c r="BX10" s="687"/>
      <c r="BY10" s="687"/>
      <c r="BZ10" s="687"/>
      <c r="CA10" s="687"/>
      <c r="CB10" s="696"/>
      <c r="CD10" s="701" t="s">
        <v>244</v>
      </c>
      <c r="CE10" s="702"/>
      <c r="CF10" s="702"/>
      <c r="CG10" s="702"/>
      <c r="CH10" s="702"/>
      <c r="CI10" s="702"/>
      <c r="CJ10" s="702"/>
      <c r="CK10" s="702"/>
      <c r="CL10" s="702"/>
      <c r="CM10" s="702"/>
      <c r="CN10" s="702"/>
      <c r="CO10" s="702"/>
      <c r="CP10" s="702"/>
      <c r="CQ10" s="703"/>
      <c r="CR10" s="686">
        <v>383105</v>
      </c>
      <c r="CS10" s="687"/>
      <c r="CT10" s="687"/>
      <c r="CU10" s="687"/>
      <c r="CV10" s="687"/>
      <c r="CW10" s="687"/>
      <c r="CX10" s="687"/>
      <c r="CY10" s="688"/>
      <c r="CZ10" s="689">
        <v>0.2</v>
      </c>
      <c r="DA10" s="689"/>
      <c r="DB10" s="689"/>
      <c r="DC10" s="689"/>
      <c r="DD10" s="695">
        <v>32233</v>
      </c>
      <c r="DE10" s="687"/>
      <c r="DF10" s="687"/>
      <c r="DG10" s="687"/>
      <c r="DH10" s="687"/>
      <c r="DI10" s="687"/>
      <c r="DJ10" s="687"/>
      <c r="DK10" s="687"/>
      <c r="DL10" s="687"/>
      <c r="DM10" s="687"/>
      <c r="DN10" s="687"/>
      <c r="DO10" s="687"/>
      <c r="DP10" s="688"/>
      <c r="DQ10" s="695">
        <v>299322</v>
      </c>
      <c r="DR10" s="687"/>
      <c r="DS10" s="687"/>
      <c r="DT10" s="687"/>
      <c r="DU10" s="687"/>
      <c r="DV10" s="687"/>
      <c r="DW10" s="687"/>
      <c r="DX10" s="687"/>
      <c r="DY10" s="687"/>
      <c r="DZ10" s="687"/>
      <c r="EA10" s="687"/>
      <c r="EB10" s="687"/>
      <c r="EC10" s="696"/>
    </row>
    <row r="11" spans="2:143" ht="11.25" customHeight="1" x14ac:dyDescent="0.15">
      <c r="B11" s="683" t="s">
        <v>245</v>
      </c>
      <c r="C11" s="684"/>
      <c r="D11" s="684"/>
      <c r="E11" s="684"/>
      <c r="F11" s="684"/>
      <c r="G11" s="684"/>
      <c r="H11" s="684"/>
      <c r="I11" s="684"/>
      <c r="J11" s="684"/>
      <c r="K11" s="684"/>
      <c r="L11" s="684"/>
      <c r="M11" s="684"/>
      <c r="N11" s="684"/>
      <c r="O11" s="684"/>
      <c r="P11" s="684"/>
      <c r="Q11" s="685"/>
      <c r="R11" s="686">
        <v>9444886</v>
      </c>
      <c r="S11" s="687"/>
      <c r="T11" s="687"/>
      <c r="U11" s="687"/>
      <c r="V11" s="687"/>
      <c r="W11" s="687"/>
      <c r="X11" s="687"/>
      <c r="Y11" s="688"/>
      <c r="Z11" s="691">
        <v>3.9</v>
      </c>
      <c r="AA11" s="692"/>
      <c r="AB11" s="692"/>
      <c r="AC11" s="704"/>
      <c r="AD11" s="695">
        <v>9444886</v>
      </c>
      <c r="AE11" s="687"/>
      <c r="AF11" s="687"/>
      <c r="AG11" s="687"/>
      <c r="AH11" s="687"/>
      <c r="AI11" s="687"/>
      <c r="AJ11" s="687"/>
      <c r="AK11" s="688"/>
      <c r="AL11" s="691">
        <v>9.8000000000000007</v>
      </c>
      <c r="AM11" s="692"/>
      <c r="AN11" s="692"/>
      <c r="AO11" s="693"/>
      <c r="AP11" s="683" t="s">
        <v>246</v>
      </c>
      <c r="AQ11" s="684"/>
      <c r="AR11" s="684"/>
      <c r="AS11" s="684"/>
      <c r="AT11" s="684"/>
      <c r="AU11" s="684"/>
      <c r="AV11" s="684"/>
      <c r="AW11" s="684"/>
      <c r="AX11" s="684"/>
      <c r="AY11" s="684"/>
      <c r="AZ11" s="684"/>
      <c r="BA11" s="684"/>
      <c r="BB11" s="684"/>
      <c r="BC11" s="684"/>
      <c r="BD11" s="684"/>
      <c r="BE11" s="684"/>
      <c r="BF11" s="685"/>
      <c r="BG11" s="686">
        <v>2497697</v>
      </c>
      <c r="BH11" s="687"/>
      <c r="BI11" s="687"/>
      <c r="BJ11" s="687"/>
      <c r="BK11" s="687"/>
      <c r="BL11" s="687"/>
      <c r="BM11" s="687"/>
      <c r="BN11" s="688"/>
      <c r="BO11" s="689">
        <v>2.8</v>
      </c>
      <c r="BP11" s="689"/>
      <c r="BQ11" s="689"/>
      <c r="BR11" s="689"/>
      <c r="BS11" s="695">
        <v>556566</v>
      </c>
      <c r="BT11" s="687"/>
      <c r="BU11" s="687"/>
      <c r="BV11" s="687"/>
      <c r="BW11" s="687"/>
      <c r="BX11" s="687"/>
      <c r="BY11" s="687"/>
      <c r="BZ11" s="687"/>
      <c r="CA11" s="687"/>
      <c r="CB11" s="696"/>
      <c r="CD11" s="701" t="s">
        <v>247</v>
      </c>
      <c r="CE11" s="702"/>
      <c r="CF11" s="702"/>
      <c r="CG11" s="702"/>
      <c r="CH11" s="702"/>
      <c r="CI11" s="702"/>
      <c r="CJ11" s="702"/>
      <c r="CK11" s="702"/>
      <c r="CL11" s="702"/>
      <c r="CM11" s="702"/>
      <c r="CN11" s="702"/>
      <c r="CO11" s="702"/>
      <c r="CP11" s="702"/>
      <c r="CQ11" s="703"/>
      <c r="CR11" s="686">
        <v>181038</v>
      </c>
      <c r="CS11" s="687"/>
      <c r="CT11" s="687"/>
      <c r="CU11" s="687"/>
      <c r="CV11" s="687"/>
      <c r="CW11" s="687"/>
      <c r="CX11" s="687"/>
      <c r="CY11" s="688"/>
      <c r="CZ11" s="689">
        <v>0.1</v>
      </c>
      <c r="DA11" s="689"/>
      <c r="DB11" s="689"/>
      <c r="DC11" s="689"/>
      <c r="DD11" s="695">
        <v>12217</v>
      </c>
      <c r="DE11" s="687"/>
      <c r="DF11" s="687"/>
      <c r="DG11" s="687"/>
      <c r="DH11" s="687"/>
      <c r="DI11" s="687"/>
      <c r="DJ11" s="687"/>
      <c r="DK11" s="687"/>
      <c r="DL11" s="687"/>
      <c r="DM11" s="687"/>
      <c r="DN11" s="687"/>
      <c r="DO11" s="687"/>
      <c r="DP11" s="688"/>
      <c r="DQ11" s="695">
        <v>167771</v>
      </c>
      <c r="DR11" s="687"/>
      <c r="DS11" s="687"/>
      <c r="DT11" s="687"/>
      <c r="DU11" s="687"/>
      <c r="DV11" s="687"/>
      <c r="DW11" s="687"/>
      <c r="DX11" s="687"/>
      <c r="DY11" s="687"/>
      <c r="DZ11" s="687"/>
      <c r="EA11" s="687"/>
      <c r="EB11" s="687"/>
      <c r="EC11" s="696"/>
    </row>
    <row r="12" spans="2:143" ht="11.25" customHeight="1" x14ac:dyDescent="0.15">
      <c r="B12" s="683" t="s">
        <v>248</v>
      </c>
      <c r="C12" s="684"/>
      <c r="D12" s="684"/>
      <c r="E12" s="684"/>
      <c r="F12" s="684"/>
      <c r="G12" s="684"/>
      <c r="H12" s="684"/>
      <c r="I12" s="684"/>
      <c r="J12" s="684"/>
      <c r="K12" s="684"/>
      <c r="L12" s="684"/>
      <c r="M12" s="684"/>
      <c r="N12" s="684"/>
      <c r="O12" s="684"/>
      <c r="P12" s="684"/>
      <c r="Q12" s="685"/>
      <c r="R12" s="686">
        <v>126178</v>
      </c>
      <c r="S12" s="687"/>
      <c r="T12" s="687"/>
      <c r="U12" s="687"/>
      <c r="V12" s="687"/>
      <c r="W12" s="687"/>
      <c r="X12" s="687"/>
      <c r="Y12" s="688"/>
      <c r="Z12" s="689">
        <v>0.1</v>
      </c>
      <c r="AA12" s="689"/>
      <c r="AB12" s="689"/>
      <c r="AC12" s="689"/>
      <c r="AD12" s="690">
        <v>126178</v>
      </c>
      <c r="AE12" s="690"/>
      <c r="AF12" s="690"/>
      <c r="AG12" s="690"/>
      <c r="AH12" s="690"/>
      <c r="AI12" s="690"/>
      <c r="AJ12" s="690"/>
      <c r="AK12" s="690"/>
      <c r="AL12" s="691">
        <v>0.1</v>
      </c>
      <c r="AM12" s="692"/>
      <c r="AN12" s="692"/>
      <c r="AO12" s="693"/>
      <c r="AP12" s="683" t="s">
        <v>249</v>
      </c>
      <c r="AQ12" s="684"/>
      <c r="AR12" s="684"/>
      <c r="AS12" s="684"/>
      <c r="AT12" s="684"/>
      <c r="AU12" s="684"/>
      <c r="AV12" s="684"/>
      <c r="AW12" s="684"/>
      <c r="AX12" s="684"/>
      <c r="AY12" s="684"/>
      <c r="AZ12" s="684"/>
      <c r="BA12" s="684"/>
      <c r="BB12" s="684"/>
      <c r="BC12" s="684"/>
      <c r="BD12" s="684"/>
      <c r="BE12" s="684"/>
      <c r="BF12" s="685"/>
      <c r="BG12" s="686">
        <v>32656146</v>
      </c>
      <c r="BH12" s="687"/>
      <c r="BI12" s="687"/>
      <c r="BJ12" s="687"/>
      <c r="BK12" s="687"/>
      <c r="BL12" s="687"/>
      <c r="BM12" s="687"/>
      <c r="BN12" s="688"/>
      <c r="BO12" s="689">
        <v>37.299999999999997</v>
      </c>
      <c r="BP12" s="689"/>
      <c r="BQ12" s="689"/>
      <c r="BR12" s="689"/>
      <c r="BS12" s="695" t="s">
        <v>237</v>
      </c>
      <c r="BT12" s="687"/>
      <c r="BU12" s="687"/>
      <c r="BV12" s="687"/>
      <c r="BW12" s="687"/>
      <c r="BX12" s="687"/>
      <c r="BY12" s="687"/>
      <c r="BZ12" s="687"/>
      <c r="CA12" s="687"/>
      <c r="CB12" s="696"/>
      <c r="CD12" s="701" t="s">
        <v>250</v>
      </c>
      <c r="CE12" s="702"/>
      <c r="CF12" s="702"/>
      <c r="CG12" s="702"/>
      <c r="CH12" s="702"/>
      <c r="CI12" s="702"/>
      <c r="CJ12" s="702"/>
      <c r="CK12" s="702"/>
      <c r="CL12" s="702"/>
      <c r="CM12" s="702"/>
      <c r="CN12" s="702"/>
      <c r="CO12" s="702"/>
      <c r="CP12" s="702"/>
      <c r="CQ12" s="703"/>
      <c r="CR12" s="686">
        <v>1535369</v>
      </c>
      <c r="CS12" s="687"/>
      <c r="CT12" s="687"/>
      <c r="CU12" s="687"/>
      <c r="CV12" s="687"/>
      <c r="CW12" s="687"/>
      <c r="CX12" s="687"/>
      <c r="CY12" s="688"/>
      <c r="CZ12" s="689">
        <v>0.7</v>
      </c>
      <c r="DA12" s="689"/>
      <c r="DB12" s="689"/>
      <c r="DC12" s="689"/>
      <c r="DD12" s="695">
        <v>20076</v>
      </c>
      <c r="DE12" s="687"/>
      <c r="DF12" s="687"/>
      <c r="DG12" s="687"/>
      <c r="DH12" s="687"/>
      <c r="DI12" s="687"/>
      <c r="DJ12" s="687"/>
      <c r="DK12" s="687"/>
      <c r="DL12" s="687"/>
      <c r="DM12" s="687"/>
      <c r="DN12" s="687"/>
      <c r="DO12" s="687"/>
      <c r="DP12" s="688"/>
      <c r="DQ12" s="695">
        <v>1342395</v>
      </c>
      <c r="DR12" s="687"/>
      <c r="DS12" s="687"/>
      <c r="DT12" s="687"/>
      <c r="DU12" s="687"/>
      <c r="DV12" s="687"/>
      <c r="DW12" s="687"/>
      <c r="DX12" s="687"/>
      <c r="DY12" s="687"/>
      <c r="DZ12" s="687"/>
      <c r="EA12" s="687"/>
      <c r="EB12" s="687"/>
      <c r="EC12" s="696"/>
    </row>
    <row r="13" spans="2:143" ht="11.25" customHeight="1" x14ac:dyDescent="0.15">
      <c r="B13" s="683" t="s">
        <v>251</v>
      </c>
      <c r="C13" s="684"/>
      <c r="D13" s="684"/>
      <c r="E13" s="684"/>
      <c r="F13" s="684"/>
      <c r="G13" s="684"/>
      <c r="H13" s="684"/>
      <c r="I13" s="684"/>
      <c r="J13" s="684"/>
      <c r="K13" s="684"/>
      <c r="L13" s="684"/>
      <c r="M13" s="684"/>
      <c r="N13" s="684"/>
      <c r="O13" s="684"/>
      <c r="P13" s="684"/>
      <c r="Q13" s="685"/>
      <c r="R13" s="686" t="s">
        <v>237</v>
      </c>
      <c r="S13" s="687"/>
      <c r="T13" s="687"/>
      <c r="U13" s="687"/>
      <c r="V13" s="687"/>
      <c r="W13" s="687"/>
      <c r="X13" s="687"/>
      <c r="Y13" s="688"/>
      <c r="Z13" s="689" t="s">
        <v>237</v>
      </c>
      <c r="AA13" s="689"/>
      <c r="AB13" s="689"/>
      <c r="AC13" s="689"/>
      <c r="AD13" s="690" t="s">
        <v>175</v>
      </c>
      <c r="AE13" s="690"/>
      <c r="AF13" s="690"/>
      <c r="AG13" s="690"/>
      <c r="AH13" s="690"/>
      <c r="AI13" s="690"/>
      <c r="AJ13" s="690"/>
      <c r="AK13" s="690"/>
      <c r="AL13" s="691" t="s">
        <v>175</v>
      </c>
      <c r="AM13" s="692"/>
      <c r="AN13" s="692"/>
      <c r="AO13" s="693"/>
      <c r="AP13" s="683" t="s">
        <v>252</v>
      </c>
      <c r="AQ13" s="684"/>
      <c r="AR13" s="684"/>
      <c r="AS13" s="684"/>
      <c r="AT13" s="684"/>
      <c r="AU13" s="684"/>
      <c r="AV13" s="684"/>
      <c r="AW13" s="684"/>
      <c r="AX13" s="684"/>
      <c r="AY13" s="684"/>
      <c r="AZ13" s="684"/>
      <c r="BA13" s="684"/>
      <c r="BB13" s="684"/>
      <c r="BC13" s="684"/>
      <c r="BD13" s="684"/>
      <c r="BE13" s="684"/>
      <c r="BF13" s="685"/>
      <c r="BG13" s="686">
        <v>32390783</v>
      </c>
      <c r="BH13" s="687"/>
      <c r="BI13" s="687"/>
      <c r="BJ13" s="687"/>
      <c r="BK13" s="687"/>
      <c r="BL13" s="687"/>
      <c r="BM13" s="687"/>
      <c r="BN13" s="688"/>
      <c r="BO13" s="689">
        <v>37</v>
      </c>
      <c r="BP13" s="689"/>
      <c r="BQ13" s="689"/>
      <c r="BR13" s="689"/>
      <c r="BS13" s="695" t="s">
        <v>237</v>
      </c>
      <c r="BT13" s="687"/>
      <c r="BU13" s="687"/>
      <c r="BV13" s="687"/>
      <c r="BW13" s="687"/>
      <c r="BX13" s="687"/>
      <c r="BY13" s="687"/>
      <c r="BZ13" s="687"/>
      <c r="CA13" s="687"/>
      <c r="CB13" s="696"/>
      <c r="CD13" s="701" t="s">
        <v>253</v>
      </c>
      <c r="CE13" s="702"/>
      <c r="CF13" s="702"/>
      <c r="CG13" s="702"/>
      <c r="CH13" s="702"/>
      <c r="CI13" s="702"/>
      <c r="CJ13" s="702"/>
      <c r="CK13" s="702"/>
      <c r="CL13" s="702"/>
      <c r="CM13" s="702"/>
      <c r="CN13" s="702"/>
      <c r="CO13" s="702"/>
      <c r="CP13" s="702"/>
      <c r="CQ13" s="703"/>
      <c r="CR13" s="686">
        <v>14915994</v>
      </c>
      <c r="CS13" s="687"/>
      <c r="CT13" s="687"/>
      <c r="CU13" s="687"/>
      <c r="CV13" s="687"/>
      <c r="CW13" s="687"/>
      <c r="CX13" s="687"/>
      <c r="CY13" s="688"/>
      <c r="CZ13" s="689">
        <v>6.4</v>
      </c>
      <c r="DA13" s="689"/>
      <c r="DB13" s="689"/>
      <c r="DC13" s="689"/>
      <c r="DD13" s="695">
        <v>3840498</v>
      </c>
      <c r="DE13" s="687"/>
      <c r="DF13" s="687"/>
      <c r="DG13" s="687"/>
      <c r="DH13" s="687"/>
      <c r="DI13" s="687"/>
      <c r="DJ13" s="687"/>
      <c r="DK13" s="687"/>
      <c r="DL13" s="687"/>
      <c r="DM13" s="687"/>
      <c r="DN13" s="687"/>
      <c r="DO13" s="687"/>
      <c r="DP13" s="688"/>
      <c r="DQ13" s="695">
        <v>9620954</v>
      </c>
      <c r="DR13" s="687"/>
      <c r="DS13" s="687"/>
      <c r="DT13" s="687"/>
      <c r="DU13" s="687"/>
      <c r="DV13" s="687"/>
      <c r="DW13" s="687"/>
      <c r="DX13" s="687"/>
      <c r="DY13" s="687"/>
      <c r="DZ13" s="687"/>
      <c r="EA13" s="687"/>
      <c r="EB13" s="687"/>
      <c r="EC13" s="696"/>
    </row>
    <row r="14" spans="2:143" ht="11.25" customHeight="1" x14ac:dyDescent="0.15">
      <c r="B14" s="683" t="s">
        <v>254</v>
      </c>
      <c r="C14" s="684"/>
      <c r="D14" s="684"/>
      <c r="E14" s="684"/>
      <c r="F14" s="684"/>
      <c r="G14" s="684"/>
      <c r="H14" s="684"/>
      <c r="I14" s="684"/>
      <c r="J14" s="684"/>
      <c r="K14" s="684"/>
      <c r="L14" s="684"/>
      <c r="M14" s="684"/>
      <c r="N14" s="684"/>
      <c r="O14" s="684"/>
      <c r="P14" s="684"/>
      <c r="Q14" s="685"/>
      <c r="R14" s="686">
        <v>51</v>
      </c>
      <c r="S14" s="687"/>
      <c r="T14" s="687"/>
      <c r="U14" s="687"/>
      <c r="V14" s="687"/>
      <c r="W14" s="687"/>
      <c r="X14" s="687"/>
      <c r="Y14" s="688"/>
      <c r="Z14" s="689">
        <v>0</v>
      </c>
      <c r="AA14" s="689"/>
      <c r="AB14" s="689"/>
      <c r="AC14" s="689"/>
      <c r="AD14" s="690">
        <v>51</v>
      </c>
      <c r="AE14" s="690"/>
      <c r="AF14" s="690"/>
      <c r="AG14" s="690"/>
      <c r="AH14" s="690"/>
      <c r="AI14" s="690"/>
      <c r="AJ14" s="690"/>
      <c r="AK14" s="690"/>
      <c r="AL14" s="691">
        <v>0</v>
      </c>
      <c r="AM14" s="692"/>
      <c r="AN14" s="692"/>
      <c r="AO14" s="693"/>
      <c r="AP14" s="683" t="s">
        <v>255</v>
      </c>
      <c r="AQ14" s="684"/>
      <c r="AR14" s="684"/>
      <c r="AS14" s="684"/>
      <c r="AT14" s="684"/>
      <c r="AU14" s="684"/>
      <c r="AV14" s="684"/>
      <c r="AW14" s="684"/>
      <c r="AX14" s="684"/>
      <c r="AY14" s="684"/>
      <c r="AZ14" s="684"/>
      <c r="BA14" s="684"/>
      <c r="BB14" s="684"/>
      <c r="BC14" s="684"/>
      <c r="BD14" s="684"/>
      <c r="BE14" s="684"/>
      <c r="BF14" s="685"/>
      <c r="BG14" s="686">
        <v>373571</v>
      </c>
      <c r="BH14" s="687"/>
      <c r="BI14" s="687"/>
      <c r="BJ14" s="687"/>
      <c r="BK14" s="687"/>
      <c r="BL14" s="687"/>
      <c r="BM14" s="687"/>
      <c r="BN14" s="688"/>
      <c r="BO14" s="689">
        <v>0.4</v>
      </c>
      <c r="BP14" s="689"/>
      <c r="BQ14" s="689"/>
      <c r="BR14" s="689"/>
      <c r="BS14" s="695" t="s">
        <v>175</v>
      </c>
      <c r="BT14" s="687"/>
      <c r="BU14" s="687"/>
      <c r="BV14" s="687"/>
      <c r="BW14" s="687"/>
      <c r="BX14" s="687"/>
      <c r="BY14" s="687"/>
      <c r="BZ14" s="687"/>
      <c r="CA14" s="687"/>
      <c r="CB14" s="696"/>
      <c r="CD14" s="701" t="s">
        <v>256</v>
      </c>
      <c r="CE14" s="702"/>
      <c r="CF14" s="702"/>
      <c r="CG14" s="702"/>
      <c r="CH14" s="702"/>
      <c r="CI14" s="702"/>
      <c r="CJ14" s="702"/>
      <c r="CK14" s="702"/>
      <c r="CL14" s="702"/>
      <c r="CM14" s="702"/>
      <c r="CN14" s="702"/>
      <c r="CO14" s="702"/>
      <c r="CP14" s="702"/>
      <c r="CQ14" s="703"/>
      <c r="CR14" s="686">
        <v>7017355</v>
      </c>
      <c r="CS14" s="687"/>
      <c r="CT14" s="687"/>
      <c r="CU14" s="687"/>
      <c r="CV14" s="687"/>
      <c r="CW14" s="687"/>
      <c r="CX14" s="687"/>
      <c r="CY14" s="688"/>
      <c r="CZ14" s="689">
        <v>3</v>
      </c>
      <c r="DA14" s="689"/>
      <c r="DB14" s="689"/>
      <c r="DC14" s="689"/>
      <c r="DD14" s="695">
        <v>1585198</v>
      </c>
      <c r="DE14" s="687"/>
      <c r="DF14" s="687"/>
      <c r="DG14" s="687"/>
      <c r="DH14" s="687"/>
      <c r="DI14" s="687"/>
      <c r="DJ14" s="687"/>
      <c r="DK14" s="687"/>
      <c r="DL14" s="687"/>
      <c r="DM14" s="687"/>
      <c r="DN14" s="687"/>
      <c r="DO14" s="687"/>
      <c r="DP14" s="688"/>
      <c r="DQ14" s="695">
        <v>5762394</v>
      </c>
      <c r="DR14" s="687"/>
      <c r="DS14" s="687"/>
      <c r="DT14" s="687"/>
      <c r="DU14" s="687"/>
      <c r="DV14" s="687"/>
      <c r="DW14" s="687"/>
      <c r="DX14" s="687"/>
      <c r="DY14" s="687"/>
      <c r="DZ14" s="687"/>
      <c r="EA14" s="687"/>
      <c r="EB14" s="687"/>
      <c r="EC14" s="696"/>
    </row>
    <row r="15" spans="2:143" ht="11.25" customHeight="1" x14ac:dyDescent="0.15">
      <c r="B15" s="683" t="s">
        <v>257</v>
      </c>
      <c r="C15" s="684"/>
      <c r="D15" s="684"/>
      <c r="E15" s="684"/>
      <c r="F15" s="684"/>
      <c r="G15" s="684"/>
      <c r="H15" s="684"/>
      <c r="I15" s="684"/>
      <c r="J15" s="684"/>
      <c r="K15" s="684"/>
      <c r="L15" s="684"/>
      <c r="M15" s="684"/>
      <c r="N15" s="684"/>
      <c r="O15" s="684"/>
      <c r="P15" s="684"/>
      <c r="Q15" s="685"/>
      <c r="R15" s="686" t="s">
        <v>237</v>
      </c>
      <c r="S15" s="687"/>
      <c r="T15" s="687"/>
      <c r="U15" s="687"/>
      <c r="V15" s="687"/>
      <c r="W15" s="687"/>
      <c r="X15" s="687"/>
      <c r="Y15" s="688"/>
      <c r="Z15" s="689" t="s">
        <v>237</v>
      </c>
      <c r="AA15" s="689"/>
      <c r="AB15" s="689"/>
      <c r="AC15" s="689"/>
      <c r="AD15" s="690" t="s">
        <v>175</v>
      </c>
      <c r="AE15" s="690"/>
      <c r="AF15" s="690"/>
      <c r="AG15" s="690"/>
      <c r="AH15" s="690"/>
      <c r="AI15" s="690"/>
      <c r="AJ15" s="690"/>
      <c r="AK15" s="690"/>
      <c r="AL15" s="691" t="s">
        <v>237</v>
      </c>
      <c r="AM15" s="692"/>
      <c r="AN15" s="692"/>
      <c r="AO15" s="693"/>
      <c r="AP15" s="683" t="s">
        <v>258</v>
      </c>
      <c r="AQ15" s="684"/>
      <c r="AR15" s="684"/>
      <c r="AS15" s="684"/>
      <c r="AT15" s="684"/>
      <c r="AU15" s="684"/>
      <c r="AV15" s="684"/>
      <c r="AW15" s="684"/>
      <c r="AX15" s="684"/>
      <c r="AY15" s="684"/>
      <c r="AZ15" s="684"/>
      <c r="BA15" s="684"/>
      <c r="BB15" s="684"/>
      <c r="BC15" s="684"/>
      <c r="BD15" s="684"/>
      <c r="BE15" s="684"/>
      <c r="BF15" s="685"/>
      <c r="BG15" s="686">
        <v>2075575</v>
      </c>
      <c r="BH15" s="687"/>
      <c r="BI15" s="687"/>
      <c r="BJ15" s="687"/>
      <c r="BK15" s="687"/>
      <c r="BL15" s="687"/>
      <c r="BM15" s="687"/>
      <c r="BN15" s="688"/>
      <c r="BO15" s="689">
        <v>2.4</v>
      </c>
      <c r="BP15" s="689"/>
      <c r="BQ15" s="689"/>
      <c r="BR15" s="689"/>
      <c r="BS15" s="695" t="s">
        <v>175</v>
      </c>
      <c r="BT15" s="687"/>
      <c r="BU15" s="687"/>
      <c r="BV15" s="687"/>
      <c r="BW15" s="687"/>
      <c r="BX15" s="687"/>
      <c r="BY15" s="687"/>
      <c r="BZ15" s="687"/>
      <c r="CA15" s="687"/>
      <c r="CB15" s="696"/>
      <c r="CD15" s="701" t="s">
        <v>259</v>
      </c>
      <c r="CE15" s="702"/>
      <c r="CF15" s="702"/>
      <c r="CG15" s="702"/>
      <c r="CH15" s="702"/>
      <c r="CI15" s="702"/>
      <c r="CJ15" s="702"/>
      <c r="CK15" s="702"/>
      <c r="CL15" s="702"/>
      <c r="CM15" s="702"/>
      <c r="CN15" s="702"/>
      <c r="CO15" s="702"/>
      <c r="CP15" s="702"/>
      <c r="CQ15" s="703"/>
      <c r="CR15" s="686">
        <v>27624436</v>
      </c>
      <c r="CS15" s="687"/>
      <c r="CT15" s="687"/>
      <c r="CU15" s="687"/>
      <c r="CV15" s="687"/>
      <c r="CW15" s="687"/>
      <c r="CX15" s="687"/>
      <c r="CY15" s="688"/>
      <c r="CZ15" s="689">
        <v>11.8</v>
      </c>
      <c r="DA15" s="689"/>
      <c r="DB15" s="689"/>
      <c r="DC15" s="689"/>
      <c r="DD15" s="695">
        <v>8225599</v>
      </c>
      <c r="DE15" s="687"/>
      <c r="DF15" s="687"/>
      <c r="DG15" s="687"/>
      <c r="DH15" s="687"/>
      <c r="DI15" s="687"/>
      <c r="DJ15" s="687"/>
      <c r="DK15" s="687"/>
      <c r="DL15" s="687"/>
      <c r="DM15" s="687"/>
      <c r="DN15" s="687"/>
      <c r="DO15" s="687"/>
      <c r="DP15" s="688"/>
      <c r="DQ15" s="695">
        <v>16486262</v>
      </c>
      <c r="DR15" s="687"/>
      <c r="DS15" s="687"/>
      <c r="DT15" s="687"/>
      <c r="DU15" s="687"/>
      <c r="DV15" s="687"/>
      <c r="DW15" s="687"/>
      <c r="DX15" s="687"/>
      <c r="DY15" s="687"/>
      <c r="DZ15" s="687"/>
      <c r="EA15" s="687"/>
      <c r="EB15" s="687"/>
      <c r="EC15" s="696"/>
    </row>
    <row r="16" spans="2:143" ht="11.25" customHeight="1" x14ac:dyDescent="0.15">
      <c r="B16" s="683" t="s">
        <v>260</v>
      </c>
      <c r="C16" s="684"/>
      <c r="D16" s="684"/>
      <c r="E16" s="684"/>
      <c r="F16" s="684"/>
      <c r="G16" s="684"/>
      <c r="H16" s="684"/>
      <c r="I16" s="684"/>
      <c r="J16" s="684"/>
      <c r="K16" s="684"/>
      <c r="L16" s="684"/>
      <c r="M16" s="684"/>
      <c r="N16" s="684"/>
      <c r="O16" s="684"/>
      <c r="P16" s="684"/>
      <c r="Q16" s="685"/>
      <c r="R16" s="686">
        <v>98317</v>
      </c>
      <c r="S16" s="687"/>
      <c r="T16" s="687"/>
      <c r="U16" s="687"/>
      <c r="V16" s="687"/>
      <c r="W16" s="687"/>
      <c r="X16" s="687"/>
      <c r="Y16" s="688"/>
      <c r="Z16" s="689">
        <v>0</v>
      </c>
      <c r="AA16" s="689"/>
      <c r="AB16" s="689"/>
      <c r="AC16" s="689"/>
      <c r="AD16" s="690">
        <v>98317</v>
      </c>
      <c r="AE16" s="690"/>
      <c r="AF16" s="690"/>
      <c r="AG16" s="690"/>
      <c r="AH16" s="690"/>
      <c r="AI16" s="690"/>
      <c r="AJ16" s="690"/>
      <c r="AK16" s="690"/>
      <c r="AL16" s="691">
        <v>0.1</v>
      </c>
      <c r="AM16" s="692"/>
      <c r="AN16" s="692"/>
      <c r="AO16" s="693"/>
      <c r="AP16" s="683" t="s">
        <v>261</v>
      </c>
      <c r="AQ16" s="684"/>
      <c r="AR16" s="684"/>
      <c r="AS16" s="684"/>
      <c r="AT16" s="684"/>
      <c r="AU16" s="684"/>
      <c r="AV16" s="684"/>
      <c r="AW16" s="684"/>
      <c r="AX16" s="684"/>
      <c r="AY16" s="684"/>
      <c r="AZ16" s="684"/>
      <c r="BA16" s="684"/>
      <c r="BB16" s="684"/>
      <c r="BC16" s="684"/>
      <c r="BD16" s="684"/>
      <c r="BE16" s="684"/>
      <c r="BF16" s="685"/>
      <c r="BG16" s="686" t="s">
        <v>237</v>
      </c>
      <c r="BH16" s="687"/>
      <c r="BI16" s="687"/>
      <c r="BJ16" s="687"/>
      <c r="BK16" s="687"/>
      <c r="BL16" s="687"/>
      <c r="BM16" s="687"/>
      <c r="BN16" s="688"/>
      <c r="BO16" s="689" t="s">
        <v>237</v>
      </c>
      <c r="BP16" s="689"/>
      <c r="BQ16" s="689"/>
      <c r="BR16" s="689"/>
      <c r="BS16" s="695" t="s">
        <v>237</v>
      </c>
      <c r="BT16" s="687"/>
      <c r="BU16" s="687"/>
      <c r="BV16" s="687"/>
      <c r="BW16" s="687"/>
      <c r="BX16" s="687"/>
      <c r="BY16" s="687"/>
      <c r="BZ16" s="687"/>
      <c r="CA16" s="687"/>
      <c r="CB16" s="696"/>
      <c r="CD16" s="701" t="s">
        <v>262</v>
      </c>
      <c r="CE16" s="702"/>
      <c r="CF16" s="702"/>
      <c r="CG16" s="702"/>
      <c r="CH16" s="702"/>
      <c r="CI16" s="702"/>
      <c r="CJ16" s="702"/>
      <c r="CK16" s="702"/>
      <c r="CL16" s="702"/>
      <c r="CM16" s="702"/>
      <c r="CN16" s="702"/>
      <c r="CO16" s="702"/>
      <c r="CP16" s="702"/>
      <c r="CQ16" s="703"/>
      <c r="CR16" s="686">
        <v>14531</v>
      </c>
      <c r="CS16" s="687"/>
      <c r="CT16" s="687"/>
      <c r="CU16" s="687"/>
      <c r="CV16" s="687"/>
      <c r="CW16" s="687"/>
      <c r="CX16" s="687"/>
      <c r="CY16" s="688"/>
      <c r="CZ16" s="689">
        <v>0</v>
      </c>
      <c r="DA16" s="689"/>
      <c r="DB16" s="689"/>
      <c r="DC16" s="689"/>
      <c r="DD16" s="695" t="s">
        <v>175</v>
      </c>
      <c r="DE16" s="687"/>
      <c r="DF16" s="687"/>
      <c r="DG16" s="687"/>
      <c r="DH16" s="687"/>
      <c r="DI16" s="687"/>
      <c r="DJ16" s="687"/>
      <c r="DK16" s="687"/>
      <c r="DL16" s="687"/>
      <c r="DM16" s="687"/>
      <c r="DN16" s="687"/>
      <c r="DO16" s="687"/>
      <c r="DP16" s="688"/>
      <c r="DQ16" s="695">
        <v>1543</v>
      </c>
      <c r="DR16" s="687"/>
      <c r="DS16" s="687"/>
      <c r="DT16" s="687"/>
      <c r="DU16" s="687"/>
      <c r="DV16" s="687"/>
      <c r="DW16" s="687"/>
      <c r="DX16" s="687"/>
      <c r="DY16" s="687"/>
      <c r="DZ16" s="687"/>
      <c r="EA16" s="687"/>
      <c r="EB16" s="687"/>
      <c r="EC16" s="696"/>
    </row>
    <row r="17" spans="2:133" ht="11.25" customHeight="1" x14ac:dyDescent="0.15">
      <c r="B17" s="683" t="s">
        <v>263</v>
      </c>
      <c r="C17" s="684"/>
      <c r="D17" s="684"/>
      <c r="E17" s="684"/>
      <c r="F17" s="684"/>
      <c r="G17" s="684"/>
      <c r="H17" s="684"/>
      <c r="I17" s="684"/>
      <c r="J17" s="684"/>
      <c r="K17" s="684"/>
      <c r="L17" s="684"/>
      <c r="M17" s="684"/>
      <c r="N17" s="684"/>
      <c r="O17" s="684"/>
      <c r="P17" s="684"/>
      <c r="Q17" s="685"/>
      <c r="R17" s="686">
        <v>361986</v>
      </c>
      <c r="S17" s="687"/>
      <c r="T17" s="687"/>
      <c r="U17" s="687"/>
      <c r="V17" s="687"/>
      <c r="W17" s="687"/>
      <c r="X17" s="687"/>
      <c r="Y17" s="688"/>
      <c r="Z17" s="689">
        <v>0.2</v>
      </c>
      <c r="AA17" s="689"/>
      <c r="AB17" s="689"/>
      <c r="AC17" s="689"/>
      <c r="AD17" s="690">
        <v>361986</v>
      </c>
      <c r="AE17" s="690"/>
      <c r="AF17" s="690"/>
      <c r="AG17" s="690"/>
      <c r="AH17" s="690"/>
      <c r="AI17" s="690"/>
      <c r="AJ17" s="690"/>
      <c r="AK17" s="690"/>
      <c r="AL17" s="691">
        <v>0.4</v>
      </c>
      <c r="AM17" s="692"/>
      <c r="AN17" s="692"/>
      <c r="AO17" s="693"/>
      <c r="AP17" s="683" t="s">
        <v>264</v>
      </c>
      <c r="AQ17" s="684"/>
      <c r="AR17" s="684"/>
      <c r="AS17" s="684"/>
      <c r="AT17" s="684"/>
      <c r="AU17" s="684"/>
      <c r="AV17" s="684"/>
      <c r="AW17" s="684"/>
      <c r="AX17" s="684"/>
      <c r="AY17" s="684"/>
      <c r="AZ17" s="684"/>
      <c r="BA17" s="684"/>
      <c r="BB17" s="684"/>
      <c r="BC17" s="684"/>
      <c r="BD17" s="684"/>
      <c r="BE17" s="684"/>
      <c r="BF17" s="685"/>
      <c r="BG17" s="686">
        <v>29551</v>
      </c>
      <c r="BH17" s="687"/>
      <c r="BI17" s="687"/>
      <c r="BJ17" s="687"/>
      <c r="BK17" s="687"/>
      <c r="BL17" s="687"/>
      <c r="BM17" s="687"/>
      <c r="BN17" s="688"/>
      <c r="BO17" s="689">
        <v>0</v>
      </c>
      <c r="BP17" s="689"/>
      <c r="BQ17" s="689"/>
      <c r="BR17" s="689"/>
      <c r="BS17" s="695" t="s">
        <v>237</v>
      </c>
      <c r="BT17" s="687"/>
      <c r="BU17" s="687"/>
      <c r="BV17" s="687"/>
      <c r="BW17" s="687"/>
      <c r="BX17" s="687"/>
      <c r="BY17" s="687"/>
      <c r="BZ17" s="687"/>
      <c r="CA17" s="687"/>
      <c r="CB17" s="696"/>
      <c r="CD17" s="701" t="s">
        <v>265</v>
      </c>
      <c r="CE17" s="702"/>
      <c r="CF17" s="702"/>
      <c r="CG17" s="702"/>
      <c r="CH17" s="702"/>
      <c r="CI17" s="702"/>
      <c r="CJ17" s="702"/>
      <c r="CK17" s="702"/>
      <c r="CL17" s="702"/>
      <c r="CM17" s="702"/>
      <c r="CN17" s="702"/>
      <c r="CO17" s="702"/>
      <c r="CP17" s="702"/>
      <c r="CQ17" s="703"/>
      <c r="CR17" s="686">
        <v>14392156</v>
      </c>
      <c r="CS17" s="687"/>
      <c r="CT17" s="687"/>
      <c r="CU17" s="687"/>
      <c r="CV17" s="687"/>
      <c r="CW17" s="687"/>
      <c r="CX17" s="687"/>
      <c r="CY17" s="688"/>
      <c r="CZ17" s="689">
        <v>6.1</v>
      </c>
      <c r="DA17" s="689"/>
      <c r="DB17" s="689"/>
      <c r="DC17" s="689"/>
      <c r="DD17" s="695" t="s">
        <v>175</v>
      </c>
      <c r="DE17" s="687"/>
      <c r="DF17" s="687"/>
      <c r="DG17" s="687"/>
      <c r="DH17" s="687"/>
      <c r="DI17" s="687"/>
      <c r="DJ17" s="687"/>
      <c r="DK17" s="687"/>
      <c r="DL17" s="687"/>
      <c r="DM17" s="687"/>
      <c r="DN17" s="687"/>
      <c r="DO17" s="687"/>
      <c r="DP17" s="688"/>
      <c r="DQ17" s="695">
        <v>13812000</v>
      </c>
      <c r="DR17" s="687"/>
      <c r="DS17" s="687"/>
      <c r="DT17" s="687"/>
      <c r="DU17" s="687"/>
      <c r="DV17" s="687"/>
      <c r="DW17" s="687"/>
      <c r="DX17" s="687"/>
      <c r="DY17" s="687"/>
      <c r="DZ17" s="687"/>
      <c r="EA17" s="687"/>
      <c r="EB17" s="687"/>
      <c r="EC17" s="696"/>
    </row>
    <row r="18" spans="2:133" ht="11.25" customHeight="1" x14ac:dyDescent="0.15">
      <c r="B18" s="683" t="s">
        <v>266</v>
      </c>
      <c r="C18" s="684"/>
      <c r="D18" s="684"/>
      <c r="E18" s="684"/>
      <c r="F18" s="684"/>
      <c r="G18" s="684"/>
      <c r="H18" s="684"/>
      <c r="I18" s="684"/>
      <c r="J18" s="684"/>
      <c r="K18" s="684"/>
      <c r="L18" s="684"/>
      <c r="M18" s="684"/>
      <c r="N18" s="684"/>
      <c r="O18" s="684"/>
      <c r="P18" s="684"/>
      <c r="Q18" s="685"/>
      <c r="R18" s="686">
        <v>382913</v>
      </c>
      <c r="S18" s="687"/>
      <c r="T18" s="687"/>
      <c r="U18" s="687"/>
      <c r="V18" s="687"/>
      <c r="W18" s="687"/>
      <c r="X18" s="687"/>
      <c r="Y18" s="688"/>
      <c r="Z18" s="689">
        <v>0.2</v>
      </c>
      <c r="AA18" s="689"/>
      <c r="AB18" s="689"/>
      <c r="AC18" s="689"/>
      <c r="AD18" s="690">
        <v>382913</v>
      </c>
      <c r="AE18" s="690"/>
      <c r="AF18" s="690"/>
      <c r="AG18" s="690"/>
      <c r="AH18" s="690"/>
      <c r="AI18" s="690"/>
      <c r="AJ18" s="690"/>
      <c r="AK18" s="690"/>
      <c r="AL18" s="691">
        <v>0.4</v>
      </c>
      <c r="AM18" s="692"/>
      <c r="AN18" s="692"/>
      <c r="AO18" s="693"/>
      <c r="AP18" s="683" t="s">
        <v>267</v>
      </c>
      <c r="AQ18" s="684"/>
      <c r="AR18" s="684"/>
      <c r="AS18" s="684"/>
      <c r="AT18" s="684"/>
      <c r="AU18" s="684"/>
      <c r="AV18" s="684"/>
      <c r="AW18" s="684"/>
      <c r="AX18" s="684"/>
      <c r="AY18" s="684"/>
      <c r="AZ18" s="684"/>
      <c r="BA18" s="684"/>
      <c r="BB18" s="684"/>
      <c r="BC18" s="684"/>
      <c r="BD18" s="684"/>
      <c r="BE18" s="684"/>
      <c r="BF18" s="685"/>
      <c r="BG18" s="686" t="s">
        <v>237</v>
      </c>
      <c r="BH18" s="687"/>
      <c r="BI18" s="687"/>
      <c r="BJ18" s="687"/>
      <c r="BK18" s="687"/>
      <c r="BL18" s="687"/>
      <c r="BM18" s="687"/>
      <c r="BN18" s="688"/>
      <c r="BO18" s="689" t="s">
        <v>136</v>
      </c>
      <c r="BP18" s="689"/>
      <c r="BQ18" s="689"/>
      <c r="BR18" s="689"/>
      <c r="BS18" s="695" t="s">
        <v>136</v>
      </c>
      <c r="BT18" s="687"/>
      <c r="BU18" s="687"/>
      <c r="BV18" s="687"/>
      <c r="BW18" s="687"/>
      <c r="BX18" s="687"/>
      <c r="BY18" s="687"/>
      <c r="BZ18" s="687"/>
      <c r="CA18" s="687"/>
      <c r="CB18" s="696"/>
      <c r="CD18" s="701" t="s">
        <v>268</v>
      </c>
      <c r="CE18" s="702"/>
      <c r="CF18" s="702"/>
      <c r="CG18" s="702"/>
      <c r="CH18" s="702"/>
      <c r="CI18" s="702"/>
      <c r="CJ18" s="702"/>
      <c r="CK18" s="702"/>
      <c r="CL18" s="702"/>
      <c r="CM18" s="702"/>
      <c r="CN18" s="702"/>
      <c r="CO18" s="702"/>
      <c r="CP18" s="702"/>
      <c r="CQ18" s="703"/>
      <c r="CR18" s="686" t="s">
        <v>237</v>
      </c>
      <c r="CS18" s="687"/>
      <c r="CT18" s="687"/>
      <c r="CU18" s="687"/>
      <c r="CV18" s="687"/>
      <c r="CW18" s="687"/>
      <c r="CX18" s="687"/>
      <c r="CY18" s="688"/>
      <c r="CZ18" s="689" t="s">
        <v>237</v>
      </c>
      <c r="DA18" s="689"/>
      <c r="DB18" s="689"/>
      <c r="DC18" s="689"/>
      <c r="DD18" s="695" t="s">
        <v>136</v>
      </c>
      <c r="DE18" s="687"/>
      <c r="DF18" s="687"/>
      <c r="DG18" s="687"/>
      <c r="DH18" s="687"/>
      <c r="DI18" s="687"/>
      <c r="DJ18" s="687"/>
      <c r="DK18" s="687"/>
      <c r="DL18" s="687"/>
      <c r="DM18" s="687"/>
      <c r="DN18" s="687"/>
      <c r="DO18" s="687"/>
      <c r="DP18" s="688"/>
      <c r="DQ18" s="695" t="s">
        <v>237</v>
      </c>
      <c r="DR18" s="687"/>
      <c r="DS18" s="687"/>
      <c r="DT18" s="687"/>
      <c r="DU18" s="687"/>
      <c r="DV18" s="687"/>
      <c r="DW18" s="687"/>
      <c r="DX18" s="687"/>
      <c r="DY18" s="687"/>
      <c r="DZ18" s="687"/>
      <c r="EA18" s="687"/>
      <c r="EB18" s="687"/>
      <c r="EC18" s="696"/>
    </row>
    <row r="19" spans="2:133" ht="11.25" customHeight="1" x14ac:dyDescent="0.15">
      <c r="B19" s="683" t="s">
        <v>269</v>
      </c>
      <c r="C19" s="684"/>
      <c r="D19" s="684"/>
      <c r="E19" s="684"/>
      <c r="F19" s="684"/>
      <c r="G19" s="684"/>
      <c r="H19" s="684"/>
      <c r="I19" s="684"/>
      <c r="J19" s="684"/>
      <c r="K19" s="684"/>
      <c r="L19" s="684"/>
      <c r="M19" s="684"/>
      <c r="N19" s="684"/>
      <c r="O19" s="684"/>
      <c r="P19" s="684"/>
      <c r="Q19" s="685"/>
      <c r="R19" s="686">
        <v>327564</v>
      </c>
      <c r="S19" s="687"/>
      <c r="T19" s="687"/>
      <c r="U19" s="687"/>
      <c r="V19" s="687"/>
      <c r="W19" s="687"/>
      <c r="X19" s="687"/>
      <c r="Y19" s="688"/>
      <c r="Z19" s="689">
        <v>0.1</v>
      </c>
      <c r="AA19" s="689"/>
      <c r="AB19" s="689"/>
      <c r="AC19" s="689"/>
      <c r="AD19" s="690">
        <v>327564</v>
      </c>
      <c r="AE19" s="690"/>
      <c r="AF19" s="690"/>
      <c r="AG19" s="690"/>
      <c r="AH19" s="690"/>
      <c r="AI19" s="690"/>
      <c r="AJ19" s="690"/>
      <c r="AK19" s="690"/>
      <c r="AL19" s="691">
        <v>0.3</v>
      </c>
      <c r="AM19" s="692"/>
      <c r="AN19" s="692"/>
      <c r="AO19" s="693"/>
      <c r="AP19" s="683" t="s">
        <v>270</v>
      </c>
      <c r="AQ19" s="684"/>
      <c r="AR19" s="684"/>
      <c r="AS19" s="684"/>
      <c r="AT19" s="684"/>
      <c r="AU19" s="684"/>
      <c r="AV19" s="684"/>
      <c r="AW19" s="684"/>
      <c r="AX19" s="684"/>
      <c r="AY19" s="684"/>
      <c r="AZ19" s="684"/>
      <c r="BA19" s="684"/>
      <c r="BB19" s="684"/>
      <c r="BC19" s="684"/>
      <c r="BD19" s="684"/>
      <c r="BE19" s="684"/>
      <c r="BF19" s="685"/>
      <c r="BG19" s="686">
        <v>9084240</v>
      </c>
      <c r="BH19" s="687"/>
      <c r="BI19" s="687"/>
      <c r="BJ19" s="687"/>
      <c r="BK19" s="687"/>
      <c r="BL19" s="687"/>
      <c r="BM19" s="687"/>
      <c r="BN19" s="688"/>
      <c r="BO19" s="689">
        <v>10.4</v>
      </c>
      <c r="BP19" s="689"/>
      <c r="BQ19" s="689"/>
      <c r="BR19" s="689"/>
      <c r="BS19" s="695" t="s">
        <v>237</v>
      </c>
      <c r="BT19" s="687"/>
      <c r="BU19" s="687"/>
      <c r="BV19" s="687"/>
      <c r="BW19" s="687"/>
      <c r="BX19" s="687"/>
      <c r="BY19" s="687"/>
      <c r="BZ19" s="687"/>
      <c r="CA19" s="687"/>
      <c r="CB19" s="696"/>
      <c r="CD19" s="701" t="s">
        <v>271</v>
      </c>
      <c r="CE19" s="702"/>
      <c r="CF19" s="702"/>
      <c r="CG19" s="702"/>
      <c r="CH19" s="702"/>
      <c r="CI19" s="702"/>
      <c r="CJ19" s="702"/>
      <c r="CK19" s="702"/>
      <c r="CL19" s="702"/>
      <c r="CM19" s="702"/>
      <c r="CN19" s="702"/>
      <c r="CO19" s="702"/>
      <c r="CP19" s="702"/>
      <c r="CQ19" s="703"/>
      <c r="CR19" s="686" t="s">
        <v>237</v>
      </c>
      <c r="CS19" s="687"/>
      <c r="CT19" s="687"/>
      <c r="CU19" s="687"/>
      <c r="CV19" s="687"/>
      <c r="CW19" s="687"/>
      <c r="CX19" s="687"/>
      <c r="CY19" s="688"/>
      <c r="CZ19" s="689" t="s">
        <v>175</v>
      </c>
      <c r="DA19" s="689"/>
      <c r="DB19" s="689"/>
      <c r="DC19" s="689"/>
      <c r="DD19" s="695" t="s">
        <v>237</v>
      </c>
      <c r="DE19" s="687"/>
      <c r="DF19" s="687"/>
      <c r="DG19" s="687"/>
      <c r="DH19" s="687"/>
      <c r="DI19" s="687"/>
      <c r="DJ19" s="687"/>
      <c r="DK19" s="687"/>
      <c r="DL19" s="687"/>
      <c r="DM19" s="687"/>
      <c r="DN19" s="687"/>
      <c r="DO19" s="687"/>
      <c r="DP19" s="688"/>
      <c r="DQ19" s="695" t="s">
        <v>175</v>
      </c>
      <c r="DR19" s="687"/>
      <c r="DS19" s="687"/>
      <c r="DT19" s="687"/>
      <c r="DU19" s="687"/>
      <c r="DV19" s="687"/>
      <c r="DW19" s="687"/>
      <c r="DX19" s="687"/>
      <c r="DY19" s="687"/>
      <c r="DZ19" s="687"/>
      <c r="EA19" s="687"/>
      <c r="EB19" s="687"/>
      <c r="EC19" s="696"/>
    </row>
    <row r="20" spans="2:133" ht="11.25" customHeight="1" x14ac:dyDescent="0.15">
      <c r="B20" s="683" t="s">
        <v>272</v>
      </c>
      <c r="C20" s="684"/>
      <c r="D20" s="684"/>
      <c r="E20" s="684"/>
      <c r="F20" s="684"/>
      <c r="G20" s="684"/>
      <c r="H20" s="684"/>
      <c r="I20" s="684"/>
      <c r="J20" s="684"/>
      <c r="K20" s="684"/>
      <c r="L20" s="684"/>
      <c r="M20" s="684"/>
      <c r="N20" s="684"/>
      <c r="O20" s="684"/>
      <c r="P20" s="684"/>
      <c r="Q20" s="685"/>
      <c r="R20" s="686">
        <v>45931</v>
      </c>
      <c r="S20" s="687"/>
      <c r="T20" s="687"/>
      <c r="U20" s="687"/>
      <c r="V20" s="687"/>
      <c r="W20" s="687"/>
      <c r="X20" s="687"/>
      <c r="Y20" s="688"/>
      <c r="Z20" s="689">
        <v>0</v>
      </c>
      <c r="AA20" s="689"/>
      <c r="AB20" s="689"/>
      <c r="AC20" s="689"/>
      <c r="AD20" s="690">
        <v>45931</v>
      </c>
      <c r="AE20" s="690"/>
      <c r="AF20" s="690"/>
      <c r="AG20" s="690"/>
      <c r="AH20" s="690"/>
      <c r="AI20" s="690"/>
      <c r="AJ20" s="690"/>
      <c r="AK20" s="690"/>
      <c r="AL20" s="691">
        <v>0</v>
      </c>
      <c r="AM20" s="692"/>
      <c r="AN20" s="692"/>
      <c r="AO20" s="693"/>
      <c r="AP20" s="683" t="s">
        <v>273</v>
      </c>
      <c r="AQ20" s="684"/>
      <c r="AR20" s="684"/>
      <c r="AS20" s="684"/>
      <c r="AT20" s="684"/>
      <c r="AU20" s="684"/>
      <c r="AV20" s="684"/>
      <c r="AW20" s="684"/>
      <c r="AX20" s="684"/>
      <c r="AY20" s="684"/>
      <c r="AZ20" s="684"/>
      <c r="BA20" s="684"/>
      <c r="BB20" s="684"/>
      <c r="BC20" s="684"/>
      <c r="BD20" s="684"/>
      <c r="BE20" s="684"/>
      <c r="BF20" s="685"/>
      <c r="BG20" s="686">
        <v>9084240</v>
      </c>
      <c r="BH20" s="687"/>
      <c r="BI20" s="687"/>
      <c r="BJ20" s="687"/>
      <c r="BK20" s="687"/>
      <c r="BL20" s="687"/>
      <c r="BM20" s="687"/>
      <c r="BN20" s="688"/>
      <c r="BO20" s="689">
        <v>10.4</v>
      </c>
      <c r="BP20" s="689"/>
      <c r="BQ20" s="689"/>
      <c r="BR20" s="689"/>
      <c r="BS20" s="695" t="s">
        <v>237</v>
      </c>
      <c r="BT20" s="687"/>
      <c r="BU20" s="687"/>
      <c r="BV20" s="687"/>
      <c r="BW20" s="687"/>
      <c r="BX20" s="687"/>
      <c r="BY20" s="687"/>
      <c r="BZ20" s="687"/>
      <c r="CA20" s="687"/>
      <c r="CB20" s="696"/>
      <c r="CD20" s="701" t="s">
        <v>274</v>
      </c>
      <c r="CE20" s="702"/>
      <c r="CF20" s="702"/>
      <c r="CG20" s="702"/>
      <c r="CH20" s="702"/>
      <c r="CI20" s="702"/>
      <c r="CJ20" s="702"/>
      <c r="CK20" s="702"/>
      <c r="CL20" s="702"/>
      <c r="CM20" s="702"/>
      <c r="CN20" s="702"/>
      <c r="CO20" s="702"/>
      <c r="CP20" s="702"/>
      <c r="CQ20" s="703"/>
      <c r="CR20" s="686">
        <v>234278623</v>
      </c>
      <c r="CS20" s="687"/>
      <c r="CT20" s="687"/>
      <c r="CU20" s="687"/>
      <c r="CV20" s="687"/>
      <c r="CW20" s="687"/>
      <c r="CX20" s="687"/>
      <c r="CY20" s="688"/>
      <c r="CZ20" s="689">
        <v>100</v>
      </c>
      <c r="DA20" s="689"/>
      <c r="DB20" s="689"/>
      <c r="DC20" s="689"/>
      <c r="DD20" s="695">
        <v>22522356</v>
      </c>
      <c r="DE20" s="687"/>
      <c r="DF20" s="687"/>
      <c r="DG20" s="687"/>
      <c r="DH20" s="687"/>
      <c r="DI20" s="687"/>
      <c r="DJ20" s="687"/>
      <c r="DK20" s="687"/>
      <c r="DL20" s="687"/>
      <c r="DM20" s="687"/>
      <c r="DN20" s="687"/>
      <c r="DO20" s="687"/>
      <c r="DP20" s="688"/>
      <c r="DQ20" s="695">
        <v>114361027</v>
      </c>
      <c r="DR20" s="687"/>
      <c r="DS20" s="687"/>
      <c r="DT20" s="687"/>
      <c r="DU20" s="687"/>
      <c r="DV20" s="687"/>
      <c r="DW20" s="687"/>
      <c r="DX20" s="687"/>
      <c r="DY20" s="687"/>
      <c r="DZ20" s="687"/>
      <c r="EA20" s="687"/>
      <c r="EB20" s="687"/>
      <c r="EC20" s="696"/>
    </row>
    <row r="21" spans="2:133" ht="11.25" customHeight="1" x14ac:dyDescent="0.15">
      <c r="B21" s="683" t="s">
        <v>275</v>
      </c>
      <c r="C21" s="684"/>
      <c r="D21" s="684"/>
      <c r="E21" s="684"/>
      <c r="F21" s="684"/>
      <c r="G21" s="684"/>
      <c r="H21" s="684"/>
      <c r="I21" s="684"/>
      <c r="J21" s="684"/>
      <c r="K21" s="684"/>
      <c r="L21" s="684"/>
      <c r="M21" s="684"/>
      <c r="N21" s="684"/>
      <c r="O21" s="684"/>
      <c r="P21" s="684"/>
      <c r="Q21" s="685"/>
      <c r="R21" s="686">
        <v>9418</v>
      </c>
      <c r="S21" s="687"/>
      <c r="T21" s="687"/>
      <c r="U21" s="687"/>
      <c r="V21" s="687"/>
      <c r="W21" s="687"/>
      <c r="X21" s="687"/>
      <c r="Y21" s="688"/>
      <c r="Z21" s="689">
        <v>0</v>
      </c>
      <c r="AA21" s="689"/>
      <c r="AB21" s="689"/>
      <c r="AC21" s="689"/>
      <c r="AD21" s="690">
        <v>9418</v>
      </c>
      <c r="AE21" s="690"/>
      <c r="AF21" s="690"/>
      <c r="AG21" s="690"/>
      <c r="AH21" s="690"/>
      <c r="AI21" s="690"/>
      <c r="AJ21" s="690"/>
      <c r="AK21" s="690"/>
      <c r="AL21" s="691">
        <v>0</v>
      </c>
      <c r="AM21" s="692"/>
      <c r="AN21" s="692"/>
      <c r="AO21" s="693"/>
      <c r="AP21" s="705" t="s">
        <v>276</v>
      </c>
      <c r="AQ21" s="706"/>
      <c r="AR21" s="706"/>
      <c r="AS21" s="706"/>
      <c r="AT21" s="706"/>
      <c r="AU21" s="706"/>
      <c r="AV21" s="706"/>
      <c r="AW21" s="706"/>
      <c r="AX21" s="706"/>
      <c r="AY21" s="706"/>
      <c r="AZ21" s="706"/>
      <c r="BA21" s="706"/>
      <c r="BB21" s="706"/>
      <c r="BC21" s="706"/>
      <c r="BD21" s="706"/>
      <c r="BE21" s="706"/>
      <c r="BF21" s="707"/>
      <c r="BG21" s="686">
        <v>9646</v>
      </c>
      <c r="BH21" s="687"/>
      <c r="BI21" s="687"/>
      <c r="BJ21" s="687"/>
      <c r="BK21" s="687"/>
      <c r="BL21" s="687"/>
      <c r="BM21" s="687"/>
      <c r="BN21" s="688"/>
      <c r="BO21" s="689">
        <v>0</v>
      </c>
      <c r="BP21" s="689"/>
      <c r="BQ21" s="689"/>
      <c r="BR21" s="689"/>
      <c r="BS21" s="695" t="s">
        <v>237</v>
      </c>
      <c r="BT21" s="687"/>
      <c r="BU21" s="687"/>
      <c r="BV21" s="687"/>
      <c r="BW21" s="687"/>
      <c r="BX21" s="687"/>
      <c r="BY21" s="687"/>
      <c r="BZ21" s="687"/>
      <c r="CA21" s="687"/>
      <c r="CB21" s="696"/>
      <c r="CD21" s="711"/>
      <c r="CE21" s="712"/>
      <c r="CF21" s="712"/>
      <c r="CG21" s="712"/>
      <c r="CH21" s="712"/>
      <c r="CI21" s="712"/>
      <c r="CJ21" s="712"/>
      <c r="CK21" s="712"/>
      <c r="CL21" s="712"/>
      <c r="CM21" s="712"/>
      <c r="CN21" s="712"/>
      <c r="CO21" s="712"/>
      <c r="CP21" s="712"/>
      <c r="CQ21" s="713"/>
      <c r="CR21" s="714"/>
      <c r="CS21" s="709"/>
      <c r="CT21" s="709"/>
      <c r="CU21" s="709"/>
      <c r="CV21" s="709"/>
      <c r="CW21" s="709"/>
      <c r="CX21" s="709"/>
      <c r="CY21" s="715"/>
      <c r="CZ21" s="716"/>
      <c r="DA21" s="716"/>
      <c r="DB21" s="716"/>
      <c r="DC21" s="716"/>
      <c r="DD21" s="708"/>
      <c r="DE21" s="709"/>
      <c r="DF21" s="709"/>
      <c r="DG21" s="709"/>
      <c r="DH21" s="709"/>
      <c r="DI21" s="709"/>
      <c r="DJ21" s="709"/>
      <c r="DK21" s="709"/>
      <c r="DL21" s="709"/>
      <c r="DM21" s="709"/>
      <c r="DN21" s="709"/>
      <c r="DO21" s="709"/>
      <c r="DP21" s="715"/>
      <c r="DQ21" s="708"/>
      <c r="DR21" s="709"/>
      <c r="DS21" s="709"/>
      <c r="DT21" s="709"/>
      <c r="DU21" s="709"/>
      <c r="DV21" s="709"/>
      <c r="DW21" s="709"/>
      <c r="DX21" s="709"/>
      <c r="DY21" s="709"/>
      <c r="DZ21" s="709"/>
      <c r="EA21" s="709"/>
      <c r="EB21" s="709"/>
      <c r="EC21" s="710"/>
    </row>
    <row r="22" spans="2:133" ht="11.25" customHeight="1" x14ac:dyDescent="0.15">
      <c r="B22" s="683" t="s">
        <v>277</v>
      </c>
      <c r="C22" s="684"/>
      <c r="D22" s="684"/>
      <c r="E22" s="684"/>
      <c r="F22" s="684"/>
      <c r="G22" s="684"/>
      <c r="H22" s="684"/>
      <c r="I22" s="684"/>
      <c r="J22" s="684"/>
      <c r="K22" s="684"/>
      <c r="L22" s="684"/>
      <c r="M22" s="684"/>
      <c r="N22" s="684"/>
      <c r="O22" s="684"/>
      <c r="P22" s="684"/>
      <c r="Q22" s="685"/>
      <c r="R22" s="686">
        <v>2783445</v>
      </c>
      <c r="S22" s="687"/>
      <c r="T22" s="687"/>
      <c r="U22" s="687"/>
      <c r="V22" s="687"/>
      <c r="W22" s="687"/>
      <c r="X22" s="687"/>
      <c r="Y22" s="688"/>
      <c r="Z22" s="689">
        <v>1.2</v>
      </c>
      <c r="AA22" s="689"/>
      <c r="AB22" s="689"/>
      <c r="AC22" s="689"/>
      <c r="AD22" s="690">
        <v>2467166</v>
      </c>
      <c r="AE22" s="690"/>
      <c r="AF22" s="690"/>
      <c r="AG22" s="690"/>
      <c r="AH22" s="690"/>
      <c r="AI22" s="690"/>
      <c r="AJ22" s="690"/>
      <c r="AK22" s="690"/>
      <c r="AL22" s="691">
        <v>2.6</v>
      </c>
      <c r="AM22" s="692"/>
      <c r="AN22" s="692"/>
      <c r="AO22" s="693"/>
      <c r="AP22" s="705" t="s">
        <v>278</v>
      </c>
      <c r="AQ22" s="706"/>
      <c r="AR22" s="706"/>
      <c r="AS22" s="706"/>
      <c r="AT22" s="706"/>
      <c r="AU22" s="706"/>
      <c r="AV22" s="706"/>
      <c r="AW22" s="706"/>
      <c r="AX22" s="706"/>
      <c r="AY22" s="706"/>
      <c r="AZ22" s="706"/>
      <c r="BA22" s="706"/>
      <c r="BB22" s="706"/>
      <c r="BC22" s="706"/>
      <c r="BD22" s="706"/>
      <c r="BE22" s="706"/>
      <c r="BF22" s="707"/>
      <c r="BG22" s="686">
        <v>1330122</v>
      </c>
      <c r="BH22" s="687"/>
      <c r="BI22" s="687"/>
      <c r="BJ22" s="687"/>
      <c r="BK22" s="687"/>
      <c r="BL22" s="687"/>
      <c r="BM22" s="687"/>
      <c r="BN22" s="688"/>
      <c r="BO22" s="689">
        <v>1.5</v>
      </c>
      <c r="BP22" s="689"/>
      <c r="BQ22" s="689"/>
      <c r="BR22" s="689"/>
      <c r="BS22" s="695" t="s">
        <v>237</v>
      </c>
      <c r="BT22" s="687"/>
      <c r="BU22" s="687"/>
      <c r="BV22" s="687"/>
      <c r="BW22" s="687"/>
      <c r="BX22" s="687"/>
      <c r="BY22" s="687"/>
      <c r="BZ22" s="687"/>
      <c r="CA22" s="687"/>
      <c r="CB22" s="696"/>
      <c r="CD22" s="668" t="s">
        <v>279</v>
      </c>
      <c r="CE22" s="669"/>
      <c r="CF22" s="669"/>
      <c r="CG22" s="669"/>
      <c r="CH22" s="669"/>
      <c r="CI22" s="669"/>
      <c r="CJ22" s="669"/>
      <c r="CK22" s="669"/>
      <c r="CL22" s="669"/>
      <c r="CM22" s="669"/>
      <c r="CN22" s="669"/>
      <c r="CO22" s="669"/>
      <c r="CP22" s="669"/>
      <c r="CQ22" s="669"/>
      <c r="CR22" s="669"/>
      <c r="CS22" s="669"/>
      <c r="CT22" s="669"/>
      <c r="CU22" s="669"/>
      <c r="CV22" s="669"/>
      <c r="CW22" s="669"/>
      <c r="CX22" s="669"/>
      <c r="CY22" s="669"/>
      <c r="CZ22" s="669"/>
      <c r="DA22" s="669"/>
      <c r="DB22" s="669"/>
      <c r="DC22" s="669"/>
      <c r="DD22" s="669"/>
      <c r="DE22" s="669"/>
      <c r="DF22" s="669"/>
      <c r="DG22" s="669"/>
      <c r="DH22" s="669"/>
      <c r="DI22" s="669"/>
      <c r="DJ22" s="669"/>
      <c r="DK22" s="669"/>
      <c r="DL22" s="669"/>
      <c r="DM22" s="669"/>
      <c r="DN22" s="669"/>
      <c r="DO22" s="669"/>
      <c r="DP22" s="669"/>
      <c r="DQ22" s="669"/>
      <c r="DR22" s="669"/>
      <c r="DS22" s="669"/>
      <c r="DT22" s="669"/>
      <c r="DU22" s="669"/>
      <c r="DV22" s="669"/>
      <c r="DW22" s="669"/>
      <c r="DX22" s="669"/>
      <c r="DY22" s="669"/>
      <c r="DZ22" s="669"/>
      <c r="EA22" s="669"/>
      <c r="EB22" s="669"/>
      <c r="EC22" s="670"/>
    </row>
    <row r="23" spans="2:133" ht="11.25" customHeight="1" x14ac:dyDescent="0.15">
      <c r="B23" s="683" t="s">
        <v>280</v>
      </c>
      <c r="C23" s="684"/>
      <c r="D23" s="684"/>
      <c r="E23" s="684"/>
      <c r="F23" s="684"/>
      <c r="G23" s="684"/>
      <c r="H23" s="684"/>
      <c r="I23" s="684"/>
      <c r="J23" s="684"/>
      <c r="K23" s="684"/>
      <c r="L23" s="684"/>
      <c r="M23" s="684"/>
      <c r="N23" s="684"/>
      <c r="O23" s="684"/>
      <c r="P23" s="684"/>
      <c r="Q23" s="685"/>
      <c r="R23" s="686">
        <v>2467166</v>
      </c>
      <c r="S23" s="687"/>
      <c r="T23" s="687"/>
      <c r="U23" s="687"/>
      <c r="V23" s="687"/>
      <c r="W23" s="687"/>
      <c r="X23" s="687"/>
      <c r="Y23" s="688"/>
      <c r="Z23" s="689">
        <v>1</v>
      </c>
      <c r="AA23" s="689"/>
      <c r="AB23" s="689"/>
      <c r="AC23" s="689"/>
      <c r="AD23" s="690">
        <v>2467166</v>
      </c>
      <c r="AE23" s="690"/>
      <c r="AF23" s="690"/>
      <c r="AG23" s="690"/>
      <c r="AH23" s="690"/>
      <c r="AI23" s="690"/>
      <c r="AJ23" s="690"/>
      <c r="AK23" s="690"/>
      <c r="AL23" s="691">
        <v>2.6</v>
      </c>
      <c r="AM23" s="692"/>
      <c r="AN23" s="692"/>
      <c r="AO23" s="693"/>
      <c r="AP23" s="705" t="s">
        <v>281</v>
      </c>
      <c r="AQ23" s="706"/>
      <c r="AR23" s="706"/>
      <c r="AS23" s="706"/>
      <c r="AT23" s="706"/>
      <c r="AU23" s="706"/>
      <c r="AV23" s="706"/>
      <c r="AW23" s="706"/>
      <c r="AX23" s="706"/>
      <c r="AY23" s="706"/>
      <c r="AZ23" s="706"/>
      <c r="BA23" s="706"/>
      <c r="BB23" s="706"/>
      <c r="BC23" s="706"/>
      <c r="BD23" s="706"/>
      <c r="BE23" s="706"/>
      <c r="BF23" s="707"/>
      <c r="BG23" s="686">
        <v>7744472</v>
      </c>
      <c r="BH23" s="687"/>
      <c r="BI23" s="687"/>
      <c r="BJ23" s="687"/>
      <c r="BK23" s="687"/>
      <c r="BL23" s="687"/>
      <c r="BM23" s="687"/>
      <c r="BN23" s="688"/>
      <c r="BO23" s="689">
        <v>8.8000000000000007</v>
      </c>
      <c r="BP23" s="689"/>
      <c r="BQ23" s="689"/>
      <c r="BR23" s="689"/>
      <c r="BS23" s="695" t="s">
        <v>175</v>
      </c>
      <c r="BT23" s="687"/>
      <c r="BU23" s="687"/>
      <c r="BV23" s="687"/>
      <c r="BW23" s="687"/>
      <c r="BX23" s="687"/>
      <c r="BY23" s="687"/>
      <c r="BZ23" s="687"/>
      <c r="CA23" s="687"/>
      <c r="CB23" s="696"/>
      <c r="CD23" s="668" t="s">
        <v>220</v>
      </c>
      <c r="CE23" s="669"/>
      <c r="CF23" s="669"/>
      <c r="CG23" s="669"/>
      <c r="CH23" s="669"/>
      <c r="CI23" s="669"/>
      <c r="CJ23" s="669"/>
      <c r="CK23" s="669"/>
      <c r="CL23" s="669"/>
      <c r="CM23" s="669"/>
      <c r="CN23" s="669"/>
      <c r="CO23" s="669"/>
      <c r="CP23" s="669"/>
      <c r="CQ23" s="670"/>
      <c r="CR23" s="668" t="s">
        <v>282</v>
      </c>
      <c r="CS23" s="669"/>
      <c r="CT23" s="669"/>
      <c r="CU23" s="669"/>
      <c r="CV23" s="669"/>
      <c r="CW23" s="669"/>
      <c r="CX23" s="669"/>
      <c r="CY23" s="670"/>
      <c r="CZ23" s="668" t="s">
        <v>283</v>
      </c>
      <c r="DA23" s="669"/>
      <c r="DB23" s="669"/>
      <c r="DC23" s="670"/>
      <c r="DD23" s="668" t="s">
        <v>284</v>
      </c>
      <c r="DE23" s="669"/>
      <c r="DF23" s="669"/>
      <c r="DG23" s="669"/>
      <c r="DH23" s="669"/>
      <c r="DI23" s="669"/>
      <c r="DJ23" s="669"/>
      <c r="DK23" s="670"/>
      <c r="DL23" s="717" t="s">
        <v>285</v>
      </c>
      <c r="DM23" s="718"/>
      <c r="DN23" s="718"/>
      <c r="DO23" s="718"/>
      <c r="DP23" s="718"/>
      <c r="DQ23" s="718"/>
      <c r="DR23" s="718"/>
      <c r="DS23" s="718"/>
      <c r="DT23" s="718"/>
      <c r="DU23" s="718"/>
      <c r="DV23" s="719"/>
      <c r="DW23" s="668" t="s">
        <v>286</v>
      </c>
      <c r="DX23" s="669"/>
      <c r="DY23" s="669"/>
      <c r="DZ23" s="669"/>
      <c r="EA23" s="669"/>
      <c r="EB23" s="669"/>
      <c r="EC23" s="670"/>
    </row>
    <row r="24" spans="2:133" ht="11.25" customHeight="1" x14ac:dyDescent="0.15">
      <c r="B24" s="683" t="s">
        <v>287</v>
      </c>
      <c r="C24" s="684"/>
      <c r="D24" s="684"/>
      <c r="E24" s="684"/>
      <c r="F24" s="684"/>
      <c r="G24" s="684"/>
      <c r="H24" s="684"/>
      <c r="I24" s="684"/>
      <c r="J24" s="684"/>
      <c r="K24" s="684"/>
      <c r="L24" s="684"/>
      <c r="M24" s="684"/>
      <c r="N24" s="684"/>
      <c r="O24" s="684"/>
      <c r="P24" s="684"/>
      <c r="Q24" s="685"/>
      <c r="R24" s="686">
        <v>316279</v>
      </c>
      <c r="S24" s="687"/>
      <c r="T24" s="687"/>
      <c r="U24" s="687"/>
      <c r="V24" s="687"/>
      <c r="W24" s="687"/>
      <c r="X24" s="687"/>
      <c r="Y24" s="688"/>
      <c r="Z24" s="689">
        <v>0.1</v>
      </c>
      <c r="AA24" s="689"/>
      <c r="AB24" s="689"/>
      <c r="AC24" s="689"/>
      <c r="AD24" s="690" t="s">
        <v>175</v>
      </c>
      <c r="AE24" s="690"/>
      <c r="AF24" s="690"/>
      <c r="AG24" s="690"/>
      <c r="AH24" s="690"/>
      <c r="AI24" s="690"/>
      <c r="AJ24" s="690"/>
      <c r="AK24" s="690"/>
      <c r="AL24" s="691" t="s">
        <v>136</v>
      </c>
      <c r="AM24" s="692"/>
      <c r="AN24" s="692"/>
      <c r="AO24" s="693"/>
      <c r="AP24" s="705" t="s">
        <v>288</v>
      </c>
      <c r="AQ24" s="706"/>
      <c r="AR24" s="706"/>
      <c r="AS24" s="706"/>
      <c r="AT24" s="706"/>
      <c r="AU24" s="706"/>
      <c r="AV24" s="706"/>
      <c r="AW24" s="706"/>
      <c r="AX24" s="706"/>
      <c r="AY24" s="706"/>
      <c r="AZ24" s="706"/>
      <c r="BA24" s="706"/>
      <c r="BB24" s="706"/>
      <c r="BC24" s="706"/>
      <c r="BD24" s="706"/>
      <c r="BE24" s="706"/>
      <c r="BF24" s="707"/>
      <c r="BG24" s="686" t="s">
        <v>237</v>
      </c>
      <c r="BH24" s="687"/>
      <c r="BI24" s="687"/>
      <c r="BJ24" s="687"/>
      <c r="BK24" s="687"/>
      <c r="BL24" s="687"/>
      <c r="BM24" s="687"/>
      <c r="BN24" s="688"/>
      <c r="BO24" s="689" t="s">
        <v>175</v>
      </c>
      <c r="BP24" s="689"/>
      <c r="BQ24" s="689"/>
      <c r="BR24" s="689"/>
      <c r="BS24" s="695" t="s">
        <v>237</v>
      </c>
      <c r="BT24" s="687"/>
      <c r="BU24" s="687"/>
      <c r="BV24" s="687"/>
      <c r="BW24" s="687"/>
      <c r="BX24" s="687"/>
      <c r="BY24" s="687"/>
      <c r="BZ24" s="687"/>
      <c r="CA24" s="687"/>
      <c r="CB24" s="696"/>
      <c r="CD24" s="697" t="s">
        <v>289</v>
      </c>
      <c r="CE24" s="698"/>
      <c r="CF24" s="698"/>
      <c r="CG24" s="698"/>
      <c r="CH24" s="698"/>
      <c r="CI24" s="698"/>
      <c r="CJ24" s="698"/>
      <c r="CK24" s="698"/>
      <c r="CL24" s="698"/>
      <c r="CM24" s="698"/>
      <c r="CN24" s="698"/>
      <c r="CO24" s="698"/>
      <c r="CP24" s="698"/>
      <c r="CQ24" s="699"/>
      <c r="CR24" s="675">
        <v>104143773</v>
      </c>
      <c r="CS24" s="676"/>
      <c r="CT24" s="676"/>
      <c r="CU24" s="676"/>
      <c r="CV24" s="676"/>
      <c r="CW24" s="676"/>
      <c r="CX24" s="676"/>
      <c r="CY24" s="677"/>
      <c r="CZ24" s="680">
        <v>44.5</v>
      </c>
      <c r="DA24" s="681"/>
      <c r="DB24" s="681"/>
      <c r="DC24" s="700"/>
      <c r="DD24" s="725">
        <v>63039277</v>
      </c>
      <c r="DE24" s="676"/>
      <c r="DF24" s="676"/>
      <c r="DG24" s="676"/>
      <c r="DH24" s="676"/>
      <c r="DI24" s="676"/>
      <c r="DJ24" s="676"/>
      <c r="DK24" s="677"/>
      <c r="DL24" s="725">
        <v>62549199</v>
      </c>
      <c r="DM24" s="676"/>
      <c r="DN24" s="676"/>
      <c r="DO24" s="676"/>
      <c r="DP24" s="676"/>
      <c r="DQ24" s="676"/>
      <c r="DR24" s="676"/>
      <c r="DS24" s="676"/>
      <c r="DT24" s="676"/>
      <c r="DU24" s="676"/>
      <c r="DV24" s="677"/>
      <c r="DW24" s="680">
        <v>62.5</v>
      </c>
      <c r="DX24" s="681"/>
      <c r="DY24" s="681"/>
      <c r="DZ24" s="681"/>
      <c r="EA24" s="681"/>
      <c r="EB24" s="681"/>
      <c r="EC24" s="682"/>
    </row>
    <row r="25" spans="2:133" ht="11.25" customHeight="1" x14ac:dyDescent="0.15">
      <c r="B25" s="683" t="s">
        <v>290</v>
      </c>
      <c r="C25" s="684"/>
      <c r="D25" s="684"/>
      <c r="E25" s="684"/>
      <c r="F25" s="684"/>
      <c r="G25" s="684"/>
      <c r="H25" s="684"/>
      <c r="I25" s="684"/>
      <c r="J25" s="684"/>
      <c r="K25" s="684"/>
      <c r="L25" s="684"/>
      <c r="M25" s="684"/>
      <c r="N25" s="684"/>
      <c r="O25" s="684"/>
      <c r="P25" s="684"/>
      <c r="Q25" s="685"/>
      <c r="R25" s="686" t="s">
        <v>237</v>
      </c>
      <c r="S25" s="687"/>
      <c r="T25" s="687"/>
      <c r="U25" s="687"/>
      <c r="V25" s="687"/>
      <c r="W25" s="687"/>
      <c r="X25" s="687"/>
      <c r="Y25" s="688"/>
      <c r="Z25" s="689" t="s">
        <v>237</v>
      </c>
      <c r="AA25" s="689"/>
      <c r="AB25" s="689"/>
      <c r="AC25" s="689"/>
      <c r="AD25" s="690" t="s">
        <v>237</v>
      </c>
      <c r="AE25" s="690"/>
      <c r="AF25" s="690"/>
      <c r="AG25" s="690"/>
      <c r="AH25" s="690"/>
      <c r="AI25" s="690"/>
      <c r="AJ25" s="690"/>
      <c r="AK25" s="690"/>
      <c r="AL25" s="691" t="s">
        <v>237</v>
      </c>
      <c r="AM25" s="692"/>
      <c r="AN25" s="692"/>
      <c r="AO25" s="693"/>
      <c r="AP25" s="705" t="s">
        <v>291</v>
      </c>
      <c r="AQ25" s="706"/>
      <c r="AR25" s="706"/>
      <c r="AS25" s="706"/>
      <c r="AT25" s="706"/>
      <c r="AU25" s="706"/>
      <c r="AV25" s="706"/>
      <c r="AW25" s="706"/>
      <c r="AX25" s="706"/>
      <c r="AY25" s="706"/>
      <c r="AZ25" s="706"/>
      <c r="BA25" s="706"/>
      <c r="BB25" s="706"/>
      <c r="BC25" s="706"/>
      <c r="BD25" s="706"/>
      <c r="BE25" s="706"/>
      <c r="BF25" s="707"/>
      <c r="BG25" s="686" t="s">
        <v>237</v>
      </c>
      <c r="BH25" s="687"/>
      <c r="BI25" s="687"/>
      <c r="BJ25" s="687"/>
      <c r="BK25" s="687"/>
      <c r="BL25" s="687"/>
      <c r="BM25" s="687"/>
      <c r="BN25" s="688"/>
      <c r="BO25" s="689" t="s">
        <v>237</v>
      </c>
      <c r="BP25" s="689"/>
      <c r="BQ25" s="689"/>
      <c r="BR25" s="689"/>
      <c r="BS25" s="695" t="s">
        <v>136</v>
      </c>
      <c r="BT25" s="687"/>
      <c r="BU25" s="687"/>
      <c r="BV25" s="687"/>
      <c r="BW25" s="687"/>
      <c r="BX25" s="687"/>
      <c r="BY25" s="687"/>
      <c r="BZ25" s="687"/>
      <c r="CA25" s="687"/>
      <c r="CB25" s="696"/>
      <c r="CD25" s="701" t="s">
        <v>292</v>
      </c>
      <c r="CE25" s="702"/>
      <c r="CF25" s="702"/>
      <c r="CG25" s="702"/>
      <c r="CH25" s="702"/>
      <c r="CI25" s="702"/>
      <c r="CJ25" s="702"/>
      <c r="CK25" s="702"/>
      <c r="CL25" s="702"/>
      <c r="CM25" s="702"/>
      <c r="CN25" s="702"/>
      <c r="CO25" s="702"/>
      <c r="CP25" s="702"/>
      <c r="CQ25" s="703"/>
      <c r="CR25" s="686">
        <v>36226993</v>
      </c>
      <c r="CS25" s="722"/>
      <c r="CT25" s="722"/>
      <c r="CU25" s="722"/>
      <c r="CV25" s="722"/>
      <c r="CW25" s="722"/>
      <c r="CX25" s="722"/>
      <c r="CY25" s="723"/>
      <c r="CZ25" s="691">
        <v>15.5</v>
      </c>
      <c r="DA25" s="720"/>
      <c r="DB25" s="720"/>
      <c r="DC25" s="724"/>
      <c r="DD25" s="695">
        <v>33826991</v>
      </c>
      <c r="DE25" s="722"/>
      <c r="DF25" s="722"/>
      <c r="DG25" s="722"/>
      <c r="DH25" s="722"/>
      <c r="DI25" s="722"/>
      <c r="DJ25" s="722"/>
      <c r="DK25" s="723"/>
      <c r="DL25" s="695">
        <v>33531285</v>
      </c>
      <c r="DM25" s="722"/>
      <c r="DN25" s="722"/>
      <c r="DO25" s="722"/>
      <c r="DP25" s="722"/>
      <c r="DQ25" s="722"/>
      <c r="DR25" s="722"/>
      <c r="DS25" s="722"/>
      <c r="DT25" s="722"/>
      <c r="DU25" s="722"/>
      <c r="DV25" s="723"/>
      <c r="DW25" s="691">
        <v>33.5</v>
      </c>
      <c r="DX25" s="720"/>
      <c r="DY25" s="720"/>
      <c r="DZ25" s="720"/>
      <c r="EA25" s="720"/>
      <c r="EB25" s="720"/>
      <c r="EC25" s="721"/>
    </row>
    <row r="26" spans="2:133" ht="11.25" customHeight="1" x14ac:dyDescent="0.15">
      <c r="B26" s="683" t="s">
        <v>293</v>
      </c>
      <c r="C26" s="684"/>
      <c r="D26" s="684"/>
      <c r="E26" s="684"/>
      <c r="F26" s="684"/>
      <c r="G26" s="684"/>
      <c r="H26" s="684"/>
      <c r="I26" s="684"/>
      <c r="J26" s="684"/>
      <c r="K26" s="684"/>
      <c r="L26" s="684"/>
      <c r="M26" s="684"/>
      <c r="N26" s="684"/>
      <c r="O26" s="684"/>
      <c r="P26" s="684"/>
      <c r="Q26" s="685"/>
      <c r="R26" s="686">
        <v>103239743</v>
      </c>
      <c r="S26" s="687"/>
      <c r="T26" s="687"/>
      <c r="U26" s="687"/>
      <c r="V26" s="687"/>
      <c r="W26" s="687"/>
      <c r="X26" s="687"/>
      <c r="Y26" s="688"/>
      <c r="Z26" s="689">
        <v>43.1</v>
      </c>
      <c r="AA26" s="689"/>
      <c r="AB26" s="689"/>
      <c r="AC26" s="689"/>
      <c r="AD26" s="690">
        <v>95178992</v>
      </c>
      <c r="AE26" s="690"/>
      <c r="AF26" s="690"/>
      <c r="AG26" s="690"/>
      <c r="AH26" s="690"/>
      <c r="AI26" s="690"/>
      <c r="AJ26" s="690"/>
      <c r="AK26" s="690"/>
      <c r="AL26" s="691">
        <v>98.9</v>
      </c>
      <c r="AM26" s="692"/>
      <c r="AN26" s="692"/>
      <c r="AO26" s="693"/>
      <c r="AP26" s="705" t="s">
        <v>294</v>
      </c>
      <c r="AQ26" s="735"/>
      <c r="AR26" s="735"/>
      <c r="AS26" s="735"/>
      <c r="AT26" s="735"/>
      <c r="AU26" s="735"/>
      <c r="AV26" s="735"/>
      <c r="AW26" s="735"/>
      <c r="AX26" s="735"/>
      <c r="AY26" s="735"/>
      <c r="AZ26" s="735"/>
      <c r="BA26" s="735"/>
      <c r="BB26" s="735"/>
      <c r="BC26" s="735"/>
      <c r="BD26" s="735"/>
      <c r="BE26" s="735"/>
      <c r="BF26" s="707"/>
      <c r="BG26" s="686" t="s">
        <v>237</v>
      </c>
      <c r="BH26" s="687"/>
      <c r="BI26" s="687"/>
      <c r="BJ26" s="687"/>
      <c r="BK26" s="687"/>
      <c r="BL26" s="687"/>
      <c r="BM26" s="687"/>
      <c r="BN26" s="688"/>
      <c r="BO26" s="689" t="s">
        <v>237</v>
      </c>
      <c r="BP26" s="689"/>
      <c r="BQ26" s="689"/>
      <c r="BR26" s="689"/>
      <c r="BS26" s="695" t="s">
        <v>237</v>
      </c>
      <c r="BT26" s="687"/>
      <c r="BU26" s="687"/>
      <c r="BV26" s="687"/>
      <c r="BW26" s="687"/>
      <c r="BX26" s="687"/>
      <c r="BY26" s="687"/>
      <c r="BZ26" s="687"/>
      <c r="CA26" s="687"/>
      <c r="CB26" s="696"/>
      <c r="CD26" s="701" t="s">
        <v>295</v>
      </c>
      <c r="CE26" s="702"/>
      <c r="CF26" s="702"/>
      <c r="CG26" s="702"/>
      <c r="CH26" s="702"/>
      <c r="CI26" s="702"/>
      <c r="CJ26" s="702"/>
      <c r="CK26" s="702"/>
      <c r="CL26" s="702"/>
      <c r="CM26" s="702"/>
      <c r="CN26" s="702"/>
      <c r="CO26" s="702"/>
      <c r="CP26" s="702"/>
      <c r="CQ26" s="703"/>
      <c r="CR26" s="686">
        <v>23199088</v>
      </c>
      <c r="CS26" s="687"/>
      <c r="CT26" s="687"/>
      <c r="CU26" s="687"/>
      <c r="CV26" s="687"/>
      <c r="CW26" s="687"/>
      <c r="CX26" s="687"/>
      <c r="CY26" s="688"/>
      <c r="CZ26" s="691">
        <v>9.9</v>
      </c>
      <c r="DA26" s="720"/>
      <c r="DB26" s="720"/>
      <c r="DC26" s="724"/>
      <c r="DD26" s="695">
        <v>22036914</v>
      </c>
      <c r="DE26" s="687"/>
      <c r="DF26" s="687"/>
      <c r="DG26" s="687"/>
      <c r="DH26" s="687"/>
      <c r="DI26" s="687"/>
      <c r="DJ26" s="687"/>
      <c r="DK26" s="688"/>
      <c r="DL26" s="695" t="s">
        <v>175</v>
      </c>
      <c r="DM26" s="687"/>
      <c r="DN26" s="687"/>
      <c r="DO26" s="687"/>
      <c r="DP26" s="687"/>
      <c r="DQ26" s="687"/>
      <c r="DR26" s="687"/>
      <c r="DS26" s="687"/>
      <c r="DT26" s="687"/>
      <c r="DU26" s="687"/>
      <c r="DV26" s="688"/>
      <c r="DW26" s="691" t="s">
        <v>237</v>
      </c>
      <c r="DX26" s="720"/>
      <c r="DY26" s="720"/>
      <c r="DZ26" s="720"/>
      <c r="EA26" s="720"/>
      <c r="EB26" s="720"/>
      <c r="EC26" s="721"/>
    </row>
    <row r="27" spans="2:133" ht="11.25" customHeight="1" x14ac:dyDescent="0.15">
      <c r="B27" s="683" t="s">
        <v>296</v>
      </c>
      <c r="C27" s="684"/>
      <c r="D27" s="684"/>
      <c r="E27" s="684"/>
      <c r="F27" s="684"/>
      <c r="G27" s="684"/>
      <c r="H27" s="684"/>
      <c r="I27" s="684"/>
      <c r="J27" s="684"/>
      <c r="K27" s="684"/>
      <c r="L27" s="684"/>
      <c r="M27" s="684"/>
      <c r="N27" s="684"/>
      <c r="O27" s="684"/>
      <c r="P27" s="684"/>
      <c r="Q27" s="685"/>
      <c r="R27" s="686">
        <v>64228</v>
      </c>
      <c r="S27" s="687"/>
      <c r="T27" s="687"/>
      <c r="U27" s="687"/>
      <c r="V27" s="687"/>
      <c r="W27" s="687"/>
      <c r="X27" s="687"/>
      <c r="Y27" s="688"/>
      <c r="Z27" s="689">
        <v>0</v>
      </c>
      <c r="AA27" s="689"/>
      <c r="AB27" s="689"/>
      <c r="AC27" s="689"/>
      <c r="AD27" s="690">
        <v>64228</v>
      </c>
      <c r="AE27" s="690"/>
      <c r="AF27" s="690"/>
      <c r="AG27" s="690"/>
      <c r="AH27" s="690"/>
      <c r="AI27" s="690"/>
      <c r="AJ27" s="690"/>
      <c r="AK27" s="690"/>
      <c r="AL27" s="691">
        <v>0.1</v>
      </c>
      <c r="AM27" s="692"/>
      <c r="AN27" s="692"/>
      <c r="AO27" s="693"/>
      <c r="AP27" s="683" t="s">
        <v>297</v>
      </c>
      <c r="AQ27" s="684"/>
      <c r="AR27" s="684"/>
      <c r="AS27" s="684"/>
      <c r="AT27" s="684"/>
      <c r="AU27" s="684"/>
      <c r="AV27" s="684"/>
      <c r="AW27" s="684"/>
      <c r="AX27" s="684"/>
      <c r="AY27" s="684"/>
      <c r="AZ27" s="684"/>
      <c r="BA27" s="684"/>
      <c r="BB27" s="684"/>
      <c r="BC27" s="684"/>
      <c r="BD27" s="684"/>
      <c r="BE27" s="684"/>
      <c r="BF27" s="685"/>
      <c r="BG27" s="686">
        <v>87652717</v>
      </c>
      <c r="BH27" s="687"/>
      <c r="BI27" s="687"/>
      <c r="BJ27" s="687"/>
      <c r="BK27" s="687"/>
      <c r="BL27" s="687"/>
      <c r="BM27" s="687"/>
      <c r="BN27" s="688"/>
      <c r="BO27" s="689">
        <v>100</v>
      </c>
      <c r="BP27" s="689"/>
      <c r="BQ27" s="689"/>
      <c r="BR27" s="689"/>
      <c r="BS27" s="695">
        <v>763294</v>
      </c>
      <c r="BT27" s="687"/>
      <c r="BU27" s="687"/>
      <c r="BV27" s="687"/>
      <c r="BW27" s="687"/>
      <c r="BX27" s="687"/>
      <c r="BY27" s="687"/>
      <c r="BZ27" s="687"/>
      <c r="CA27" s="687"/>
      <c r="CB27" s="696"/>
      <c r="CD27" s="701" t="s">
        <v>298</v>
      </c>
      <c r="CE27" s="702"/>
      <c r="CF27" s="702"/>
      <c r="CG27" s="702"/>
      <c r="CH27" s="702"/>
      <c r="CI27" s="702"/>
      <c r="CJ27" s="702"/>
      <c r="CK27" s="702"/>
      <c r="CL27" s="702"/>
      <c r="CM27" s="702"/>
      <c r="CN27" s="702"/>
      <c r="CO27" s="702"/>
      <c r="CP27" s="702"/>
      <c r="CQ27" s="703"/>
      <c r="CR27" s="686">
        <v>53524624</v>
      </c>
      <c r="CS27" s="722"/>
      <c r="CT27" s="722"/>
      <c r="CU27" s="722"/>
      <c r="CV27" s="722"/>
      <c r="CW27" s="722"/>
      <c r="CX27" s="722"/>
      <c r="CY27" s="723"/>
      <c r="CZ27" s="691">
        <v>22.8</v>
      </c>
      <c r="DA27" s="720"/>
      <c r="DB27" s="720"/>
      <c r="DC27" s="724"/>
      <c r="DD27" s="695">
        <v>15400286</v>
      </c>
      <c r="DE27" s="722"/>
      <c r="DF27" s="722"/>
      <c r="DG27" s="722"/>
      <c r="DH27" s="722"/>
      <c r="DI27" s="722"/>
      <c r="DJ27" s="722"/>
      <c r="DK27" s="723"/>
      <c r="DL27" s="695">
        <v>15205914</v>
      </c>
      <c r="DM27" s="722"/>
      <c r="DN27" s="722"/>
      <c r="DO27" s="722"/>
      <c r="DP27" s="722"/>
      <c r="DQ27" s="722"/>
      <c r="DR27" s="722"/>
      <c r="DS27" s="722"/>
      <c r="DT27" s="722"/>
      <c r="DU27" s="722"/>
      <c r="DV27" s="723"/>
      <c r="DW27" s="691">
        <v>15.2</v>
      </c>
      <c r="DX27" s="720"/>
      <c r="DY27" s="720"/>
      <c r="DZ27" s="720"/>
      <c r="EA27" s="720"/>
      <c r="EB27" s="720"/>
      <c r="EC27" s="721"/>
    </row>
    <row r="28" spans="2:133" ht="11.25" customHeight="1" x14ac:dyDescent="0.15">
      <c r="B28" s="683" t="s">
        <v>299</v>
      </c>
      <c r="C28" s="684"/>
      <c r="D28" s="684"/>
      <c r="E28" s="684"/>
      <c r="F28" s="684"/>
      <c r="G28" s="684"/>
      <c r="H28" s="684"/>
      <c r="I28" s="684"/>
      <c r="J28" s="684"/>
      <c r="K28" s="684"/>
      <c r="L28" s="684"/>
      <c r="M28" s="684"/>
      <c r="N28" s="684"/>
      <c r="O28" s="684"/>
      <c r="P28" s="684"/>
      <c r="Q28" s="685"/>
      <c r="R28" s="686">
        <v>400615</v>
      </c>
      <c r="S28" s="687"/>
      <c r="T28" s="687"/>
      <c r="U28" s="687"/>
      <c r="V28" s="687"/>
      <c r="W28" s="687"/>
      <c r="X28" s="687"/>
      <c r="Y28" s="688"/>
      <c r="Z28" s="689">
        <v>0.2</v>
      </c>
      <c r="AA28" s="689"/>
      <c r="AB28" s="689"/>
      <c r="AC28" s="689"/>
      <c r="AD28" s="690" t="s">
        <v>237</v>
      </c>
      <c r="AE28" s="690"/>
      <c r="AF28" s="690"/>
      <c r="AG28" s="690"/>
      <c r="AH28" s="690"/>
      <c r="AI28" s="690"/>
      <c r="AJ28" s="690"/>
      <c r="AK28" s="690"/>
      <c r="AL28" s="691" t="s">
        <v>136</v>
      </c>
      <c r="AM28" s="692"/>
      <c r="AN28" s="692"/>
      <c r="AO28" s="693"/>
      <c r="AP28" s="683"/>
      <c r="AQ28" s="684"/>
      <c r="AR28" s="684"/>
      <c r="AS28" s="684"/>
      <c r="AT28" s="684"/>
      <c r="AU28" s="684"/>
      <c r="AV28" s="684"/>
      <c r="AW28" s="684"/>
      <c r="AX28" s="684"/>
      <c r="AY28" s="684"/>
      <c r="AZ28" s="684"/>
      <c r="BA28" s="684"/>
      <c r="BB28" s="684"/>
      <c r="BC28" s="684"/>
      <c r="BD28" s="684"/>
      <c r="BE28" s="684"/>
      <c r="BF28" s="685"/>
      <c r="BG28" s="686"/>
      <c r="BH28" s="687"/>
      <c r="BI28" s="687"/>
      <c r="BJ28" s="687"/>
      <c r="BK28" s="687"/>
      <c r="BL28" s="687"/>
      <c r="BM28" s="687"/>
      <c r="BN28" s="688"/>
      <c r="BO28" s="689"/>
      <c r="BP28" s="689"/>
      <c r="BQ28" s="689"/>
      <c r="BR28" s="689"/>
      <c r="BS28" s="695"/>
      <c r="BT28" s="687"/>
      <c r="BU28" s="687"/>
      <c r="BV28" s="687"/>
      <c r="BW28" s="687"/>
      <c r="BX28" s="687"/>
      <c r="BY28" s="687"/>
      <c r="BZ28" s="687"/>
      <c r="CA28" s="687"/>
      <c r="CB28" s="696"/>
      <c r="CD28" s="701" t="s">
        <v>300</v>
      </c>
      <c r="CE28" s="702"/>
      <c r="CF28" s="702"/>
      <c r="CG28" s="702"/>
      <c r="CH28" s="702"/>
      <c r="CI28" s="702"/>
      <c r="CJ28" s="702"/>
      <c r="CK28" s="702"/>
      <c r="CL28" s="702"/>
      <c r="CM28" s="702"/>
      <c r="CN28" s="702"/>
      <c r="CO28" s="702"/>
      <c r="CP28" s="702"/>
      <c r="CQ28" s="703"/>
      <c r="CR28" s="686">
        <v>14392156</v>
      </c>
      <c r="CS28" s="687"/>
      <c r="CT28" s="687"/>
      <c r="CU28" s="687"/>
      <c r="CV28" s="687"/>
      <c r="CW28" s="687"/>
      <c r="CX28" s="687"/>
      <c r="CY28" s="688"/>
      <c r="CZ28" s="691">
        <v>6.1</v>
      </c>
      <c r="DA28" s="720"/>
      <c r="DB28" s="720"/>
      <c r="DC28" s="724"/>
      <c r="DD28" s="695">
        <v>13812000</v>
      </c>
      <c r="DE28" s="687"/>
      <c r="DF28" s="687"/>
      <c r="DG28" s="687"/>
      <c r="DH28" s="687"/>
      <c r="DI28" s="687"/>
      <c r="DJ28" s="687"/>
      <c r="DK28" s="688"/>
      <c r="DL28" s="695">
        <v>13812000</v>
      </c>
      <c r="DM28" s="687"/>
      <c r="DN28" s="687"/>
      <c r="DO28" s="687"/>
      <c r="DP28" s="687"/>
      <c r="DQ28" s="687"/>
      <c r="DR28" s="687"/>
      <c r="DS28" s="687"/>
      <c r="DT28" s="687"/>
      <c r="DU28" s="687"/>
      <c r="DV28" s="688"/>
      <c r="DW28" s="691">
        <v>13.8</v>
      </c>
      <c r="DX28" s="720"/>
      <c r="DY28" s="720"/>
      <c r="DZ28" s="720"/>
      <c r="EA28" s="720"/>
      <c r="EB28" s="720"/>
      <c r="EC28" s="721"/>
    </row>
    <row r="29" spans="2:133" ht="11.25" customHeight="1" x14ac:dyDescent="0.15">
      <c r="B29" s="683" t="s">
        <v>301</v>
      </c>
      <c r="C29" s="684"/>
      <c r="D29" s="684"/>
      <c r="E29" s="684"/>
      <c r="F29" s="684"/>
      <c r="G29" s="684"/>
      <c r="H29" s="684"/>
      <c r="I29" s="684"/>
      <c r="J29" s="684"/>
      <c r="K29" s="684"/>
      <c r="L29" s="684"/>
      <c r="M29" s="684"/>
      <c r="N29" s="684"/>
      <c r="O29" s="684"/>
      <c r="P29" s="684"/>
      <c r="Q29" s="685"/>
      <c r="R29" s="686">
        <v>5589891</v>
      </c>
      <c r="S29" s="687"/>
      <c r="T29" s="687"/>
      <c r="U29" s="687"/>
      <c r="V29" s="687"/>
      <c r="W29" s="687"/>
      <c r="X29" s="687"/>
      <c r="Y29" s="688"/>
      <c r="Z29" s="689">
        <v>2.2999999999999998</v>
      </c>
      <c r="AA29" s="689"/>
      <c r="AB29" s="689"/>
      <c r="AC29" s="689"/>
      <c r="AD29" s="690">
        <v>995015</v>
      </c>
      <c r="AE29" s="690"/>
      <c r="AF29" s="690"/>
      <c r="AG29" s="690"/>
      <c r="AH29" s="690"/>
      <c r="AI29" s="690"/>
      <c r="AJ29" s="690"/>
      <c r="AK29" s="690"/>
      <c r="AL29" s="691">
        <v>1</v>
      </c>
      <c r="AM29" s="692"/>
      <c r="AN29" s="692"/>
      <c r="AO29" s="693"/>
      <c r="AP29" s="736"/>
      <c r="AQ29" s="737"/>
      <c r="AR29" s="737"/>
      <c r="AS29" s="737"/>
      <c r="AT29" s="737"/>
      <c r="AU29" s="737"/>
      <c r="AV29" s="737"/>
      <c r="AW29" s="737"/>
      <c r="AX29" s="737"/>
      <c r="AY29" s="737"/>
      <c r="AZ29" s="737"/>
      <c r="BA29" s="737"/>
      <c r="BB29" s="737"/>
      <c r="BC29" s="737"/>
      <c r="BD29" s="737"/>
      <c r="BE29" s="737"/>
      <c r="BF29" s="738"/>
      <c r="BG29" s="686"/>
      <c r="BH29" s="687"/>
      <c r="BI29" s="687"/>
      <c r="BJ29" s="687"/>
      <c r="BK29" s="687"/>
      <c r="BL29" s="687"/>
      <c r="BM29" s="687"/>
      <c r="BN29" s="688"/>
      <c r="BO29" s="689"/>
      <c r="BP29" s="689"/>
      <c r="BQ29" s="689"/>
      <c r="BR29" s="689"/>
      <c r="BS29" s="690"/>
      <c r="BT29" s="690"/>
      <c r="BU29" s="690"/>
      <c r="BV29" s="690"/>
      <c r="BW29" s="690"/>
      <c r="BX29" s="690"/>
      <c r="BY29" s="690"/>
      <c r="BZ29" s="690"/>
      <c r="CA29" s="690"/>
      <c r="CB29" s="694"/>
      <c r="CD29" s="726" t="s">
        <v>302</v>
      </c>
      <c r="CE29" s="727"/>
      <c r="CF29" s="701" t="s">
        <v>303</v>
      </c>
      <c r="CG29" s="702"/>
      <c r="CH29" s="702"/>
      <c r="CI29" s="702"/>
      <c r="CJ29" s="702"/>
      <c r="CK29" s="702"/>
      <c r="CL29" s="702"/>
      <c r="CM29" s="702"/>
      <c r="CN29" s="702"/>
      <c r="CO29" s="702"/>
      <c r="CP29" s="702"/>
      <c r="CQ29" s="703"/>
      <c r="CR29" s="686">
        <v>14391131</v>
      </c>
      <c r="CS29" s="722"/>
      <c r="CT29" s="722"/>
      <c r="CU29" s="722"/>
      <c r="CV29" s="722"/>
      <c r="CW29" s="722"/>
      <c r="CX29" s="722"/>
      <c r="CY29" s="723"/>
      <c r="CZ29" s="691">
        <v>6.1</v>
      </c>
      <c r="DA29" s="720"/>
      <c r="DB29" s="720"/>
      <c r="DC29" s="724"/>
      <c r="DD29" s="695">
        <v>13810975</v>
      </c>
      <c r="DE29" s="722"/>
      <c r="DF29" s="722"/>
      <c r="DG29" s="722"/>
      <c r="DH29" s="722"/>
      <c r="DI29" s="722"/>
      <c r="DJ29" s="722"/>
      <c r="DK29" s="723"/>
      <c r="DL29" s="695">
        <v>13810975</v>
      </c>
      <c r="DM29" s="722"/>
      <c r="DN29" s="722"/>
      <c r="DO29" s="722"/>
      <c r="DP29" s="722"/>
      <c r="DQ29" s="722"/>
      <c r="DR29" s="722"/>
      <c r="DS29" s="722"/>
      <c r="DT29" s="722"/>
      <c r="DU29" s="722"/>
      <c r="DV29" s="723"/>
      <c r="DW29" s="691">
        <v>13.8</v>
      </c>
      <c r="DX29" s="720"/>
      <c r="DY29" s="720"/>
      <c r="DZ29" s="720"/>
      <c r="EA29" s="720"/>
      <c r="EB29" s="720"/>
      <c r="EC29" s="721"/>
    </row>
    <row r="30" spans="2:133" ht="11.25" customHeight="1" x14ac:dyDescent="0.15">
      <c r="B30" s="683" t="s">
        <v>304</v>
      </c>
      <c r="C30" s="684"/>
      <c r="D30" s="684"/>
      <c r="E30" s="684"/>
      <c r="F30" s="684"/>
      <c r="G30" s="684"/>
      <c r="H30" s="684"/>
      <c r="I30" s="684"/>
      <c r="J30" s="684"/>
      <c r="K30" s="684"/>
      <c r="L30" s="684"/>
      <c r="M30" s="684"/>
      <c r="N30" s="684"/>
      <c r="O30" s="684"/>
      <c r="P30" s="684"/>
      <c r="Q30" s="685"/>
      <c r="R30" s="686">
        <v>842345</v>
      </c>
      <c r="S30" s="687"/>
      <c r="T30" s="687"/>
      <c r="U30" s="687"/>
      <c r="V30" s="687"/>
      <c r="W30" s="687"/>
      <c r="X30" s="687"/>
      <c r="Y30" s="688"/>
      <c r="Z30" s="689">
        <v>0.4</v>
      </c>
      <c r="AA30" s="689"/>
      <c r="AB30" s="689"/>
      <c r="AC30" s="689"/>
      <c r="AD30" s="690" t="s">
        <v>237</v>
      </c>
      <c r="AE30" s="690"/>
      <c r="AF30" s="690"/>
      <c r="AG30" s="690"/>
      <c r="AH30" s="690"/>
      <c r="AI30" s="690"/>
      <c r="AJ30" s="690"/>
      <c r="AK30" s="690"/>
      <c r="AL30" s="691" t="s">
        <v>136</v>
      </c>
      <c r="AM30" s="692"/>
      <c r="AN30" s="692"/>
      <c r="AO30" s="693"/>
      <c r="AP30" s="665" t="s">
        <v>220</v>
      </c>
      <c r="AQ30" s="666"/>
      <c r="AR30" s="666"/>
      <c r="AS30" s="666"/>
      <c r="AT30" s="666"/>
      <c r="AU30" s="666"/>
      <c r="AV30" s="666"/>
      <c r="AW30" s="666"/>
      <c r="AX30" s="666"/>
      <c r="AY30" s="666"/>
      <c r="AZ30" s="666"/>
      <c r="BA30" s="666"/>
      <c r="BB30" s="666"/>
      <c r="BC30" s="666"/>
      <c r="BD30" s="666"/>
      <c r="BE30" s="666"/>
      <c r="BF30" s="667"/>
      <c r="BG30" s="665" t="s">
        <v>305</v>
      </c>
      <c r="BH30" s="739"/>
      <c r="BI30" s="739"/>
      <c r="BJ30" s="739"/>
      <c r="BK30" s="739"/>
      <c r="BL30" s="739"/>
      <c r="BM30" s="739"/>
      <c r="BN30" s="739"/>
      <c r="BO30" s="739"/>
      <c r="BP30" s="739"/>
      <c r="BQ30" s="740"/>
      <c r="BR30" s="665" t="s">
        <v>306</v>
      </c>
      <c r="BS30" s="739"/>
      <c r="BT30" s="739"/>
      <c r="BU30" s="739"/>
      <c r="BV30" s="739"/>
      <c r="BW30" s="739"/>
      <c r="BX30" s="739"/>
      <c r="BY30" s="739"/>
      <c r="BZ30" s="739"/>
      <c r="CA30" s="739"/>
      <c r="CB30" s="740"/>
      <c r="CD30" s="728"/>
      <c r="CE30" s="729"/>
      <c r="CF30" s="701" t="s">
        <v>307</v>
      </c>
      <c r="CG30" s="702"/>
      <c r="CH30" s="702"/>
      <c r="CI30" s="702"/>
      <c r="CJ30" s="702"/>
      <c r="CK30" s="702"/>
      <c r="CL30" s="702"/>
      <c r="CM30" s="702"/>
      <c r="CN30" s="702"/>
      <c r="CO30" s="702"/>
      <c r="CP30" s="702"/>
      <c r="CQ30" s="703"/>
      <c r="CR30" s="686">
        <v>13571898</v>
      </c>
      <c r="CS30" s="687"/>
      <c r="CT30" s="687"/>
      <c r="CU30" s="687"/>
      <c r="CV30" s="687"/>
      <c r="CW30" s="687"/>
      <c r="CX30" s="687"/>
      <c r="CY30" s="688"/>
      <c r="CZ30" s="691">
        <v>5.8</v>
      </c>
      <c r="DA30" s="720"/>
      <c r="DB30" s="720"/>
      <c r="DC30" s="724"/>
      <c r="DD30" s="695">
        <v>13052401</v>
      </c>
      <c r="DE30" s="687"/>
      <c r="DF30" s="687"/>
      <c r="DG30" s="687"/>
      <c r="DH30" s="687"/>
      <c r="DI30" s="687"/>
      <c r="DJ30" s="687"/>
      <c r="DK30" s="688"/>
      <c r="DL30" s="695">
        <v>13052401</v>
      </c>
      <c r="DM30" s="687"/>
      <c r="DN30" s="687"/>
      <c r="DO30" s="687"/>
      <c r="DP30" s="687"/>
      <c r="DQ30" s="687"/>
      <c r="DR30" s="687"/>
      <c r="DS30" s="687"/>
      <c r="DT30" s="687"/>
      <c r="DU30" s="687"/>
      <c r="DV30" s="688"/>
      <c r="DW30" s="691">
        <v>13.1</v>
      </c>
      <c r="DX30" s="720"/>
      <c r="DY30" s="720"/>
      <c r="DZ30" s="720"/>
      <c r="EA30" s="720"/>
      <c r="EB30" s="720"/>
      <c r="EC30" s="721"/>
    </row>
    <row r="31" spans="2:133" ht="11.25" customHeight="1" x14ac:dyDescent="0.15">
      <c r="B31" s="683" t="s">
        <v>308</v>
      </c>
      <c r="C31" s="684"/>
      <c r="D31" s="684"/>
      <c r="E31" s="684"/>
      <c r="F31" s="684"/>
      <c r="G31" s="684"/>
      <c r="H31" s="684"/>
      <c r="I31" s="684"/>
      <c r="J31" s="684"/>
      <c r="K31" s="684"/>
      <c r="L31" s="684"/>
      <c r="M31" s="684"/>
      <c r="N31" s="684"/>
      <c r="O31" s="684"/>
      <c r="P31" s="684"/>
      <c r="Q31" s="685"/>
      <c r="R31" s="686">
        <v>87881017</v>
      </c>
      <c r="S31" s="687"/>
      <c r="T31" s="687"/>
      <c r="U31" s="687"/>
      <c r="V31" s="687"/>
      <c r="W31" s="687"/>
      <c r="X31" s="687"/>
      <c r="Y31" s="688"/>
      <c r="Z31" s="689">
        <v>36.700000000000003</v>
      </c>
      <c r="AA31" s="689"/>
      <c r="AB31" s="689"/>
      <c r="AC31" s="689"/>
      <c r="AD31" s="690" t="s">
        <v>237</v>
      </c>
      <c r="AE31" s="690"/>
      <c r="AF31" s="690"/>
      <c r="AG31" s="690"/>
      <c r="AH31" s="690"/>
      <c r="AI31" s="690"/>
      <c r="AJ31" s="690"/>
      <c r="AK31" s="690"/>
      <c r="AL31" s="691" t="s">
        <v>136</v>
      </c>
      <c r="AM31" s="692"/>
      <c r="AN31" s="692"/>
      <c r="AO31" s="693"/>
      <c r="AP31" s="743" t="s">
        <v>309</v>
      </c>
      <c r="AQ31" s="744"/>
      <c r="AR31" s="744"/>
      <c r="AS31" s="744"/>
      <c r="AT31" s="749" t="s">
        <v>310</v>
      </c>
      <c r="AU31" s="231"/>
      <c r="AV31" s="231"/>
      <c r="AW31" s="231"/>
      <c r="AX31" s="672" t="s">
        <v>183</v>
      </c>
      <c r="AY31" s="673"/>
      <c r="AZ31" s="673"/>
      <c r="BA31" s="673"/>
      <c r="BB31" s="673"/>
      <c r="BC31" s="673"/>
      <c r="BD31" s="673"/>
      <c r="BE31" s="673"/>
      <c r="BF31" s="674"/>
      <c r="BG31" s="754">
        <v>99.1</v>
      </c>
      <c r="BH31" s="741"/>
      <c r="BI31" s="741"/>
      <c r="BJ31" s="741"/>
      <c r="BK31" s="741"/>
      <c r="BL31" s="741"/>
      <c r="BM31" s="681">
        <v>96.9</v>
      </c>
      <c r="BN31" s="741"/>
      <c r="BO31" s="741"/>
      <c r="BP31" s="741"/>
      <c r="BQ31" s="742"/>
      <c r="BR31" s="754">
        <v>99.4</v>
      </c>
      <c r="BS31" s="741"/>
      <c r="BT31" s="741"/>
      <c r="BU31" s="741"/>
      <c r="BV31" s="741"/>
      <c r="BW31" s="741"/>
      <c r="BX31" s="681">
        <v>97.2</v>
      </c>
      <c r="BY31" s="741"/>
      <c r="BZ31" s="741"/>
      <c r="CA31" s="741"/>
      <c r="CB31" s="742"/>
      <c r="CD31" s="728"/>
      <c r="CE31" s="729"/>
      <c r="CF31" s="701" t="s">
        <v>311</v>
      </c>
      <c r="CG31" s="702"/>
      <c r="CH31" s="702"/>
      <c r="CI31" s="702"/>
      <c r="CJ31" s="702"/>
      <c r="CK31" s="702"/>
      <c r="CL31" s="702"/>
      <c r="CM31" s="702"/>
      <c r="CN31" s="702"/>
      <c r="CO31" s="702"/>
      <c r="CP31" s="702"/>
      <c r="CQ31" s="703"/>
      <c r="CR31" s="686">
        <v>819233</v>
      </c>
      <c r="CS31" s="722"/>
      <c r="CT31" s="722"/>
      <c r="CU31" s="722"/>
      <c r="CV31" s="722"/>
      <c r="CW31" s="722"/>
      <c r="CX31" s="722"/>
      <c r="CY31" s="723"/>
      <c r="CZ31" s="691">
        <v>0.3</v>
      </c>
      <c r="DA31" s="720"/>
      <c r="DB31" s="720"/>
      <c r="DC31" s="724"/>
      <c r="DD31" s="695">
        <v>758574</v>
      </c>
      <c r="DE31" s="722"/>
      <c r="DF31" s="722"/>
      <c r="DG31" s="722"/>
      <c r="DH31" s="722"/>
      <c r="DI31" s="722"/>
      <c r="DJ31" s="722"/>
      <c r="DK31" s="723"/>
      <c r="DL31" s="695">
        <v>758574</v>
      </c>
      <c r="DM31" s="722"/>
      <c r="DN31" s="722"/>
      <c r="DO31" s="722"/>
      <c r="DP31" s="722"/>
      <c r="DQ31" s="722"/>
      <c r="DR31" s="722"/>
      <c r="DS31" s="722"/>
      <c r="DT31" s="722"/>
      <c r="DU31" s="722"/>
      <c r="DV31" s="723"/>
      <c r="DW31" s="691">
        <v>0.8</v>
      </c>
      <c r="DX31" s="720"/>
      <c r="DY31" s="720"/>
      <c r="DZ31" s="720"/>
      <c r="EA31" s="720"/>
      <c r="EB31" s="720"/>
      <c r="EC31" s="721"/>
    </row>
    <row r="32" spans="2:133" ht="11.25" customHeight="1" x14ac:dyDescent="0.15">
      <c r="B32" s="732" t="s">
        <v>312</v>
      </c>
      <c r="C32" s="733"/>
      <c r="D32" s="733"/>
      <c r="E32" s="733"/>
      <c r="F32" s="733"/>
      <c r="G32" s="733"/>
      <c r="H32" s="733"/>
      <c r="I32" s="733"/>
      <c r="J32" s="733"/>
      <c r="K32" s="733"/>
      <c r="L32" s="733"/>
      <c r="M32" s="733"/>
      <c r="N32" s="733"/>
      <c r="O32" s="733"/>
      <c r="P32" s="733"/>
      <c r="Q32" s="734"/>
      <c r="R32" s="686" t="s">
        <v>175</v>
      </c>
      <c r="S32" s="687"/>
      <c r="T32" s="687"/>
      <c r="U32" s="687"/>
      <c r="V32" s="687"/>
      <c r="W32" s="687"/>
      <c r="X32" s="687"/>
      <c r="Y32" s="688"/>
      <c r="Z32" s="689" t="s">
        <v>136</v>
      </c>
      <c r="AA32" s="689"/>
      <c r="AB32" s="689"/>
      <c r="AC32" s="689"/>
      <c r="AD32" s="690" t="s">
        <v>237</v>
      </c>
      <c r="AE32" s="690"/>
      <c r="AF32" s="690"/>
      <c r="AG32" s="690"/>
      <c r="AH32" s="690"/>
      <c r="AI32" s="690"/>
      <c r="AJ32" s="690"/>
      <c r="AK32" s="690"/>
      <c r="AL32" s="691" t="s">
        <v>237</v>
      </c>
      <c r="AM32" s="692"/>
      <c r="AN32" s="692"/>
      <c r="AO32" s="693"/>
      <c r="AP32" s="745"/>
      <c r="AQ32" s="746"/>
      <c r="AR32" s="746"/>
      <c r="AS32" s="746"/>
      <c r="AT32" s="750"/>
      <c r="AU32" s="230" t="s">
        <v>313</v>
      </c>
      <c r="AV32" s="230"/>
      <c r="AW32" s="230"/>
      <c r="AX32" s="683" t="s">
        <v>314</v>
      </c>
      <c r="AY32" s="684"/>
      <c r="AZ32" s="684"/>
      <c r="BA32" s="684"/>
      <c r="BB32" s="684"/>
      <c r="BC32" s="684"/>
      <c r="BD32" s="684"/>
      <c r="BE32" s="684"/>
      <c r="BF32" s="685"/>
      <c r="BG32" s="755">
        <v>99.3</v>
      </c>
      <c r="BH32" s="722"/>
      <c r="BI32" s="722"/>
      <c r="BJ32" s="722"/>
      <c r="BK32" s="722"/>
      <c r="BL32" s="722"/>
      <c r="BM32" s="692">
        <v>98.5</v>
      </c>
      <c r="BN32" s="752"/>
      <c r="BO32" s="752"/>
      <c r="BP32" s="752"/>
      <c r="BQ32" s="753"/>
      <c r="BR32" s="755">
        <v>99.3</v>
      </c>
      <c r="BS32" s="722"/>
      <c r="BT32" s="722"/>
      <c r="BU32" s="722"/>
      <c r="BV32" s="722"/>
      <c r="BW32" s="722"/>
      <c r="BX32" s="692">
        <v>98.5</v>
      </c>
      <c r="BY32" s="752"/>
      <c r="BZ32" s="752"/>
      <c r="CA32" s="752"/>
      <c r="CB32" s="753"/>
      <c r="CD32" s="730"/>
      <c r="CE32" s="731"/>
      <c r="CF32" s="701" t="s">
        <v>315</v>
      </c>
      <c r="CG32" s="702"/>
      <c r="CH32" s="702"/>
      <c r="CI32" s="702"/>
      <c r="CJ32" s="702"/>
      <c r="CK32" s="702"/>
      <c r="CL32" s="702"/>
      <c r="CM32" s="702"/>
      <c r="CN32" s="702"/>
      <c r="CO32" s="702"/>
      <c r="CP32" s="702"/>
      <c r="CQ32" s="703"/>
      <c r="CR32" s="686">
        <v>1025</v>
      </c>
      <c r="CS32" s="687"/>
      <c r="CT32" s="687"/>
      <c r="CU32" s="687"/>
      <c r="CV32" s="687"/>
      <c r="CW32" s="687"/>
      <c r="CX32" s="687"/>
      <c r="CY32" s="688"/>
      <c r="CZ32" s="691">
        <v>0</v>
      </c>
      <c r="DA32" s="720"/>
      <c r="DB32" s="720"/>
      <c r="DC32" s="724"/>
      <c r="DD32" s="695">
        <v>1025</v>
      </c>
      <c r="DE32" s="687"/>
      <c r="DF32" s="687"/>
      <c r="DG32" s="687"/>
      <c r="DH32" s="687"/>
      <c r="DI32" s="687"/>
      <c r="DJ32" s="687"/>
      <c r="DK32" s="688"/>
      <c r="DL32" s="695">
        <v>1025</v>
      </c>
      <c r="DM32" s="687"/>
      <c r="DN32" s="687"/>
      <c r="DO32" s="687"/>
      <c r="DP32" s="687"/>
      <c r="DQ32" s="687"/>
      <c r="DR32" s="687"/>
      <c r="DS32" s="687"/>
      <c r="DT32" s="687"/>
      <c r="DU32" s="687"/>
      <c r="DV32" s="688"/>
      <c r="DW32" s="691">
        <v>0</v>
      </c>
      <c r="DX32" s="720"/>
      <c r="DY32" s="720"/>
      <c r="DZ32" s="720"/>
      <c r="EA32" s="720"/>
      <c r="EB32" s="720"/>
      <c r="EC32" s="721"/>
    </row>
    <row r="33" spans="2:133" ht="11.25" customHeight="1" x14ac:dyDescent="0.15">
      <c r="B33" s="683" t="s">
        <v>316</v>
      </c>
      <c r="C33" s="684"/>
      <c r="D33" s="684"/>
      <c r="E33" s="684"/>
      <c r="F33" s="684"/>
      <c r="G33" s="684"/>
      <c r="H33" s="684"/>
      <c r="I33" s="684"/>
      <c r="J33" s="684"/>
      <c r="K33" s="684"/>
      <c r="L33" s="684"/>
      <c r="M33" s="684"/>
      <c r="N33" s="684"/>
      <c r="O33" s="684"/>
      <c r="P33" s="684"/>
      <c r="Q33" s="685"/>
      <c r="R33" s="686">
        <v>12365928</v>
      </c>
      <c r="S33" s="687"/>
      <c r="T33" s="687"/>
      <c r="U33" s="687"/>
      <c r="V33" s="687"/>
      <c r="W33" s="687"/>
      <c r="X33" s="687"/>
      <c r="Y33" s="688"/>
      <c r="Z33" s="689">
        <v>5.2</v>
      </c>
      <c r="AA33" s="689"/>
      <c r="AB33" s="689"/>
      <c r="AC33" s="689"/>
      <c r="AD33" s="690" t="s">
        <v>237</v>
      </c>
      <c r="AE33" s="690"/>
      <c r="AF33" s="690"/>
      <c r="AG33" s="690"/>
      <c r="AH33" s="690"/>
      <c r="AI33" s="690"/>
      <c r="AJ33" s="690"/>
      <c r="AK33" s="690"/>
      <c r="AL33" s="691" t="s">
        <v>237</v>
      </c>
      <c r="AM33" s="692"/>
      <c r="AN33" s="692"/>
      <c r="AO33" s="693"/>
      <c r="AP33" s="747"/>
      <c r="AQ33" s="748"/>
      <c r="AR33" s="748"/>
      <c r="AS33" s="748"/>
      <c r="AT33" s="751"/>
      <c r="AU33" s="232"/>
      <c r="AV33" s="232"/>
      <c r="AW33" s="232"/>
      <c r="AX33" s="736" t="s">
        <v>317</v>
      </c>
      <c r="AY33" s="737"/>
      <c r="AZ33" s="737"/>
      <c r="BA33" s="737"/>
      <c r="BB33" s="737"/>
      <c r="BC33" s="737"/>
      <c r="BD33" s="737"/>
      <c r="BE33" s="737"/>
      <c r="BF33" s="738"/>
      <c r="BG33" s="756">
        <v>98.7</v>
      </c>
      <c r="BH33" s="757"/>
      <c r="BI33" s="757"/>
      <c r="BJ33" s="757"/>
      <c r="BK33" s="757"/>
      <c r="BL33" s="757"/>
      <c r="BM33" s="758">
        <v>96.3</v>
      </c>
      <c r="BN33" s="757"/>
      <c r="BO33" s="757"/>
      <c r="BP33" s="757"/>
      <c r="BQ33" s="759"/>
      <c r="BR33" s="756">
        <v>99.5</v>
      </c>
      <c r="BS33" s="757"/>
      <c r="BT33" s="757"/>
      <c r="BU33" s="757"/>
      <c r="BV33" s="757"/>
      <c r="BW33" s="757"/>
      <c r="BX33" s="758">
        <v>97</v>
      </c>
      <c r="BY33" s="757"/>
      <c r="BZ33" s="757"/>
      <c r="CA33" s="757"/>
      <c r="CB33" s="759"/>
      <c r="CD33" s="701" t="s">
        <v>318</v>
      </c>
      <c r="CE33" s="702"/>
      <c r="CF33" s="702"/>
      <c r="CG33" s="702"/>
      <c r="CH33" s="702"/>
      <c r="CI33" s="702"/>
      <c r="CJ33" s="702"/>
      <c r="CK33" s="702"/>
      <c r="CL33" s="702"/>
      <c r="CM33" s="702"/>
      <c r="CN33" s="702"/>
      <c r="CO33" s="702"/>
      <c r="CP33" s="702"/>
      <c r="CQ33" s="703"/>
      <c r="CR33" s="686">
        <v>107597963</v>
      </c>
      <c r="CS33" s="722"/>
      <c r="CT33" s="722"/>
      <c r="CU33" s="722"/>
      <c r="CV33" s="722"/>
      <c r="CW33" s="722"/>
      <c r="CX33" s="722"/>
      <c r="CY33" s="723"/>
      <c r="CZ33" s="691">
        <v>45.9</v>
      </c>
      <c r="DA33" s="720"/>
      <c r="DB33" s="720"/>
      <c r="DC33" s="724"/>
      <c r="DD33" s="695">
        <v>44699025</v>
      </c>
      <c r="DE33" s="722"/>
      <c r="DF33" s="722"/>
      <c r="DG33" s="722"/>
      <c r="DH33" s="722"/>
      <c r="DI33" s="722"/>
      <c r="DJ33" s="722"/>
      <c r="DK33" s="723"/>
      <c r="DL33" s="695">
        <v>34737019</v>
      </c>
      <c r="DM33" s="722"/>
      <c r="DN33" s="722"/>
      <c r="DO33" s="722"/>
      <c r="DP33" s="722"/>
      <c r="DQ33" s="722"/>
      <c r="DR33" s="722"/>
      <c r="DS33" s="722"/>
      <c r="DT33" s="722"/>
      <c r="DU33" s="722"/>
      <c r="DV33" s="723"/>
      <c r="DW33" s="691">
        <v>34.700000000000003</v>
      </c>
      <c r="DX33" s="720"/>
      <c r="DY33" s="720"/>
      <c r="DZ33" s="720"/>
      <c r="EA33" s="720"/>
      <c r="EB33" s="720"/>
      <c r="EC33" s="721"/>
    </row>
    <row r="34" spans="2:133" ht="11.25" customHeight="1" x14ac:dyDescent="0.15">
      <c r="B34" s="683" t="s">
        <v>319</v>
      </c>
      <c r="C34" s="684"/>
      <c r="D34" s="684"/>
      <c r="E34" s="684"/>
      <c r="F34" s="684"/>
      <c r="G34" s="684"/>
      <c r="H34" s="684"/>
      <c r="I34" s="684"/>
      <c r="J34" s="684"/>
      <c r="K34" s="684"/>
      <c r="L34" s="684"/>
      <c r="M34" s="684"/>
      <c r="N34" s="684"/>
      <c r="O34" s="684"/>
      <c r="P34" s="684"/>
      <c r="Q34" s="685"/>
      <c r="R34" s="686">
        <v>1028879</v>
      </c>
      <c r="S34" s="687"/>
      <c r="T34" s="687"/>
      <c r="U34" s="687"/>
      <c r="V34" s="687"/>
      <c r="W34" s="687"/>
      <c r="X34" s="687"/>
      <c r="Y34" s="688"/>
      <c r="Z34" s="689">
        <v>0.4</v>
      </c>
      <c r="AA34" s="689"/>
      <c r="AB34" s="689"/>
      <c r="AC34" s="689"/>
      <c r="AD34" s="690" t="s">
        <v>237</v>
      </c>
      <c r="AE34" s="690"/>
      <c r="AF34" s="690"/>
      <c r="AG34" s="690"/>
      <c r="AH34" s="690"/>
      <c r="AI34" s="690"/>
      <c r="AJ34" s="690"/>
      <c r="AK34" s="690"/>
      <c r="AL34" s="691" t="s">
        <v>237</v>
      </c>
      <c r="AM34" s="692"/>
      <c r="AN34" s="692"/>
      <c r="AO34" s="693"/>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1" t="s">
        <v>320</v>
      </c>
      <c r="CE34" s="702"/>
      <c r="CF34" s="702"/>
      <c r="CG34" s="702"/>
      <c r="CH34" s="702"/>
      <c r="CI34" s="702"/>
      <c r="CJ34" s="702"/>
      <c r="CK34" s="702"/>
      <c r="CL34" s="702"/>
      <c r="CM34" s="702"/>
      <c r="CN34" s="702"/>
      <c r="CO34" s="702"/>
      <c r="CP34" s="702"/>
      <c r="CQ34" s="703"/>
      <c r="CR34" s="686">
        <v>23450157</v>
      </c>
      <c r="CS34" s="687"/>
      <c r="CT34" s="687"/>
      <c r="CU34" s="687"/>
      <c r="CV34" s="687"/>
      <c r="CW34" s="687"/>
      <c r="CX34" s="687"/>
      <c r="CY34" s="688"/>
      <c r="CZ34" s="691">
        <v>10</v>
      </c>
      <c r="DA34" s="720"/>
      <c r="DB34" s="720"/>
      <c r="DC34" s="724"/>
      <c r="DD34" s="695">
        <v>15412708</v>
      </c>
      <c r="DE34" s="687"/>
      <c r="DF34" s="687"/>
      <c r="DG34" s="687"/>
      <c r="DH34" s="687"/>
      <c r="DI34" s="687"/>
      <c r="DJ34" s="687"/>
      <c r="DK34" s="688"/>
      <c r="DL34" s="695">
        <v>13210695</v>
      </c>
      <c r="DM34" s="687"/>
      <c r="DN34" s="687"/>
      <c r="DO34" s="687"/>
      <c r="DP34" s="687"/>
      <c r="DQ34" s="687"/>
      <c r="DR34" s="687"/>
      <c r="DS34" s="687"/>
      <c r="DT34" s="687"/>
      <c r="DU34" s="687"/>
      <c r="DV34" s="688"/>
      <c r="DW34" s="691">
        <v>13.2</v>
      </c>
      <c r="DX34" s="720"/>
      <c r="DY34" s="720"/>
      <c r="DZ34" s="720"/>
      <c r="EA34" s="720"/>
      <c r="EB34" s="720"/>
      <c r="EC34" s="721"/>
    </row>
    <row r="35" spans="2:133" ht="11.25" customHeight="1" x14ac:dyDescent="0.15">
      <c r="B35" s="683" t="s">
        <v>321</v>
      </c>
      <c r="C35" s="684"/>
      <c r="D35" s="684"/>
      <c r="E35" s="684"/>
      <c r="F35" s="684"/>
      <c r="G35" s="684"/>
      <c r="H35" s="684"/>
      <c r="I35" s="684"/>
      <c r="J35" s="684"/>
      <c r="K35" s="684"/>
      <c r="L35" s="684"/>
      <c r="M35" s="684"/>
      <c r="N35" s="684"/>
      <c r="O35" s="684"/>
      <c r="P35" s="684"/>
      <c r="Q35" s="685"/>
      <c r="R35" s="686">
        <v>244481</v>
      </c>
      <c r="S35" s="687"/>
      <c r="T35" s="687"/>
      <c r="U35" s="687"/>
      <c r="V35" s="687"/>
      <c r="W35" s="687"/>
      <c r="X35" s="687"/>
      <c r="Y35" s="688"/>
      <c r="Z35" s="689">
        <v>0.1</v>
      </c>
      <c r="AA35" s="689"/>
      <c r="AB35" s="689"/>
      <c r="AC35" s="689"/>
      <c r="AD35" s="690" t="s">
        <v>175</v>
      </c>
      <c r="AE35" s="690"/>
      <c r="AF35" s="690"/>
      <c r="AG35" s="690"/>
      <c r="AH35" s="690"/>
      <c r="AI35" s="690"/>
      <c r="AJ35" s="690"/>
      <c r="AK35" s="690"/>
      <c r="AL35" s="691" t="s">
        <v>237</v>
      </c>
      <c r="AM35" s="692"/>
      <c r="AN35" s="692"/>
      <c r="AO35" s="693"/>
      <c r="AP35" s="235"/>
      <c r="AQ35" s="665" t="s">
        <v>322</v>
      </c>
      <c r="AR35" s="666"/>
      <c r="AS35" s="666"/>
      <c r="AT35" s="666"/>
      <c r="AU35" s="666"/>
      <c r="AV35" s="666"/>
      <c r="AW35" s="666"/>
      <c r="AX35" s="666"/>
      <c r="AY35" s="666"/>
      <c r="AZ35" s="666"/>
      <c r="BA35" s="666"/>
      <c r="BB35" s="666"/>
      <c r="BC35" s="666"/>
      <c r="BD35" s="666"/>
      <c r="BE35" s="666"/>
      <c r="BF35" s="667"/>
      <c r="BG35" s="665" t="s">
        <v>323</v>
      </c>
      <c r="BH35" s="666"/>
      <c r="BI35" s="666"/>
      <c r="BJ35" s="666"/>
      <c r="BK35" s="666"/>
      <c r="BL35" s="666"/>
      <c r="BM35" s="666"/>
      <c r="BN35" s="666"/>
      <c r="BO35" s="666"/>
      <c r="BP35" s="666"/>
      <c r="BQ35" s="666"/>
      <c r="BR35" s="666"/>
      <c r="BS35" s="666"/>
      <c r="BT35" s="666"/>
      <c r="BU35" s="666"/>
      <c r="BV35" s="666"/>
      <c r="BW35" s="666"/>
      <c r="BX35" s="666"/>
      <c r="BY35" s="666"/>
      <c r="BZ35" s="666"/>
      <c r="CA35" s="666"/>
      <c r="CB35" s="667"/>
      <c r="CD35" s="701" t="s">
        <v>324</v>
      </c>
      <c r="CE35" s="702"/>
      <c r="CF35" s="702"/>
      <c r="CG35" s="702"/>
      <c r="CH35" s="702"/>
      <c r="CI35" s="702"/>
      <c r="CJ35" s="702"/>
      <c r="CK35" s="702"/>
      <c r="CL35" s="702"/>
      <c r="CM35" s="702"/>
      <c r="CN35" s="702"/>
      <c r="CO35" s="702"/>
      <c r="CP35" s="702"/>
      <c r="CQ35" s="703"/>
      <c r="CR35" s="686">
        <v>4682802</v>
      </c>
      <c r="CS35" s="722"/>
      <c r="CT35" s="722"/>
      <c r="CU35" s="722"/>
      <c r="CV35" s="722"/>
      <c r="CW35" s="722"/>
      <c r="CX35" s="722"/>
      <c r="CY35" s="723"/>
      <c r="CZ35" s="691">
        <v>2</v>
      </c>
      <c r="DA35" s="720"/>
      <c r="DB35" s="720"/>
      <c r="DC35" s="724"/>
      <c r="DD35" s="695">
        <v>3841423</v>
      </c>
      <c r="DE35" s="722"/>
      <c r="DF35" s="722"/>
      <c r="DG35" s="722"/>
      <c r="DH35" s="722"/>
      <c r="DI35" s="722"/>
      <c r="DJ35" s="722"/>
      <c r="DK35" s="723"/>
      <c r="DL35" s="695">
        <v>3577956</v>
      </c>
      <c r="DM35" s="722"/>
      <c r="DN35" s="722"/>
      <c r="DO35" s="722"/>
      <c r="DP35" s="722"/>
      <c r="DQ35" s="722"/>
      <c r="DR35" s="722"/>
      <c r="DS35" s="722"/>
      <c r="DT35" s="722"/>
      <c r="DU35" s="722"/>
      <c r="DV35" s="723"/>
      <c r="DW35" s="691">
        <v>3.6</v>
      </c>
      <c r="DX35" s="720"/>
      <c r="DY35" s="720"/>
      <c r="DZ35" s="720"/>
      <c r="EA35" s="720"/>
      <c r="EB35" s="720"/>
      <c r="EC35" s="721"/>
    </row>
    <row r="36" spans="2:133" ht="11.25" customHeight="1" x14ac:dyDescent="0.15">
      <c r="B36" s="683" t="s">
        <v>325</v>
      </c>
      <c r="C36" s="684"/>
      <c r="D36" s="684"/>
      <c r="E36" s="684"/>
      <c r="F36" s="684"/>
      <c r="G36" s="684"/>
      <c r="H36" s="684"/>
      <c r="I36" s="684"/>
      <c r="J36" s="684"/>
      <c r="K36" s="684"/>
      <c r="L36" s="684"/>
      <c r="M36" s="684"/>
      <c r="N36" s="684"/>
      <c r="O36" s="684"/>
      <c r="P36" s="684"/>
      <c r="Q36" s="685"/>
      <c r="R36" s="686">
        <v>910487</v>
      </c>
      <c r="S36" s="687"/>
      <c r="T36" s="687"/>
      <c r="U36" s="687"/>
      <c r="V36" s="687"/>
      <c r="W36" s="687"/>
      <c r="X36" s="687"/>
      <c r="Y36" s="688"/>
      <c r="Z36" s="689">
        <v>0.4</v>
      </c>
      <c r="AA36" s="689"/>
      <c r="AB36" s="689"/>
      <c r="AC36" s="689"/>
      <c r="AD36" s="690" t="s">
        <v>237</v>
      </c>
      <c r="AE36" s="690"/>
      <c r="AF36" s="690"/>
      <c r="AG36" s="690"/>
      <c r="AH36" s="690"/>
      <c r="AI36" s="690"/>
      <c r="AJ36" s="690"/>
      <c r="AK36" s="690"/>
      <c r="AL36" s="691" t="s">
        <v>237</v>
      </c>
      <c r="AM36" s="692"/>
      <c r="AN36" s="692"/>
      <c r="AO36" s="693"/>
      <c r="AP36" s="235"/>
      <c r="AQ36" s="760" t="s">
        <v>326</v>
      </c>
      <c r="AR36" s="761"/>
      <c r="AS36" s="761"/>
      <c r="AT36" s="761"/>
      <c r="AU36" s="761"/>
      <c r="AV36" s="761"/>
      <c r="AW36" s="761"/>
      <c r="AX36" s="761"/>
      <c r="AY36" s="762"/>
      <c r="AZ36" s="675">
        <v>23281802</v>
      </c>
      <c r="BA36" s="676"/>
      <c r="BB36" s="676"/>
      <c r="BC36" s="676"/>
      <c r="BD36" s="676"/>
      <c r="BE36" s="676"/>
      <c r="BF36" s="763"/>
      <c r="BG36" s="697" t="s">
        <v>327</v>
      </c>
      <c r="BH36" s="698"/>
      <c r="BI36" s="698"/>
      <c r="BJ36" s="698"/>
      <c r="BK36" s="698"/>
      <c r="BL36" s="698"/>
      <c r="BM36" s="698"/>
      <c r="BN36" s="698"/>
      <c r="BO36" s="698"/>
      <c r="BP36" s="698"/>
      <c r="BQ36" s="698"/>
      <c r="BR36" s="698"/>
      <c r="BS36" s="698"/>
      <c r="BT36" s="698"/>
      <c r="BU36" s="699"/>
      <c r="BV36" s="675">
        <v>545811</v>
      </c>
      <c r="BW36" s="676"/>
      <c r="BX36" s="676"/>
      <c r="BY36" s="676"/>
      <c r="BZ36" s="676"/>
      <c r="CA36" s="676"/>
      <c r="CB36" s="763"/>
      <c r="CD36" s="701" t="s">
        <v>328</v>
      </c>
      <c r="CE36" s="702"/>
      <c r="CF36" s="702"/>
      <c r="CG36" s="702"/>
      <c r="CH36" s="702"/>
      <c r="CI36" s="702"/>
      <c r="CJ36" s="702"/>
      <c r="CK36" s="702"/>
      <c r="CL36" s="702"/>
      <c r="CM36" s="702"/>
      <c r="CN36" s="702"/>
      <c r="CO36" s="702"/>
      <c r="CP36" s="702"/>
      <c r="CQ36" s="703"/>
      <c r="CR36" s="686">
        <v>59754616</v>
      </c>
      <c r="CS36" s="687"/>
      <c r="CT36" s="687"/>
      <c r="CU36" s="687"/>
      <c r="CV36" s="687"/>
      <c r="CW36" s="687"/>
      <c r="CX36" s="687"/>
      <c r="CY36" s="688"/>
      <c r="CZ36" s="691">
        <v>25.5</v>
      </c>
      <c r="DA36" s="720"/>
      <c r="DB36" s="720"/>
      <c r="DC36" s="724"/>
      <c r="DD36" s="695">
        <v>9962514</v>
      </c>
      <c r="DE36" s="687"/>
      <c r="DF36" s="687"/>
      <c r="DG36" s="687"/>
      <c r="DH36" s="687"/>
      <c r="DI36" s="687"/>
      <c r="DJ36" s="687"/>
      <c r="DK36" s="688"/>
      <c r="DL36" s="695">
        <v>6488183</v>
      </c>
      <c r="DM36" s="687"/>
      <c r="DN36" s="687"/>
      <c r="DO36" s="687"/>
      <c r="DP36" s="687"/>
      <c r="DQ36" s="687"/>
      <c r="DR36" s="687"/>
      <c r="DS36" s="687"/>
      <c r="DT36" s="687"/>
      <c r="DU36" s="687"/>
      <c r="DV36" s="688"/>
      <c r="DW36" s="691">
        <v>6.5</v>
      </c>
      <c r="DX36" s="720"/>
      <c r="DY36" s="720"/>
      <c r="DZ36" s="720"/>
      <c r="EA36" s="720"/>
      <c r="EB36" s="720"/>
      <c r="EC36" s="721"/>
    </row>
    <row r="37" spans="2:133" ht="11.25" customHeight="1" x14ac:dyDescent="0.15">
      <c r="B37" s="683" t="s">
        <v>329</v>
      </c>
      <c r="C37" s="684"/>
      <c r="D37" s="684"/>
      <c r="E37" s="684"/>
      <c r="F37" s="684"/>
      <c r="G37" s="684"/>
      <c r="H37" s="684"/>
      <c r="I37" s="684"/>
      <c r="J37" s="684"/>
      <c r="K37" s="684"/>
      <c r="L37" s="684"/>
      <c r="M37" s="684"/>
      <c r="N37" s="684"/>
      <c r="O37" s="684"/>
      <c r="P37" s="684"/>
      <c r="Q37" s="685"/>
      <c r="R37" s="686">
        <v>1315595</v>
      </c>
      <c r="S37" s="687"/>
      <c r="T37" s="687"/>
      <c r="U37" s="687"/>
      <c r="V37" s="687"/>
      <c r="W37" s="687"/>
      <c r="X37" s="687"/>
      <c r="Y37" s="688"/>
      <c r="Z37" s="689">
        <v>0.5</v>
      </c>
      <c r="AA37" s="689"/>
      <c r="AB37" s="689"/>
      <c r="AC37" s="689"/>
      <c r="AD37" s="690" t="s">
        <v>237</v>
      </c>
      <c r="AE37" s="690"/>
      <c r="AF37" s="690"/>
      <c r="AG37" s="690"/>
      <c r="AH37" s="690"/>
      <c r="AI37" s="690"/>
      <c r="AJ37" s="690"/>
      <c r="AK37" s="690"/>
      <c r="AL37" s="691" t="s">
        <v>136</v>
      </c>
      <c r="AM37" s="692"/>
      <c r="AN37" s="692"/>
      <c r="AO37" s="693"/>
      <c r="AQ37" s="764" t="s">
        <v>330</v>
      </c>
      <c r="AR37" s="765"/>
      <c r="AS37" s="765"/>
      <c r="AT37" s="765"/>
      <c r="AU37" s="765"/>
      <c r="AV37" s="765"/>
      <c r="AW37" s="765"/>
      <c r="AX37" s="765"/>
      <c r="AY37" s="766"/>
      <c r="AZ37" s="686">
        <v>3749143</v>
      </c>
      <c r="BA37" s="687"/>
      <c r="BB37" s="687"/>
      <c r="BC37" s="687"/>
      <c r="BD37" s="722"/>
      <c r="BE37" s="722"/>
      <c r="BF37" s="753"/>
      <c r="BG37" s="701" t="s">
        <v>331</v>
      </c>
      <c r="BH37" s="702"/>
      <c r="BI37" s="702"/>
      <c r="BJ37" s="702"/>
      <c r="BK37" s="702"/>
      <c r="BL37" s="702"/>
      <c r="BM37" s="702"/>
      <c r="BN37" s="702"/>
      <c r="BO37" s="702"/>
      <c r="BP37" s="702"/>
      <c r="BQ37" s="702"/>
      <c r="BR37" s="702"/>
      <c r="BS37" s="702"/>
      <c r="BT37" s="702"/>
      <c r="BU37" s="703"/>
      <c r="BV37" s="686">
        <v>-964981</v>
      </c>
      <c r="BW37" s="687"/>
      <c r="BX37" s="687"/>
      <c r="BY37" s="687"/>
      <c r="BZ37" s="687"/>
      <c r="CA37" s="687"/>
      <c r="CB37" s="696"/>
      <c r="CD37" s="701" t="s">
        <v>332</v>
      </c>
      <c r="CE37" s="702"/>
      <c r="CF37" s="702"/>
      <c r="CG37" s="702"/>
      <c r="CH37" s="702"/>
      <c r="CI37" s="702"/>
      <c r="CJ37" s="702"/>
      <c r="CK37" s="702"/>
      <c r="CL37" s="702"/>
      <c r="CM37" s="702"/>
      <c r="CN37" s="702"/>
      <c r="CO37" s="702"/>
      <c r="CP37" s="702"/>
      <c r="CQ37" s="703"/>
      <c r="CR37" s="686">
        <v>51610</v>
      </c>
      <c r="CS37" s="722"/>
      <c r="CT37" s="722"/>
      <c r="CU37" s="722"/>
      <c r="CV37" s="722"/>
      <c r="CW37" s="722"/>
      <c r="CX37" s="722"/>
      <c r="CY37" s="723"/>
      <c r="CZ37" s="691">
        <v>0</v>
      </c>
      <c r="DA37" s="720"/>
      <c r="DB37" s="720"/>
      <c r="DC37" s="724"/>
      <c r="DD37" s="695">
        <v>51610</v>
      </c>
      <c r="DE37" s="722"/>
      <c r="DF37" s="722"/>
      <c r="DG37" s="722"/>
      <c r="DH37" s="722"/>
      <c r="DI37" s="722"/>
      <c r="DJ37" s="722"/>
      <c r="DK37" s="723"/>
      <c r="DL37" s="695">
        <v>50145</v>
      </c>
      <c r="DM37" s="722"/>
      <c r="DN37" s="722"/>
      <c r="DO37" s="722"/>
      <c r="DP37" s="722"/>
      <c r="DQ37" s="722"/>
      <c r="DR37" s="722"/>
      <c r="DS37" s="722"/>
      <c r="DT37" s="722"/>
      <c r="DU37" s="722"/>
      <c r="DV37" s="723"/>
      <c r="DW37" s="691">
        <v>0.1</v>
      </c>
      <c r="DX37" s="720"/>
      <c r="DY37" s="720"/>
      <c r="DZ37" s="720"/>
      <c r="EA37" s="720"/>
      <c r="EB37" s="720"/>
      <c r="EC37" s="721"/>
    </row>
    <row r="38" spans="2:133" ht="11.25" customHeight="1" x14ac:dyDescent="0.15">
      <c r="B38" s="683" t="s">
        <v>333</v>
      </c>
      <c r="C38" s="684"/>
      <c r="D38" s="684"/>
      <c r="E38" s="684"/>
      <c r="F38" s="684"/>
      <c r="G38" s="684"/>
      <c r="H38" s="684"/>
      <c r="I38" s="684"/>
      <c r="J38" s="684"/>
      <c r="K38" s="684"/>
      <c r="L38" s="684"/>
      <c r="M38" s="684"/>
      <c r="N38" s="684"/>
      <c r="O38" s="684"/>
      <c r="P38" s="684"/>
      <c r="Q38" s="685"/>
      <c r="R38" s="686">
        <v>9877797</v>
      </c>
      <c r="S38" s="687"/>
      <c r="T38" s="687"/>
      <c r="U38" s="687"/>
      <c r="V38" s="687"/>
      <c r="W38" s="687"/>
      <c r="X38" s="687"/>
      <c r="Y38" s="688"/>
      <c r="Z38" s="689">
        <v>4.0999999999999996</v>
      </c>
      <c r="AA38" s="689"/>
      <c r="AB38" s="689"/>
      <c r="AC38" s="689"/>
      <c r="AD38" s="690">
        <v>5448</v>
      </c>
      <c r="AE38" s="690"/>
      <c r="AF38" s="690"/>
      <c r="AG38" s="690"/>
      <c r="AH38" s="690"/>
      <c r="AI38" s="690"/>
      <c r="AJ38" s="690"/>
      <c r="AK38" s="690"/>
      <c r="AL38" s="691">
        <v>0</v>
      </c>
      <c r="AM38" s="692"/>
      <c r="AN38" s="692"/>
      <c r="AO38" s="693"/>
      <c r="AQ38" s="764" t="s">
        <v>334</v>
      </c>
      <c r="AR38" s="765"/>
      <c r="AS38" s="765"/>
      <c r="AT38" s="765"/>
      <c r="AU38" s="765"/>
      <c r="AV38" s="765"/>
      <c r="AW38" s="765"/>
      <c r="AX38" s="765"/>
      <c r="AY38" s="766"/>
      <c r="AZ38" s="686">
        <v>2573292</v>
      </c>
      <c r="BA38" s="687"/>
      <c r="BB38" s="687"/>
      <c r="BC38" s="687"/>
      <c r="BD38" s="722"/>
      <c r="BE38" s="722"/>
      <c r="BF38" s="753"/>
      <c r="BG38" s="701" t="s">
        <v>335</v>
      </c>
      <c r="BH38" s="702"/>
      <c r="BI38" s="702"/>
      <c r="BJ38" s="702"/>
      <c r="BK38" s="702"/>
      <c r="BL38" s="702"/>
      <c r="BM38" s="702"/>
      <c r="BN38" s="702"/>
      <c r="BO38" s="702"/>
      <c r="BP38" s="702"/>
      <c r="BQ38" s="702"/>
      <c r="BR38" s="702"/>
      <c r="BS38" s="702"/>
      <c r="BT38" s="702"/>
      <c r="BU38" s="703"/>
      <c r="BV38" s="686">
        <v>56026</v>
      </c>
      <c r="BW38" s="687"/>
      <c r="BX38" s="687"/>
      <c r="BY38" s="687"/>
      <c r="BZ38" s="687"/>
      <c r="CA38" s="687"/>
      <c r="CB38" s="696"/>
      <c r="CD38" s="701" t="s">
        <v>336</v>
      </c>
      <c r="CE38" s="702"/>
      <c r="CF38" s="702"/>
      <c r="CG38" s="702"/>
      <c r="CH38" s="702"/>
      <c r="CI38" s="702"/>
      <c r="CJ38" s="702"/>
      <c r="CK38" s="702"/>
      <c r="CL38" s="702"/>
      <c r="CM38" s="702"/>
      <c r="CN38" s="702"/>
      <c r="CO38" s="702"/>
      <c r="CP38" s="702"/>
      <c r="CQ38" s="703"/>
      <c r="CR38" s="686">
        <v>16320013</v>
      </c>
      <c r="CS38" s="687"/>
      <c r="CT38" s="687"/>
      <c r="CU38" s="687"/>
      <c r="CV38" s="687"/>
      <c r="CW38" s="687"/>
      <c r="CX38" s="687"/>
      <c r="CY38" s="688"/>
      <c r="CZ38" s="691">
        <v>7</v>
      </c>
      <c r="DA38" s="720"/>
      <c r="DB38" s="720"/>
      <c r="DC38" s="724"/>
      <c r="DD38" s="695">
        <v>13345787</v>
      </c>
      <c r="DE38" s="687"/>
      <c r="DF38" s="687"/>
      <c r="DG38" s="687"/>
      <c r="DH38" s="687"/>
      <c r="DI38" s="687"/>
      <c r="DJ38" s="687"/>
      <c r="DK38" s="688"/>
      <c r="DL38" s="695">
        <v>11460185</v>
      </c>
      <c r="DM38" s="687"/>
      <c r="DN38" s="687"/>
      <c r="DO38" s="687"/>
      <c r="DP38" s="687"/>
      <c r="DQ38" s="687"/>
      <c r="DR38" s="687"/>
      <c r="DS38" s="687"/>
      <c r="DT38" s="687"/>
      <c r="DU38" s="687"/>
      <c r="DV38" s="688"/>
      <c r="DW38" s="691">
        <v>11.5</v>
      </c>
      <c r="DX38" s="720"/>
      <c r="DY38" s="720"/>
      <c r="DZ38" s="720"/>
      <c r="EA38" s="720"/>
      <c r="EB38" s="720"/>
      <c r="EC38" s="721"/>
    </row>
    <row r="39" spans="2:133" ht="11.25" customHeight="1" x14ac:dyDescent="0.15">
      <c r="B39" s="683" t="s">
        <v>337</v>
      </c>
      <c r="C39" s="684"/>
      <c r="D39" s="684"/>
      <c r="E39" s="684"/>
      <c r="F39" s="684"/>
      <c r="G39" s="684"/>
      <c r="H39" s="684"/>
      <c r="I39" s="684"/>
      <c r="J39" s="684"/>
      <c r="K39" s="684"/>
      <c r="L39" s="684"/>
      <c r="M39" s="684"/>
      <c r="N39" s="684"/>
      <c r="O39" s="684"/>
      <c r="P39" s="684"/>
      <c r="Q39" s="685"/>
      <c r="R39" s="686">
        <v>15586900</v>
      </c>
      <c r="S39" s="687"/>
      <c r="T39" s="687"/>
      <c r="U39" s="687"/>
      <c r="V39" s="687"/>
      <c r="W39" s="687"/>
      <c r="X39" s="687"/>
      <c r="Y39" s="688"/>
      <c r="Z39" s="689">
        <v>6.5</v>
      </c>
      <c r="AA39" s="689"/>
      <c r="AB39" s="689"/>
      <c r="AC39" s="689"/>
      <c r="AD39" s="690" t="s">
        <v>175</v>
      </c>
      <c r="AE39" s="690"/>
      <c r="AF39" s="690"/>
      <c r="AG39" s="690"/>
      <c r="AH39" s="690"/>
      <c r="AI39" s="690"/>
      <c r="AJ39" s="690"/>
      <c r="AK39" s="690"/>
      <c r="AL39" s="691" t="s">
        <v>237</v>
      </c>
      <c r="AM39" s="692"/>
      <c r="AN39" s="692"/>
      <c r="AO39" s="693"/>
      <c r="AQ39" s="764" t="s">
        <v>338</v>
      </c>
      <c r="AR39" s="765"/>
      <c r="AS39" s="765"/>
      <c r="AT39" s="765"/>
      <c r="AU39" s="765"/>
      <c r="AV39" s="765"/>
      <c r="AW39" s="765"/>
      <c r="AX39" s="765"/>
      <c r="AY39" s="766"/>
      <c r="AZ39" s="686">
        <v>639258</v>
      </c>
      <c r="BA39" s="687"/>
      <c r="BB39" s="687"/>
      <c r="BC39" s="687"/>
      <c r="BD39" s="722"/>
      <c r="BE39" s="722"/>
      <c r="BF39" s="753"/>
      <c r="BG39" s="701" t="s">
        <v>339</v>
      </c>
      <c r="BH39" s="702"/>
      <c r="BI39" s="702"/>
      <c r="BJ39" s="702"/>
      <c r="BK39" s="702"/>
      <c r="BL39" s="702"/>
      <c r="BM39" s="702"/>
      <c r="BN39" s="702"/>
      <c r="BO39" s="702"/>
      <c r="BP39" s="702"/>
      <c r="BQ39" s="702"/>
      <c r="BR39" s="702"/>
      <c r="BS39" s="702"/>
      <c r="BT39" s="702"/>
      <c r="BU39" s="703"/>
      <c r="BV39" s="686">
        <v>84038</v>
      </c>
      <c r="BW39" s="687"/>
      <c r="BX39" s="687"/>
      <c r="BY39" s="687"/>
      <c r="BZ39" s="687"/>
      <c r="CA39" s="687"/>
      <c r="CB39" s="696"/>
      <c r="CD39" s="701" t="s">
        <v>340</v>
      </c>
      <c r="CE39" s="702"/>
      <c r="CF39" s="702"/>
      <c r="CG39" s="702"/>
      <c r="CH39" s="702"/>
      <c r="CI39" s="702"/>
      <c r="CJ39" s="702"/>
      <c r="CK39" s="702"/>
      <c r="CL39" s="702"/>
      <c r="CM39" s="702"/>
      <c r="CN39" s="702"/>
      <c r="CO39" s="702"/>
      <c r="CP39" s="702"/>
      <c r="CQ39" s="703"/>
      <c r="CR39" s="686">
        <v>1799391</v>
      </c>
      <c r="CS39" s="722"/>
      <c r="CT39" s="722"/>
      <c r="CU39" s="722"/>
      <c r="CV39" s="722"/>
      <c r="CW39" s="722"/>
      <c r="CX39" s="722"/>
      <c r="CY39" s="723"/>
      <c r="CZ39" s="691">
        <v>0.8</v>
      </c>
      <c r="DA39" s="720"/>
      <c r="DB39" s="720"/>
      <c r="DC39" s="724"/>
      <c r="DD39" s="695">
        <v>1446516</v>
      </c>
      <c r="DE39" s="722"/>
      <c r="DF39" s="722"/>
      <c r="DG39" s="722"/>
      <c r="DH39" s="722"/>
      <c r="DI39" s="722"/>
      <c r="DJ39" s="722"/>
      <c r="DK39" s="723"/>
      <c r="DL39" s="695" t="s">
        <v>237</v>
      </c>
      <c r="DM39" s="722"/>
      <c r="DN39" s="722"/>
      <c r="DO39" s="722"/>
      <c r="DP39" s="722"/>
      <c r="DQ39" s="722"/>
      <c r="DR39" s="722"/>
      <c r="DS39" s="722"/>
      <c r="DT39" s="722"/>
      <c r="DU39" s="722"/>
      <c r="DV39" s="723"/>
      <c r="DW39" s="691" t="s">
        <v>237</v>
      </c>
      <c r="DX39" s="720"/>
      <c r="DY39" s="720"/>
      <c r="DZ39" s="720"/>
      <c r="EA39" s="720"/>
      <c r="EB39" s="720"/>
      <c r="EC39" s="721"/>
    </row>
    <row r="40" spans="2:133" ht="11.25" customHeight="1" x14ac:dyDescent="0.15">
      <c r="B40" s="683" t="s">
        <v>341</v>
      </c>
      <c r="C40" s="684"/>
      <c r="D40" s="684"/>
      <c r="E40" s="684"/>
      <c r="F40" s="684"/>
      <c r="G40" s="684"/>
      <c r="H40" s="684"/>
      <c r="I40" s="684"/>
      <c r="J40" s="684"/>
      <c r="K40" s="684"/>
      <c r="L40" s="684"/>
      <c r="M40" s="684"/>
      <c r="N40" s="684"/>
      <c r="O40" s="684"/>
      <c r="P40" s="684"/>
      <c r="Q40" s="685"/>
      <c r="R40" s="686" t="s">
        <v>136</v>
      </c>
      <c r="S40" s="687"/>
      <c r="T40" s="687"/>
      <c r="U40" s="687"/>
      <c r="V40" s="687"/>
      <c r="W40" s="687"/>
      <c r="X40" s="687"/>
      <c r="Y40" s="688"/>
      <c r="Z40" s="689" t="s">
        <v>175</v>
      </c>
      <c r="AA40" s="689"/>
      <c r="AB40" s="689"/>
      <c r="AC40" s="689"/>
      <c r="AD40" s="690" t="s">
        <v>136</v>
      </c>
      <c r="AE40" s="690"/>
      <c r="AF40" s="690"/>
      <c r="AG40" s="690"/>
      <c r="AH40" s="690"/>
      <c r="AI40" s="690"/>
      <c r="AJ40" s="690"/>
      <c r="AK40" s="690"/>
      <c r="AL40" s="691" t="s">
        <v>237</v>
      </c>
      <c r="AM40" s="692"/>
      <c r="AN40" s="692"/>
      <c r="AO40" s="693"/>
      <c r="AQ40" s="764" t="s">
        <v>342</v>
      </c>
      <c r="AR40" s="765"/>
      <c r="AS40" s="765"/>
      <c r="AT40" s="765"/>
      <c r="AU40" s="765"/>
      <c r="AV40" s="765"/>
      <c r="AW40" s="765"/>
      <c r="AX40" s="765"/>
      <c r="AY40" s="766"/>
      <c r="AZ40" s="686">
        <v>177603</v>
      </c>
      <c r="BA40" s="687"/>
      <c r="BB40" s="687"/>
      <c r="BC40" s="687"/>
      <c r="BD40" s="722"/>
      <c r="BE40" s="722"/>
      <c r="BF40" s="753"/>
      <c r="BG40" s="773" t="s">
        <v>343</v>
      </c>
      <c r="BH40" s="774"/>
      <c r="BI40" s="774"/>
      <c r="BJ40" s="774"/>
      <c r="BK40" s="774"/>
      <c r="BL40" s="236"/>
      <c r="BM40" s="702" t="s">
        <v>344</v>
      </c>
      <c r="BN40" s="702"/>
      <c r="BO40" s="702"/>
      <c r="BP40" s="702"/>
      <c r="BQ40" s="702"/>
      <c r="BR40" s="702"/>
      <c r="BS40" s="702"/>
      <c r="BT40" s="702"/>
      <c r="BU40" s="703"/>
      <c r="BV40" s="686">
        <v>102</v>
      </c>
      <c r="BW40" s="687"/>
      <c r="BX40" s="687"/>
      <c r="BY40" s="687"/>
      <c r="BZ40" s="687"/>
      <c r="CA40" s="687"/>
      <c r="CB40" s="696"/>
      <c r="CD40" s="701" t="s">
        <v>345</v>
      </c>
      <c r="CE40" s="702"/>
      <c r="CF40" s="702"/>
      <c r="CG40" s="702"/>
      <c r="CH40" s="702"/>
      <c r="CI40" s="702"/>
      <c r="CJ40" s="702"/>
      <c r="CK40" s="702"/>
      <c r="CL40" s="702"/>
      <c r="CM40" s="702"/>
      <c r="CN40" s="702"/>
      <c r="CO40" s="702"/>
      <c r="CP40" s="702"/>
      <c r="CQ40" s="703"/>
      <c r="CR40" s="686">
        <v>1590984</v>
      </c>
      <c r="CS40" s="687"/>
      <c r="CT40" s="687"/>
      <c r="CU40" s="687"/>
      <c r="CV40" s="687"/>
      <c r="CW40" s="687"/>
      <c r="CX40" s="687"/>
      <c r="CY40" s="688"/>
      <c r="CZ40" s="691">
        <v>0.7</v>
      </c>
      <c r="DA40" s="720"/>
      <c r="DB40" s="720"/>
      <c r="DC40" s="724"/>
      <c r="DD40" s="695">
        <v>690077</v>
      </c>
      <c r="DE40" s="687"/>
      <c r="DF40" s="687"/>
      <c r="DG40" s="687"/>
      <c r="DH40" s="687"/>
      <c r="DI40" s="687"/>
      <c r="DJ40" s="687"/>
      <c r="DK40" s="688"/>
      <c r="DL40" s="695" t="s">
        <v>237</v>
      </c>
      <c r="DM40" s="687"/>
      <c r="DN40" s="687"/>
      <c r="DO40" s="687"/>
      <c r="DP40" s="687"/>
      <c r="DQ40" s="687"/>
      <c r="DR40" s="687"/>
      <c r="DS40" s="687"/>
      <c r="DT40" s="687"/>
      <c r="DU40" s="687"/>
      <c r="DV40" s="688"/>
      <c r="DW40" s="691" t="s">
        <v>237</v>
      </c>
      <c r="DX40" s="720"/>
      <c r="DY40" s="720"/>
      <c r="DZ40" s="720"/>
      <c r="EA40" s="720"/>
      <c r="EB40" s="720"/>
      <c r="EC40" s="721"/>
    </row>
    <row r="41" spans="2:133" ht="11.25" customHeight="1" x14ac:dyDescent="0.15">
      <c r="B41" s="683" t="s">
        <v>346</v>
      </c>
      <c r="C41" s="684"/>
      <c r="D41" s="684"/>
      <c r="E41" s="684"/>
      <c r="F41" s="684"/>
      <c r="G41" s="684"/>
      <c r="H41" s="684"/>
      <c r="I41" s="684"/>
      <c r="J41" s="684"/>
      <c r="K41" s="684"/>
      <c r="L41" s="684"/>
      <c r="M41" s="684"/>
      <c r="N41" s="684"/>
      <c r="O41" s="684"/>
      <c r="P41" s="684"/>
      <c r="Q41" s="685"/>
      <c r="R41" s="686" t="s">
        <v>175</v>
      </c>
      <c r="S41" s="687"/>
      <c r="T41" s="687"/>
      <c r="U41" s="687"/>
      <c r="V41" s="687"/>
      <c r="W41" s="687"/>
      <c r="X41" s="687"/>
      <c r="Y41" s="688"/>
      <c r="Z41" s="689" t="s">
        <v>175</v>
      </c>
      <c r="AA41" s="689"/>
      <c r="AB41" s="689"/>
      <c r="AC41" s="689"/>
      <c r="AD41" s="690" t="s">
        <v>237</v>
      </c>
      <c r="AE41" s="690"/>
      <c r="AF41" s="690"/>
      <c r="AG41" s="690"/>
      <c r="AH41" s="690"/>
      <c r="AI41" s="690"/>
      <c r="AJ41" s="690"/>
      <c r="AK41" s="690"/>
      <c r="AL41" s="691" t="s">
        <v>237</v>
      </c>
      <c r="AM41" s="692"/>
      <c r="AN41" s="692"/>
      <c r="AO41" s="693"/>
      <c r="AQ41" s="764" t="s">
        <v>347</v>
      </c>
      <c r="AR41" s="765"/>
      <c r="AS41" s="765"/>
      <c r="AT41" s="765"/>
      <c r="AU41" s="765"/>
      <c r="AV41" s="765"/>
      <c r="AW41" s="765"/>
      <c r="AX41" s="765"/>
      <c r="AY41" s="766"/>
      <c r="AZ41" s="686">
        <v>4621454</v>
      </c>
      <c r="BA41" s="687"/>
      <c r="BB41" s="687"/>
      <c r="BC41" s="687"/>
      <c r="BD41" s="722"/>
      <c r="BE41" s="722"/>
      <c r="BF41" s="753"/>
      <c r="BG41" s="773"/>
      <c r="BH41" s="774"/>
      <c r="BI41" s="774"/>
      <c r="BJ41" s="774"/>
      <c r="BK41" s="774"/>
      <c r="BL41" s="236"/>
      <c r="BM41" s="702" t="s">
        <v>348</v>
      </c>
      <c r="BN41" s="702"/>
      <c r="BO41" s="702"/>
      <c r="BP41" s="702"/>
      <c r="BQ41" s="702"/>
      <c r="BR41" s="702"/>
      <c r="BS41" s="702"/>
      <c r="BT41" s="702"/>
      <c r="BU41" s="703"/>
      <c r="BV41" s="686">
        <v>3</v>
      </c>
      <c r="BW41" s="687"/>
      <c r="BX41" s="687"/>
      <c r="BY41" s="687"/>
      <c r="BZ41" s="687"/>
      <c r="CA41" s="687"/>
      <c r="CB41" s="696"/>
      <c r="CD41" s="701" t="s">
        <v>349</v>
      </c>
      <c r="CE41" s="702"/>
      <c r="CF41" s="702"/>
      <c r="CG41" s="702"/>
      <c r="CH41" s="702"/>
      <c r="CI41" s="702"/>
      <c r="CJ41" s="702"/>
      <c r="CK41" s="702"/>
      <c r="CL41" s="702"/>
      <c r="CM41" s="702"/>
      <c r="CN41" s="702"/>
      <c r="CO41" s="702"/>
      <c r="CP41" s="702"/>
      <c r="CQ41" s="703"/>
      <c r="CR41" s="686" t="s">
        <v>237</v>
      </c>
      <c r="CS41" s="722"/>
      <c r="CT41" s="722"/>
      <c r="CU41" s="722"/>
      <c r="CV41" s="722"/>
      <c r="CW41" s="722"/>
      <c r="CX41" s="722"/>
      <c r="CY41" s="723"/>
      <c r="CZ41" s="691" t="s">
        <v>237</v>
      </c>
      <c r="DA41" s="720"/>
      <c r="DB41" s="720"/>
      <c r="DC41" s="724"/>
      <c r="DD41" s="695" t="s">
        <v>237</v>
      </c>
      <c r="DE41" s="722"/>
      <c r="DF41" s="722"/>
      <c r="DG41" s="722"/>
      <c r="DH41" s="722"/>
      <c r="DI41" s="722"/>
      <c r="DJ41" s="722"/>
      <c r="DK41" s="723"/>
      <c r="DL41" s="767"/>
      <c r="DM41" s="768"/>
      <c r="DN41" s="768"/>
      <c r="DO41" s="768"/>
      <c r="DP41" s="768"/>
      <c r="DQ41" s="768"/>
      <c r="DR41" s="768"/>
      <c r="DS41" s="768"/>
      <c r="DT41" s="768"/>
      <c r="DU41" s="768"/>
      <c r="DV41" s="769"/>
      <c r="DW41" s="770"/>
      <c r="DX41" s="771"/>
      <c r="DY41" s="771"/>
      <c r="DZ41" s="771"/>
      <c r="EA41" s="771"/>
      <c r="EB41" s="771"/>
      <c r="EC41" s="772"/>
    </row>
    <row r="42" spans="2:133" ht="11.25" customHeight="1" x14ac:dyDescent="0.15">
      <c r="B42" s="683" t="s">
        <v>350</v>
      </c>
      <c r="C42" s="684"/>
      <c r="D42" s="684"/>
      <c r="E42" s="684"/>
      <c r="F42" s="684"/>
      <c r="G42" s="684"/>
      <c r="H42" s="684"/>
      <c r="I42" s="684"/>
      <c r="J42" s="684"/>
      <c r="K42" s="684"/>
      <c r="L42" s="684"/>
      <c r="M42" s="684"/>
      <c r="N42" s="684"/>
      <c r="O42" s="684"/>
      <c r="P42" s="684"/>
      <c r="Q42" s="685"/>
      <c r="R42" s="686">
        <v>3763800</v>
      </c>
      <c r="S42" s="687"/>
      <c r="T42" s="687"/>
      <c r="U42" s="687"/>
      <c r="V42" s="687"/>
      <c r="W42" s="687"/>
      <c r="X42" s="687"/>
      <c r="Y42" s="688"/>
      <c r="Z42" s="689">
        <v>1.6</v>
      </c>
      <c r="AA42" s="689"/>
      <c r="AB42" s="689"/>
      <c r="AC42" s="689"/>
      <c r="AD42" s="690" t="s">
        <v>237</v>
      </c>
      <c r="AE42" s="690"/>
      <c r="AF42" s="690"/>
      <c r="AG42" s="690"/>
      <c r="AH42" s="690"/>
      <c r="AI42" s="690"/>
      <c r="AJ42" s="690"/>
      <c r="AK42" s="690"/>
      <c r="AL42" s="691" t="s">
        <v>136</v>
      </c>
      <c r="AM42" s="692"/>
      <c r="AN42" s="692"/>
      <c r="AO42" s="693"/>
      <c r="AQ42" s="785" t="s">
        <v>351</v>
      </c>
      <c r="AR42" s="786"/>
      <c r="AS42" s="786"/>
      <c r="AT42" s="786"/>
      <c r="AU42" s="786"/>
      <c r="AV42" s="786"/>
      <c r="AW42" s="786"/>
      <c r="AX42" s="786"/>
      <c r="AY42" s="787"/>
      <c r="AZ42" s="777">
        <v>11521052</v>
      </c>
      <c r="BA42" s="778"/>
      <c r="BB42" s="778"/>
      <c r="BC42" s="778"/>
      <c r="BD42" s="757"/>
      <c r="BE42" s="757"/>
      <c r="BF42" s="759"/>
      <c r="BG42" s="775"/>
      <c r="BH42" s="776"/>
      <c r="BI42" s="776"/>
      <c r="BJ42" s="776"/>
      <c r="BK42" s="776"/>
      <c r="BL42" s="237"/>
      <c r="BM42" s="712" t="s">
        <v>352</v>
      </c>
      <c r="BN42" s="712"/>
      <c r="BO42" s="712"/>
      <c r="BP42" s="712"/>
      <c r="BQ42" s="712"/>
      <c r="BR42" s="712"/>
      <c r="BS42" s="712"/>
      <c r="BT42" s="712"/>
      <c r="BU42" s="713"/>
      <c r="BV42" s="777">
        <v>337</v>
      </c>
      <c r="BW42" s="778"/>
      <c r="BX42" s="778"/>
      <c r="BY42" s="778"/>
      <c r="BZ42" s="778"/>
      <c r="CA42" s="778"/>
      <c r="CB42" s="784"/>
      <c r="CD42" s="683" t="s">
        <v>353</v>
      </c>
      <c r="CE42" s="684"/>
      <c r="CF42" s="684"/>
      <c r="CG42" s="684"/>
      <c r="CH42" s="684"/>
      <c r="CI42" s="684"/>
      <c r="CJ42" s="684"/>
      <c r="CK42" s="684"/>
      <c r="CL42" s="684"/>
      <c r="CM42" s="684"/>
      <c r="CN42" s="684"/>
      <c r="CO42" s="684"/>
      <c r="CP42" s="684"/>
      <c r="CQ42" s="685"/>
      <c r="CR42" s="686">
        <v>22536887</v>
      </c>
      <c r="CS42" s="687"/>
      <c r="CT42" s="687"/>
      <c r="CU42" s="687"/>
      <c r="CV42" s="687"/>
      <c r="CW42" s="687"/>
      <c r="CX42" s="687"/>
      <c r="CY42" s="688"/>
      <c r="CZ42" s="691">
        <v>9.6</v>
      </c>
      <c r="DA42" s="692"/>
      <c r="DB42" s="692"/>
      <c r="DC42" s="704"/>
      <c r="DD42" s="695">
        <v>6622725</v>
      </c>
      <c r="DE42" s="687"/>
      <c r="DF42" s="687"/>
      <c r="DG42" s="687"/>
      <c r="DH42" s="687"/>
      <c r="DI42" s="687"/>
      <c r="DJ42" s="687"/>
      <c r="DK42" s="688"/>
      <c r="DL42" s="767"/>
      <c r="DM42" s="768"/>
      <c r="DN42" s="768"/>
      <c r="DO42" s="768"/>
      <c r="DP42" s="768"/>
      <c r="DQ42" s="768"/>
      <c r="DR42" s="768"/>
      <c r="DS42" s="768"/>
      <c r="DT42" s="768"/>
      <c r="DU42" s="768"/>
      <c r="DV42" s="769"/>
      <c r="DW42" s="770"/>
      <c r="DX42" s="771"/>
      <c r="DY42" s="771"/>
      <c r="DZ42" s="771"/>
      <c r="EA42" s="771"/>
      <c r="EB42" s="771"/>
      <c r="EC42" s="772"/>
    </row>
    <row r="43" spans="2:133" ht="11.25" customHeight="1" x14ac:dyDescent="0.15">
      <c r="B43" s="736" t="s">
        <v>354</v>
      </c>
      <c r="C43" s="737"/>
      <c r="D43" s="737"/>
      <c r="E43" s="737"/>
      <c r="F43" s="737"/>
      <c r="G43" s="737"/>
      <c r="H43" s="737"/>
      <c r="I43" s="737"/>
      <c r="J43" s="737"/>
      <c r="K43" s="737"/>
      <c r="L43" s="737"/>
      <c r="M43" s="737"/>
      <c r="N43" s="737"/>
      <c r="O43" s="737"/>
      <c r="P43" s="737"/>
      <c r="Q43" s="738"/>
      <c r="R43" s="777">
        <v>239347906</v>
      </c>
      <c r="S43" s="778"/>
      <c r="T43" s="778"/>
      <c r="U43" s="778"/>
      <c r="V43" s="778"/>
      <c r="W43" s="778"/>
      <c r="X43" s="778"/>
      <c r="Y43" s="779"/>
      <c r="Z43" s="780">
        <v>100</v>
      </c>
      <c r="AA43" s="780"/>
      <c r="AB43" s="780"/>
      <c r="AC43" s="780"/>
      <c r="AD43" s="781">
        <v>96243683</v>
      </c>
      <c r="AE43" s="781"/>
      <c r="AF43" s="781"/>
      <c r="AG43" s="781"/>
      <c r="AH43" s="781"/>
      <c r="AI43" s="781"/>
      <c r="AJ43" s="781"/>
      <c r="AK43" s="781"/>
      <c r="AL43" s="782">
        <v>100</v>
      </c>
      <c r="AM43" s="758"/>
      <c r="AN43" s="758"/>
      <c r="AO43" s="783"/>
      <c r="BV43" s="238"/>
      <c r="BW43" s="238"/>
      <c r="BX43" s="238"/>
      <c r="BY43" s="238"/>
      <c r="BZ43" s="238"/>
      <c r="CA43" s="238"/>
      <c r="CB43" s="238"/>
      <c r="CD43" s="683" t="s">
        <v>355</v>
      </c>
      <c r="CE43" s="684"/>
      <c r="CF43" s="684"/>
      <c r="CG43" s="684"/>
      <c r="CH43" s="684"/>
      <c r="CI43" s="684"/>
      <c r="CJ43" s="684"/>
      <c r="CK43" s="684"/>
      <c r="CL43" s="684"/>
      <c r="CM43" s="684"/>
      <c r="CN43" s="684"/>
      <c r="CO43" s="684"/>
      <c r="CP43" s="684"/>
      <c r="CQ43" s="685"/>
      <c r="CR43" s="686">
        <v>361133</v>
      </c>
      <c r="CS43" s="722"/>
      <c r="CT43" s="722"/>
      <c r="CU43" s="722"/>
      <c r="CV43" s="722"/>
      <c r="CW43" s="722"/>
      <c r="CX43" s="722"/>
      <c r="CY43" s="723"/>
      <c r="CZ43" s="691">
        <v>0.2</v>
      </c>
      <c r="DA43" s="720"/>
      <c r="DB43" s="720"/>
      <c r="DC43" s="724"/>
      <c r="DD43" s="695">
        <v>361133</v>
      </c>
      <c r="DE43" s="722"/>
      <c r="DF43" s="722"/>
      <c r="DG43" s="722"/>
      <c r="DH43" s="722"/>
      <c r="DI43" s="722"/>
      <c r="DJ43" s="722"/>
      <c r="DK43" s="723"/>
      <c r="DL43" s="767"/>
      <c r="DM43" s="768"/>
      <c r="DN43" s="768"/>
      <c r="DO43" s="768"/>
      <c r="DP43" s="768"/>
      <c r="DQ43" s="768"/>
      <c r="DR43" s="768"/>
      <c r="DS43" s="768"/>
      <c r="DT43" s="768"/>
      <c r="DU43" s="768"/>
      <c r="DV43" s="769"/>
      <c r="DW43" s="770"/>
      <c r="DX43" s="771"/>
      <c r="DY43" s="771"/>
      <c r="DZ43" s="771"/>
      <c r="EA43" s="771"/>
      <c r="EB43" s="771"/>
      <c r="EC43" s="77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8" t="s">
        <v>302</v>
      </c>
      <c r="CE44" s="799"/>
      <c r="CF44" s="683" t="s">
        <v>356</v>
      </c>
      <c r="CG44" s="684"/>
      <c r="CH44" s="684"/>
      <c r="CI44" s="684"/>
      <c r="CJ44" s="684"/>
      <c r="CK44" s="684"/>
      <c r="CL44" s="684"/>
      <c r="CM44" s="684"/>
      <c r="CN44" s="684"/>
      <c r="CO44" s="684"/>
      <c r="CP44" s="684"/>
      <c r="CQ44" s="685"/>
      <c r="CR44" s="686">
        <v>22522356</v>
      </c>
      <c r="CS44" s="687"/>
      <c r="CT44" s="687"/>
      <c r="CU44" s="687"/>
      <c r="CV44" s="687"/>
      <c r="CW44" s="687"/>
      <c r="CX44" s="687"/>
      <c r="CY44" s="688"/>
      <c r="CZ44" s="691">
        <v>9.6</v>
      </c>
      <c r="DA44" s="692"/>
      <c r="DB44" s="692"/>
      <c r="DC44" s="704"/>
      <c r="DD44" s="695">
        <v>6621182</v>
      </c>
      <c r="DE44" s="687"/>
      <c r="DF44" s="687"/>
      <c r="DG44" s="687"/>
      <c r="DH44" s="687"/>
      <c r="DI44" s="687"/>
      <c r="DJ44" s="687"/>
      <c r="DK44" s="688"/>
      <c r="DL44" s="767"/>
      <c r="DM44" s="768"/>
      <c r="DN44" s="768"/>
      <c r="DO44" s="768"/>
      <c r="DP44" s="768"/>
      <c r="DQ44" s="768"/>
      <c r="DR44" s="768"/>
      <c r="DS44" s="768"/>
      <c r="DT44" s="768"/>
      <c r="DU44" s="768"/>
      <c r="DV44" s="769"/>
      <c r="DW44" s="770"/>
      <c r="DX44" s="771"/>
      <c r="DY44" s="771"/>
      <c r="DZ44" s="771"/>
      <c r="EA44" s="771"/>
      <c r="EB44" s="771"/>
      <c r="EC44" s="77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800"/>
      <c r="CE45" s="801"/>
      <c r="CF45" s="683" t="s">
        <v>358</v>
      </c>
      <c r="CG45" s="684"/>
      <c r="CH45" s="684"/>
      <c r="CI45" s="684"/>
      <c r="CJ45" s="684"/>
      <c r="CK45" s="684"/>
      <c r="CL45" s="684"/>
      <c r="CM45" s="684"/>
      <c r="CN45" s="684"/>
      <c r="CO45" s="684"/>
      <c r="CP45" s="684"/>
      <c r="CQ45" s="685"/>
      <c r="CR45" s="686">
        <v>5883461</v>
      </c>
      <c r="CS45" s="722"/>
      <c r="CT45" s="722"/>
      <c r="CU45" s="722"/>
      <c r="CV45" s="722"/>
      <c r="CW45" s="722"/>
      <c r="CX45" s="722"/>
      <c r="CY45" s="723"/>
      <c r="CZ45" s="691">
        <v>2.5</v>
      </c>
      <c r="DA45" s="720"/>
      <c r="DB45" s="720"/>
      <c r="DC45" s="724"/>
      <c r="DD45" s="695">
        <v>427154</v>
      </c>
      <c r="DE45" s="722"/>
      <c r="DF45" s="722"/>
      <c r="DG45" s="722"/>
      <c r="DH45" s="722"/>
      <c r="DI45" s="722"/>
      <c r="DJ45" s="722"/>
      <c r="DK45" s="723"/>
      <c r="DL45" s="767"/>
      <c r="DM45" s="768"/>
      <c r="DN45" s="768"/>
      <c r="DO45" s="768"/>
      <c r="DP45" s="768"/>
      <c r="DQ45" s="768"/>
      <c r="DR45" s="768"/>
      <c r="DS45" s="768"/>
      <c r="DT45" s="768"/>
      <c r="DU45" s="768"/>
      <c r="DV45" s="769"/>
      <c r="DW45" s="770"/>
      <c r="DX45" s="771"/>
      <c r="DY45" s="771"/>
      <c r="DZ45" s="771"/>
      <c r="EA45" s="771"/>
      <c r="EB45" s="771"/>
      <c r="EC45" s="77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800"/>
      <c r="CE46" s="801"/>
      <c r="CF46" s="683" t="s">
        <v>360</v>
      </c>
      <c r="CG46" s="684"/>
      <c r="CH46" s="684"/>
      <c r="CI46" s="684"/>
      <c r="CJ46" s="684"/>
      <c r="CK46" s="684"/>
      <c r="CL46" s="684"/>
      <c r="CM46" s="684"/>
      <c r="CN46" s="684"/>
      <c r="CO46" s="684"/>
      <c r="CP46" s="684"/>
      <c r="CQ46" s="685"/>
      <c r="CR46" s="686">
        <v>16621065</v>
      </c>
      <c r="CS46" s="687"/>
      <c r="CT46" s="687"/>
      <c r="CU46" s="687"/>
      <c r="CV46" s="687"/>
      <c r="CW46" s="687"/>
      <c r="CX46" s="687"/>
      <c r="CY46" s="688"/>
      <c r="CZ46" s="691">
        <v>7.1</v>
      </c>
      <c r="DA46" s="692"/>
      <c r="DB46" s="692"/>
      <c r="DC46" s="704"/>
      <c r="DD46" s="695">
        <v>6184298</v>
      </c>
      <c r="DE46" s="687"/>
      <c r="DF46" s="687"/>
      <c r="DG46" s="687"/>
      <c r="DH46" s="687"/>
      <c r="DI46" s="687"/>
      <c r="DJ46" s="687"/>
      <c r="DK46" s="688"/>
      <c r="DL46" s="767"/>
      <c r="DM46" s="768"/>
      <c r="DN46" s="768"/>
      <c r="DO46" s="768"/>
      <c r="DP46" s="768"/>
      <c r="DQ46" s="768"/>
      <c r="DR46" s="768"/>
      <c r="DS46" s="768"/>
      <c r="DT46" s="768"/>
      <c r="DU46" s="768"/>
      <c r="DV46" s="769"/>
      <c r="DW46" s="770"/>
      <c r="DX46" s="771"/>
      <c r="DY46" s="771"/>
      <c r="DZ46" s="771"/>
      <c r="EA46" s="771"/>
      <c r="EB46" s="771"/>
      <c r="EC46" s="77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800"/>
      <c r="CE47" s="801"/>
      <c r="CF47" s="683" t="s">
        <v>362</v>
      </c>
      <c r="CG47" s="684"/>
      <c r="CH47" s="684"/>
      <c r="CI47" s="684"/>
      <c r="CJ47" s="684"/>
      <c r="CK47" s="684"/>
      <c r="CL47" s="684"/>
      <c r="CM47" s="684"/>
      <c r="CN47" s="684"/>
      <c r="CO47" s="684"/>
      <c r="CP47" s="684"/>
      <c r="CQ47" s="685"/>
      <c r="CR47" s="686">
        <v>14531</v>
      </c>
      <c r="CS47" s="722"/>
      <c r="CT47" s="722"/>
      <c r="CU47" s="722"/>
      <c r="CV47" s="722"/>
      <c r="CW47" s="722"/>
      <c r="CX47" s="722"/>
      <c r="CY47" s="723"/>
      <c r="CZ47" s="691">
        <v>0</v>
      </c>
      <c r="DA47" s="720"/>
      <c r="DB47" s="720"/>
      <c r="DC47" s="724"/>
      <c r="DD47" s="695">
        <v>1543</v>
      </c>
      <c r="DE47" s="722"/>
      <c r="DF47" s="722"/>
      <c r="DG47" s="722"/>
      <c r="DH47" s="722"/>
      <c r="DI47" s="722"/>
      <c r="DJ47" s="722"/>
      <c r="DK47" s="723"/>
      <c r="DL47" s="767"/>
      <c r="DM47" s="768"/>
      <c r="DN47" s="768"/>
      <c r="DO47" s="768"/>
      <c r="DP47" s="768"/>
      <c r="DQ47" s="768"/>
      <c r="DR47" s="768"/>
      <c r="DS47" s="768"/>
      <c r="DT47" s="768"/>
      <c r="DU47" s="768"/>
      <c r="DV47" s="769"/>
      <c r="DW47" s="770"/>
      <c r="DX47" s="771"/>
      <c r="DY47" s="771"/>
      <c r="DZ47" s="771"/>
      <c r="EA47" s="771"/>
      <c r="EB47" s="771"/>
      <c r="EC47" s="77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2"/>
      <c r="CE48" s="803"/>
      <c r="CF48" s="683" t="s">
        <v>363</v>
      </c>
      <c r="CG48" s="684"/>
      <c r="CH48" s="684"/>
      <c r="CI48" s="684"/>
      <c r="CJ48" s="684"/>
      <c r="CK48" s="684"/>
      <c r="CL48" s="684"/>
      <c r="CM48" s="684"/>
      <c r="CN48" s="684"/>
      <c r="CO48" s="684"/>
      <c r="CP48" s="684"/>
      <c r="CQ48" s="685"/>
      <c r="CR48" s="686" t="s">
        <v>237</v>
      </c>
      <c r="CS48" s="687"/>
      <c r="CT48" s="687"/>
      <c r="CU48" s="687"/>
      <c r="CV48" s="687"/>
      <c r="CW48" s="687"/>
      <c r="CX48" s="687"/>
      <c r="CY48" s="688"/>
      <c r="CZ48" s="691" t="s">
        <v>175</v>
      </c>
      <c r="DA48" s="692"/>
      <c r="DB48" s="692"/>
      <c r="DC48" s="704"/>
      <c r="DD48" s="695" t="s">
        <v>175</v>
      </c>
      <c r="DE48" s="687"/>
      <c r="DF48" s="687"/>
      <c r="DG48" s="687"/>
      <c r="DH48" s="687"/>
      <c r="DI48" s="687"/>
      <c r="DJ48" s="687"/>
      <c r="DK48" s="688"/>
      <c r="DL48" s="767"/>
      <c r="DM48" s="768"/>
      <c r="DN48" s="768"/>
      <c r="DO48" s="768"/>
      <c r="DP48" s="768"/>
      <c r="DQ48" s="768"/>
      <c r="DR48" s="768"/>
      <c r="DS48" s="768"/>
      <c r="DT48" s="768"/>
      <c r="DU48" s="768"/>
      <c r="DV48" s="769"/>
      <c r="DW48" s="770"/>
      <c r="DX48" s="771"/>
      <c r="DY48" s="771"/>
      <c r="DZ48" s="771"/>
      <c r="EA48" s="771"/>
      <c r="EB48" s="771"/>
      <c r="EC48" s="77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6" t="s">
        <v>364</v>
      </c>
      <c r="CE49" s="737"/>
      <c r="CF49" s="737"/>
      <c r="CG49" s="737"/>
      <c r="CH49" s="737"/>
      <c r="CI49" s="737"/>
      <c r="CJ49" s="737"/>
      <c r="CK49" s="737"/>
      <c r="CL49" s="737"/>
      <c r="CM49" s="737"/>
      <c r="CN49" s="737"/>
      <c r="CO49" s="737"/>
      <c r="CP49" s="737"/>
      <c r="CQ49" s="738"/>
      <c r="CR49" s="777">
        <v>234278623</v>
      </c>
      <c r="CS49" s="757"/>
      <c r="CT49" s="757"/>
      <c r="CU49" s="757"/>
      <c r="CV49" s="757"/>
      <c r="CW49" s="757"/>
      <c r="CX49" s="757"/>
      <c r="CY49" s="788"/>
      <c r="CZ49" s="782">
        <v>100</v>
      </c>
      <c r="DA49" s="789"/>
      <c r="DB49" s="789"/>
      <c r="DC49" s="790"/>
      <c r="DD49" s="791">
        <v>114361027</v>
      </c>
      <c r="DE49" s="757"/>
      <c r="DF49" s="757"/>
      <c r="DG49" s="757"/>
      <c r="DH49" s="757"/>
      <c r="DI49" s="757"/>
      <c r="DJ49" s="757"/>
      <c r="DK49" s="788"/>
      <c r="DL49" s="792"/>
      <c r="DM49" s="793"/>
      <c r="DN49" s="793"/>
      <c r="DO49" s="793"/>
      <c r="DP49" s="793"/>
      <c r="DQ49" s="793"/>
      <c r="DR49" s="793"/>
      <c r="DS49" s="793"/>
      <c r="DT49" s="793"/>
      <c r="DU49" s="793"/>
      <c r="DV49" s="794"/>
      <c r="DW49" s="795"/>
      <c r="DX49" s="796"/>
      <c r="DY49" s="796"/>
      <c r="DZ49" s="796"/>
      <c r="EA49" s="796"/>
      <c r="EB49" s="796"/>
      <c r="EC49" s="797"/>
    </row>
  </sheetData>
  <sheetProtection algorithmName="SHA-512" hashValue="Q2EHByr7UGqNWRG+BekE7wgu6t3zK5Zq0zKhN20Q/JOknVL+R82gCWmd5EMYsUfB4o8gg5cdQM5nD5vaUKSRfA==" saltValue="Ugy8f50CLoa2FU7f4EMik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3" t="s">
        <v>366</v>
      </c>
      <c r="DK2" s="834"/>
      <c r="DL2" s="834"/>
      <c r="DM2" s="834"/>
      <c r="DN2" s="834"/>
      <c r="DO2" s="835"/>
      <c r="DP2" s="251"/>
      <c r="DQ2" s="833" t="s">
        <v>367</v>
      </c>
      <c r="DR2" s="834"/>
      <c r="DS2" s="834"/>
      <c r="DT2" s="834"/>
      <c r="DU2" s="834"/>
      <c r="DV2" s="834"/>
      <c r="DW2" s="834"/>
      <c r="DX2" s="834"/>
      <c r="DY2" s="834"/>
      <c r="DZ2" s="835"/>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6" t="s">
        <v>368</v>
      </c>
      <c r="B4" s="836"/>
      <c r="C4" s="836"/>
      <c r="D4" s="836"/>
      <c r="E4" s="836"/>
      <c r="F4" s="836"/>
      <c r="G4" s="836"/>
      <c r="H4" s="836"/>
      <c r="I4" s="836"/>
      <c r="J4" s="836"/>
      <c r="K4" s="836"/>
      <c r="L4" s="836"/>
      <c r="M4" s="836"/>
      <c r="N4" s="836"/>
      <c r="O4" s="836"/>
      <c r="P4" s="836"/>
      <c r="Q4" s="836"/>
      <c r="R4" s="836"/>
      <c r="S4" s="836"/>
      <c r="T4" s="836"/>
      <c r="U4" s="836"/>
      <c r="V4" s="836"/>
      <c r="W4" s="836"/>
      <c r="X4" s="836"/>
      <c r="Y4" s="836"/>
      <c r="Z4" s="836"/>
      <c r="AA4" s="836"/>
      <c r="AB4" s="836"/>
      <c r="AC4" s="836"/>
      <c r="AD4" s="836"/>
      <c r="AE4" s="836"/>
      <c r="AF4" s="836"/>
      <c r="AG4" s="836"/>
      <c r="AH4" s="836"/>
      <c r="AI4" s="836"/>
      <c r="AJ4" s="836"/>
      <c r="AK4" s="836"/>
      <c r="AL4" s="836"/>
      <c r="AM4" s="836"/>
      <c r="AN4" s="836"/>
      <c r="AO4" s="836"/>
      <c r="AP4" s="836"/>
      <c r="AQ4" s="836"/>
      <c r="AR4" s="836"/>
      <c r="AS4" s="836"/>
      <c r="AT4" s="836"/>
      <c r="AU4" s="836"/>
      <c r="AV4" s="836"/>
      <c r="AW4" s="836"/>
      <c r="AX4" s="836"/>
      <c r="AY4" s="836"/>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7" t="s">
        <v>370</v>
      </c>
      <c r="B5" s="828"/>
      <c r="C5" s="828"/>
      <c r="D5" s="828"/>
      <c r="E5" s="828"/>
      <c r="F5" s="828"/>
      <c r="G5" s="828"/>
      <c r="H5" s="828"/>
      <c r="I5" s="828"/>
      <c r="J5" s="828"/>
      <c r="K5" s="828"/>
      <c r="L5" s="828"/>
      <c r="M5" s="828"/>
      <c r="N5" s="828"/>
      <c r="O5" s="828"/>
      <c r="P5" s="829"/>
      <c r="Q5" s="804" t="s">
        <v>371</v>
      </c>
      <c r="R5" s="805"/>
      <c r="S5" s="805"/>
      <c r="T5" s="805"/>
      <c r="U5" s="806"/>
      <c r="V5" s="804" t="s">
        <v>372</v>
      </c>
      <c r="W5" s="805"/>
      <c r="X5" s="805"/>
      <c r="Y5" s="805"/>
      <c r="Z5" s="806"/>
      <c r="AA5" s="804" t="s">
        <v>373</v>
      </c>
      <c r="AB5" s="805"/>
      <c r="AC5" s="805"/>
      <c r="AD5" s="805"/>
      <c r="AE5" s="805"/>
      <c r="AF5" s="837" t="s">
        <v>374</v>
      </c>
      <c r="AG5" s="805"/>
      <c r="AH5" s="805"/>
      <c r="AI5" s="805"/>
      <c r="AJ5" s="816"/>
      <c r="AK5" s="805" t="s">
        <v>375</v>
      </c>
      <c r="AL5" s="805"/>
      <c r="AM5" s="805"/>
      <c r="AN5" s="805"/>
      <c r="AO5" s="806"/>
      <c r="AP5" s="804" t="s">
        <v>376</v>
      </c>
      <c r="AQ5" s="805"/>
      <c r="AR5" s="805"/>
      <c r="AS5" s="805"/>
      <c r="AT5" s="806"/>
      <c r="AU5" s="804" t="s">
        <v>377</v>
      </c>
      <c r="AV5" s="805"/>
      <c r="AW5" s="805"/>
      <c r="AX5" s="805"/>
      <c r="AY5" s="816"/>
      <c r="AZ5" s="258"/>
      <c r="BA5" s="258"/>
      <c r="BB5" s="258"/>
      <c r="BC5" s="258"/>
      <c r="BD5" s="258"/>
      <c r="BE5" s="259"/>
      <c r="BF5" s="259"/>
      <c r="BG5" s="259"/>
      <c r="BH5" s="259"/>
      <c r="BI5" s="259"/>
      <c r="BJ5" s="259"/>
      <c r="BK5" s="259"/>
      <c r="BL5" s="259"/>
      <c r="BM5" s="259"/>
      <c r="BN5" s="259"/>
      <c r="BO5" s="259"/>
      <c r="BP5" s="259"/>
      <c r="BQ5" s="827" t="s">
        <v>378</v>
      </c>
      <c r="BR5" s="828"/>
      <c r="BS5" s="828"/>
      <c r="BT5" s="828"/>
      <c r="BU5" s="828"/>
      <c r="BV5" s="828"/>
      <c r="BW5" s="828"/>
      <c r="BX5" s="828"/>
      <c r="BY5" s="828"/>
      <c r="BZ5" s="828"/>
      <c r="CA5" s="828"/>
      <c r="CB5" s="828"/>
      <c r="CC5" s="828"/>
      <c r="CD5" s="828"/>
      <c r="CE5" s="828"/>
      <c r="CF5" s="828"/>
      <c r="CG5" s="829"/>
      <c r="CH5" s="804" t="s">
        <v>379</v>
      </c>
      <c r="CI5" s="805"/>
      <c r="CJ5" s="805"/>
      <c r="CK5" s="805"/>
      <c r="CL5" s="806"/>
      <c r="CM5" s="804" t="s">
        <v>380</v>
      </c>
      <c r="CN5" s="805"/>
      <c r="CO5" s="805"/>
      <c r="CP5" s="805"/>
      <c r="CQ5" s="806"/>
      <c r="CR5" s="804" t="s">
        <v>381</v>
      </c>
      <c r="CS5" s="805"/>
      <c r="CT5" s="805"/>
      <c r="CU5" s="805"/>
      <c r="CV5" s="806"/>
      <c r="CW5" s="804" t="s">
        <v>382</v>
      </c>
      <c r="CX5" s="805"/>
      <c r="CY5" s="805"/>
      <c r="CZ5" s="805"/>
      <c r="DA5" s="806"/>
      <c r="DB5" s="804" t="s">
        <v>383</v>
      </c>
      <c r="DC5" s="805"/>
      <c r="DD5" s="805"/>
      <c r="DE5" s="805"/>
      <c r="DF5" s="806"/>
      <c r="DG5" s="810" t="s">
        <v>384</v>
      </c>
      <c r="DH5" s="811"/>
      <c r="DI5" s="811"/>
      <c r="DJ5" s="811"/>
      <c r="DK5" s="812"/>
      <c r="DL5" s="810" t="s">
        <v>385</v>
      </c>
      <c r="DM5" s="811"/>
      <c r="DN5" s="811"/>
      <c r="DO5" s="811"/>
      <c r="DP5" s="812"/>
      <c r="DQ5" s="804" t="s">
        <v>386</v>
      </c>
      <c r="DR5" s="805"/>
      <c r="DS5" s="805"/>
      <c r="DT5" s="805"/>
      <c r="DU5" s="806"/>
      <c r="DV5" s="804" t="s">
        <v>377</v>
      </c>
      <c r="DW5" s="805"/>
      <c r="DX5" s="805"/>
      <c r="DY5" s="805"/>
      <c r="DZ5" s="816"/>
      <c r="EA5" s="256"/>
    </row>
    <row r="6" spans="1:131" s="257" customFormat="1" ht="26.25" customHeight="1" thickBot="1" x14ac:dyDescent="0.2">
      <c r="A6" s="830"/>
      <c r="B6" s="831"/>
      <c r="C6" s="831"/>
      <c r="D6" s="831"/>
      <c r="E6" s="831"/>
      <c r="F6" s="831"/>
      <c r="G6" s="831"/>
      <c r="H6" s="831"/>
      <c r="I6" s="831"/>
      <c r="J6" s="831"/>
      <c r="K6" s="831"/>
      <c r="L6" s="831"/>
      <c r="M6" s="831"/>
      <c r="N6" s="831"/>
      <c r="O6" s="831"/>
      <c r="P6" s="832"/>
      <c r="Q6" s="807"/>
      <c r="R6" s="808"/>
      <c r="S6" s="808"/>
      <c r="T6" s="808"/>
      <c r="U6" s="809"/>
      <c r="V6" s="807"/>
      <c r="W6" s="808"/>
      <c r="X6" s="808"/>
      <c r="Y6" s="808"/>
      <c r="Z6" s="809"/>
      <c r="AA6" s="807"/>
      <c r="AB6" s="808"/>
      <c r="AC6" s="808"/>
      <c r="AD6" s="808"/>
      <c r="AE6" s="808"/>
      <c r="AF6" s="838"/>
      <c r="AG6" s="808"/>
      <c r="AH6" s="808"/>
      <c r="AI6" s="808"/>
      <c r="AJ6" s="817"/>
      <c r="AK6" s="808"/>
      <c r="AL6" s="808"/>
      <c r="AM6" s="808"/>
      <c r="AN6" s="808"/>
      <c r="AO6" s="809"/>
      <c r="AP6" s="807"/>
      <c r="AQ6" s="808"/>
      <c r="AR6" s="808"/>
      <c r="AS6" s="808"/>
      <c r="AT6" s="809"/>
      <c r="AU6" s="807"/>
      <c r="AV6" s="808"/>
      <c r="AW6" s="808"/>
      <c r="AX6" s="808"/>
      <c r="AY6" s="817"/>
      <c r="AZ6" s="254"/>
      <c r="BA6" s="254"/>
      <c r="BB6" s="254"/>
      <c r="BC6" s="254"/>
      <c r="BD6" s="254"/>
      <c r="BE6" s="255"/>
      <c r="BF6" s="255"/>
      <c r="BG6" s="255"/>
      <c r="BH6" s="255"/>
      <c r="BI6" s="255"/>
      <c r="BJ6" s="255"/>
      <c r="BK6" s="255"/>
      <c r="BL6" s="255"/>
      <c r="BM6" s="255"/>
      <c r="BN6" s="255"/>
      <c r="BO6" s="255"/>
      <c r="BP6" s="255"/>
      <c r="BQ6" s="830"/>
      <c r="BR6" s="831"/>
      <c r="BS6" s="831"/>
      <c r="BT6" s="831"/>
      <c r="BU6" s="831"/>
      <c r="BV6" s="831"/>
      <c r="BW6" s="831"/>
      <c r="BX6" s="831"/>
      <c r="BY6" s="831"/>
      <c r="BZ6" s="831"/>
      <c r="CA6" s="831"/>
      <c r="CB6" s="831"/>
      <c r="CC6" s="831"/>
      <c r="CD6" s="831"/>
      <c r="CE6" s="831"/>
      <c r="CF6" s="831"/>
      <c r="CG6" s="832"/>
      <c r="CH6" s="807"/>
      <c r="CI6" s="808"/>
      <c r="CJ6" s="808"/>
      <c r="CK6" s="808"/>
      <c r="CL6" s="809"/>
      <c r="CM6" s="807"/>
      <c r="CN6" s="808"/>
      <c r="CO6" s="808"/>
      <c r="CP6" s="808"/>
      <c r="CQ6" s="809"/>
      <c r="CR6" s="807"/>
      <c r="CS6" s="808"/>
      <c r="CT6" s="808"/>
      <c r="CU6" s="808"/>
      <c r="CV6" s="809"/>
      <c r="CW6" s="807"/>
      <c r="CX6" s="808"/>
      <c r="CY6" s="808"/>
      <c r="CZ6" s="808"/>
      <c r="DA6" s="809"/>
      <c r="DB6" s="807"/>
      <c r="DC6" s="808"/>
      <c r="DD6" s="808"/>
      <c r="DE6" s="808"/>
      <c r="DF6" s="809"/>
      <c r="DG6" s="813"/>
      <c r="DH6" s="814"/>
      <c r="DI6" s="814"/>
      <c r="DJ6" s="814"/>
      <c r="DK6" s="815"/>
      <c r="DL6" s="813"/>
      <c r="DM6" s="814"/>
      <c r="DN6" s="814"/>
      <c r="DO6" s="814"/>
      <c r="DP6" s="815"/>
      <c r="DQ6" s="807"/>
      <c r="DR6" s="808"/>
      <c r="DS6" s="808"/>
      <c r="DT6" s="808"/>
      <c r="DU6" s="809"/>
      <c r="DV6" s="807"/>
      <c r="DW6" s="808"/>
      <c r="DX6" s="808"/>
      <c r="DY6" s="808"/>
      <c r="DZ6" s="817"/>
      <c r="EA6" s="256"/>
    </row>
    <row r="7" spans="1:131" s="257" customFormat="1" ht="26.25" customHeight="1" thickTop="1" x14ac:dyDescent="0.15">
      <c r="A7" s="260">
        <v>1</v>
      </c>
      <c r="B7" s="818" t="s">
        <v>387</v>
      </c>
      <c r="C7" s="819"/>
      <c r="D7" s="819"/>
      <c r="E7" s="819"/>
      <c r="F7" s="819"/>
      <c r="G7" s="819"/>
      <c r="H7" s="819"/>
      <c r="I7" s="819"/>
      <c r="J7" s="819"/>
      <c r="K7" s="819"/>
      <c r="L7" s="819"/>
      <c r="M7" s="819"/>
      <c r="N7" s="819"/>
      <c r="O7" s="819"/>
      <c r="P7" s="820"/>
      <c r="Q7" s="821">
        <v>240243</v>
      </c>
      <c r="R7" s="822"/>
      <c r="S7" s="822"/>
      <c r="T7" s="822"/>
      <c r="U7" s="822"/>
      <c r="V7" s="822">
        <v>235208</v>
      </c>
      <c r="W7" s="822"/>
      <c r="X7" s="822"/>
      <c r="Y7" s="822"/>
      <c r="Z7" s="822"/>
      <c r="AA7" s="822">
        <v>5034</v>
      </c>
      <c r="AB7" s="822"/>
      <c r="AC7" s="822"/>
      <c r="AD7" s="822"/>
      <c r="AE7" s="823"/>
      <c r="AF7" s="824">
        <v>4732</v>
      </c>
      <c r="AG7" s="825"/>
      <c r="AH7" s="825"/>
      <c r="AI7" s="825"/>
      <c r="AJ7" s="826"/>
      <c r="AK7" s="861">
        <v>614</v>
      </c>
      <c r="AL7" s="862"/>
      <c r="AM7" s="862"/>
      <c r="AN7" s="862"/>
      <c r="AO7" s="862"/>
      <c r="AP7" s="862">
        <v>138634</v>
      </c>
      <c r="AQ7" s="862"/>
      <c r="AR7" s="862"/>
      <c r="AS7" s="862"/>
      <c r="AT7" s="862"/>
      <c r="AU7" s="863"/>
      <c r="AV7" s="863"/>
      <c r="AW7" s="863"/>
      <c r="AX7" s="863"/>
      <c r="AY7" s="864"/>
      <c r="AZ7" s="254"/>
      <c r="BA7" s="254"/>
      <c r="BB7" s="254"/>
      <c r="BC7" s="254"/>
      <c r="BD7" s="254"/>
      <c r="BE7" s="255"/>
      <c r="BF7" s="255"/>
      <c r="BG7" s="255"/>
      <c r="BH7" s="255"/>
      <c r="BI7" s="255"/>
      <c r="BJ7" s="255"/>
      <c r="BK7" s="255"/>
      <c r="BL7" s="255"/>
      <c r="BM7" s="255"/>
      <c r="BN7" s="255"/>
      <c r="BO7" s="255"/>
      <c r="BP7" s="255"/>
      <c r="BQ7" s="261">
        <v>1</v>
      </c>
      <c r="BR7" s="262"/>
      <c r="BS7" s="865" t="s">
        <v>595</v>
      </c>
      <c r="BT7" s="866"/>
      <c r="BU7" s="866"/>
      <c r="BV7" s="866"/>
      <c r="BW7" s="866"/>
      <c r="BX7" s="866"/>
      <c r="BY7" s="866"/>
      <c r="BZ7" s="866"/>
      <c r="CA7" s="866"/>
      <c r="CB7" s="866"/>
      <c r="CC7" s="866"/>
      <c r="CD7" s="866"/>
      <c r="CE7" s="866"/>
      <c r="CF7" s="866"/>
      <c r="CG7" s="867"/>
      <c r="CH7" s="858">
        <v>0</v>
      </c>
      <c r="CI7" s="859"/>
      <c r="CJ7" s="859"/>
      <c r="CK7" s="859"/>
      <c r="CL7" s="860"/>
      <c r="CM7" s="858">
        <v>592</v>
      </c>
      <c r="CN7" s="859"/>
      <c r="CO7" s="859"/>
      <c r="CP7" s="859"/>
      <c r="CQ7" s="860"/>
      <c r="CR7" s="858">
        <v>500</v>
      </c>
      <c r="CS7" s="859"/>
      <c r="CT7" s="859"/>
      <c r="CU7" s="859"/>
      <c r="CV7" s="860"/>
      <c r="CW7" s="858">
        <v>74</v>
      </c>
      <c r="CX7" s="859"/>
      <c r="CY7" s="859"/>
      <c r="CZ7" s="859"/>
      <c r="DA7" s="860"/>
      <c r="DB7" s="858" t="s">
        <v>591</v>
      </c>
      <c r="DC7" s="859"/>
      <c r="DD7" s="859"/>
      <c r="DE7" s="859"/>
      <c r="DF7" s="860"/>
      <c r="DG7" s="858" t="s">
        <v>591</v>
      </c>
      <c r="DH7" s="859"/>
      <c r="DI7" s="859"/>
      <c r="DJ7" s="859"/>
      <c r="DK7" s="860"/>
      <c r="DL7" s="858" t="s">
        <v>591</v>
      </c>
      <c r="DM7" s="859"/>
      <c r="DN7" s="859"/>
      <c r="DO7" s="859"/>
      <c r="DP7" s="860"/>
      <c r="DQ7" s="858" t="s">
        <v>591</v>
      </c>
      <c r="DR7" s="859"/>
      <c r="DS7" s="859"/>
      <c r="DT7" s="859"/>
      <c r="DU7" s="860"/>
      <c r="DV7" s="839"/>
      <c r="DW7" s="840"/>
      <c r="DX7" s="840"/>
      <c r="DY7" s="840"/>
      <c r="DZ7" s="841"/>
      <c r="EA7" s="256"/>
    </row>
    <row r="8" spans="1:131" s="257" customFormat="1" ht="26.25" customHeight="1" x14ac:dyDescent="0.15">
      <c r="A8" s="263">
        <v>2</v>
      </c>
      <c r="B8" s="842" t="s">
        <v>388</v>
      </c>
      <c r="C8" s="843"/>
      <c r="D8" s="843"/>
      <c r="E8" s="843"/>
      <c r="F8" s="843"/>
      <c r="G8" s="843"/>
      <c r="H8" s="843"/>
      <c r="I8" s="843"/>
      <c r="J8" s="843"/>
      <c r="K8" s="843"/>
      <c r="L8" s="843"/>
      <c r="M8" s="843"/>
      <c r="N8" s="843"/>
      <c r="O8" s="843"/>
      <c r="P8" s="844"/>
      <c r="Q8" s="845">
        <v>136</v>
      </c>
      <c r="R8" s="846"/>
      <c r="S8" s="846"/>
      <c r="T8" s="846"/>
      <c r="U8" s="846"/>
      <c r="V8" s="846">
        <v>122</v>
      </c>
      <c r="W8" s="846"/>
      <c r="X8" s="846"/>
      <c r="Y8" s="846"/>
      <c r="Z8" s="846"/>
      <c r="AA8" s="846">
        <v>14</v>
      </c>
      <c r="AB8" s="846"/>
      <c r="AC8" s="846"/>
      <c r="AD8" s="846"/>
      <c r="AE8" s="847"/>
      <c r="AF8" s="848">
        <v>14</v>
      </c>
      <c r="AG8" s="849"/>
      <c r="AH8" s="849"/>
      <c r="AI8" s="849"/>
      <c r="AJ8" s="850"/>
      <c r="AK8" s="851">
        <v>50</v>
      </c>
      <c r="AL8" s="852"/>
      <c r="AM8" s="852"/>
      <c r="AN8" s="852"/>
      <c r="AO8" s="852"/>
      <c r="AP8" s="852" t="s">
        <v>522</v>
      </c>
      <c r="AQ8" s="852"/>
      <c r="AR8" s="852"/>
      <c r="AS8" s="852"/>
      <c r="AT8" s="852"/>
      <c r="AU8" s="853"/>
      <c r="AV8" s="853"/>
      <c r="AW8" s="853"/>
      <c r="AX8" s="853"/>
      <c r="AY8" s="854"/>
      <c r="AZ8" s="254"/>
      <c r="BA8" s="254"/>
      <c r="BB8" s="254"/>
      <c r="BC8" s="254"/>
      <c r="BD8" s="254"/>
      <c r="BE8" s="255"/>
      <c r="BF8" s="255"/>
      <c r="BG8" s="255"/>
      <c r="BH8" s="255"/>
      <c r="BI8" s="255"/>
      <c r="BJ8" s="255"/>
      <c r="BK8" s="255"/>
      <c r="BL8" s="255"/>
      <c r="BM8" s="255"/>
      <c r="BN8" s="255"/>
      <c r="BO8" s="255"/>
      <c r="BP8" s="255"/>
      <c r="BQ8" s="264">
        <v>2</v>
      </c>
      <c r="BR8" s="265"/>
      <c r="BS8" s="855" t="s">
        <v>596</v>
      </c>
      <c r="BT8" s="856"/>
      <c r="BU8" s="856"/>
      <c r="BV8" s="856"/>
      <c r="BW8" s="856"/>
      <c r="BX8" s="856"/>
      <c r="BY8" s="856"/>
      <c r="BZ8" s="856"/>
      <c r="CA8" s="856"/>
      <c r="CB8" s="856"/>
      <c r="CC8" s="856"/>
      <c r="CD8" s="856"/>
      <c r="CE8" s="856"/>
      <c r="CF8" s="856"/>
      <c r="CG8" s="857"/>
      <c r="CH8" s="868">
        <v>-22</v>
      </c>
      <c r="CI8" s="869"/>
      <c r="CJ8" s="869"/>
      <c r="CK8" s="869"/>
      <c r="CL8" s="870"/>
      <c r="CM8" s="868">
        <v>168</v>
      </c>
      <c r="CN8" s="869"/>
      <c r="CO8" s="869"/>
      <c r="CP8" s="869"/>
      <c r="CQ8" s="870"/>
      <c r="CR8" s="868">
        <v>61</v>
      </c>
      <c r="CS8" s="869"/>
      <c r="CT8" s="869"/>
      <c r="CU8" s="869"/>
      <c r="CV8" s="870"/>
      <c r="CW8" s="868">
        <v>0</v>
      </c>
      <c r="CX8" s="869"/>
      <c r="CY8" s="869"/>
      <c r="CZ8" s="869"/>
      <c r="DA8" s="870"/>
      <c r="DB8" s="868" t="s">
        <v>591</v>
      </c>
      <c r="DC8" s="869"/>
      <c r="DD8" s="869"/>
      <c r="DE8" s="869"/>
      <c r="DF8" s="870"/>
      <c r="DG8" s="868" t="s">
        <v>591</v>
      </c>
      <c r="DH8" s="869"/>
      <c r="DI8" s="869"/>
      <c r="DJ8" s="869"/>
      <c r="DK8" s="870"/>
      <c r="DL8" s="868" t="s">
        <v>591</v>
      </c>
      <c r="DM8" s="869"/>
      <c r="DN8" s="869"/>
      <c r="DO8" s="869"/>
      <c r="DP8" s="870"/>
      <c r="DQ8" s="868" t="s">
        <v>591</v>
      </c>
      <c r="DR8" s="869"/>
      <c r="DS8" s="869"/>
      <c r="DT8" s="869"/>
      <c r="DU8" s="870"/>
      <c r="DV8" s="871"/>
      <c r="DW8" s="872"/>
      <c r="DX8" s="872"/>
      <c r="DY8" s="872"/>
      <c r="DZ8" s="873"/>
      <c r="EA8" s="256"/>
    </row>
    <row r="9" spans="1:131" s="257" customFormat="1" ht="26.25" customHeight="1" x14ac:dyDescent="0.15">
      <c r="A9" s="263">
        <v>3</v>
      </c>
      <c r="B9" s="842" t="s">
        <v>389</v>
      </c>
      <c r="C9" s="843"/>
      <c r="D9" s="843"/>
      <c r="E9" s="843"/>
      <c r="F9" s="843"/>
      <c r="G9" s="843"/>
      <c r="H9" s="843"/>
      <c r="I9" s="843"/>
      <c r="J9" s="843"/>
      <c r="K9" s="843"/>
      <c r="L9" s="843"/>
      <c r="M9" s="843"/>
      <c r="N9" s="843"/>
      <c r="O9" s="843"/>
      <c r="P9" s="844"/>
      <c r="Q9" s="845">
        <v>9</v>
      </c>
      <c r="R9" s="846"/>
      <c r="S9" s="846"/>
      <c r="T9" s="846"/>
      <c r="U9" s="846"/>
      <c r="V9" s="846">
        <v>6</v>
      </c>
      <c r="W9" s="846"/>
      <c r="X9" s="846"/>
      <c r="Y9" s="846"/>
      <c r="Z9" s="846"/>
      <c r="AA9" s="846">
        <v>3</v>
      </c>
      <c r="AB9" s="846"/>
      <c r="AC9" s="846"/>
      <c r="AD9" s="846"/>
      <c r="AE9" s="847"/>
      <c r="AF9" s="848">
        <v>3</v>
      </c>
      <c r="AG9" s="849"/>
      <c r="AH9" s="849"/>
      <c r="AI9" s="849"/>
      <c r="AJ9" s="850"/>
      <c r="AK9" s="851" t="s">
        <v>522</v>
      </c>
      <c r="AL9" s="852"/>
      <c r="AM9" s="852"/>
      <c r="AN9" s="852"/>
      <c r="AO9" s="852"/>
      <c r="AP9" s="852" t="s">
        <v>522</v>
      </c>
      <c r="AQ9" s="852"/>
      <c r="AR9" s="852"/>
      <c r="AS9" s="852"/>
      <c r="AT9" s="852"/>
      <c r="AU9" s="853"/>
      <c r="AV9" s="853"/>
      <c r="AW9" s="853"/>
      <c r="AX9" s="853"/>
      <c r="AY9" s="854"/>
      <c r="AZ9" s="254"/>
      <c r="BA9" s="254"/>
      <c r="BB9" s="254"/>
      <c r="BC9" s="254"/>
      <c r="BD9" s="254"/>
      <c r="BE9" s="255"/>
      <c r="BF9" s="255"/>
      <c r="BG9" s="255"/>
      <c r="BH9" s="255"/>
      <c r="BI9" s="255"/>
      <c r="BJ9" s="255"/>
      <c r="BK9" s="255"/>
      <c r="BL9" s="255"/>
      <c r="BM9" s="255"/>
      <c r="BN9" s="255"/>
      <c r="BO9" s="255"/>
      <c r="BP9" s="255"/>
      <c r="BQ9" s="264">
        <v>3</v>
      </c>
      <c r="BR9" s="265"/>
      <c r="BS9" s="855" t="s">
        <v>597</v>
      </c>
      <c r="BT9" s="856"/>
      <c r="BU9" s="856"/>
      <c r="BV9" s="856"/>
      <c r="BW9" s="856"/>
      <c r="BX9" s="856"/>
      <c r="BY9" s="856"/>
      <c r="BZ9" s="856"/>
      <c r="CA9" s="856"/>
      <c r="CB9" s="856"/>
      <c r="CC9" s="856"/>
      <c r="CD9" s="856"/>
      <c r="CE9" s="856"/>
      <c r="CF9" s="856"/>
      <c r="CG9" s="857"/>
      <c r="CH9" s="868">
        <v>-1</v>
      </c>
      <c r="CI9" s="869"/>
      <c r="CJ9" s="869"/>
      <c r="CK9" s="869"/>
      <c r="CL9" s="870"/>
      <c r="CM9" s="868">
        <v>331</v>
      </c>
      <c r="CN9" s="869"/>
      <c r="CO9" s="869"/>
      <c r="CP9" s="869"/>
      <c r="CQ9" s="870"/>
      <c r="CR9" s="868">
        <v>300</v>
      </c>
      <c r="CS9" s="869"/>
      <c r="CT9" s="869"/>
      <c r="CU9" s="869"/>
      <c r="CV9" s="870"/>
      <c r="CW9" s="868">
        <v>19</v>
      </c>
      <c r="CX9" s="869"/>
      <c r="CY9" s="869"/>
      <c r="CZ9" s="869"/>
      <c r="DA9" s="870"/>
      <c r="DB9" s="868" t="s">
        <v>591</v>
      </c>
      <c r="DC9" s="869"/>
      <c r="DD9" s="869"/>
      <c r="DE9" s="869"/>
      <c r="DF9" s="870"/>
      <c r="DG9" s="868" t="s">
        <v>591</v>
      </c>
      <c r="DH9" s="869"/>
      <c r="DI9" s="869"/>
      <c r="DJ9" s="869"/>
      <c r="DK9" s="870"/>
      <c r="DL9" s="868" t="s">
        <v>591</v>
      </c>
      <c r="DM9" s="869"/>
      <c r="DN9" s="869"/>
      <c r="DO9" s="869"/>
      <c r="DP9" s="870"/>
      <c r="DQ9" s="868" t="s">
        <v>591</v>
      </c>
      <c r="DR9" s="869"/>
      <c r="DS9" s="869"/>
      <c r="DT9" s="869"/>
      <c r="DU9" s="870"/>
      <c r="DV9" s="871"/>
      <c r="DW9" s="872"/>
      <c r="DX9" s="872"/>
      <c r="DY9" s="872"/>
      <c r="DZ9" s="873"/>
      <c r="EA9" s="256"/>
    </row>
    <row r="10" spans="1:131" s="257" customFormat="1" ht="26.25" customHeight="1" x14ac:dyDescent="0.15">
      <c r="A10" s="263">
        <v>4</v>
      </c>
      <c r="B10" s="842" t="s">
        <v>390</v>
      </c>
      <c r="C10" s="843"/>
      <c r="D10" s="843"/>
      <c r="E10" s="843"/>
      <c r="F10" s="843"/>
      <c r="G10" s="843"/>
      <c r="H10" s="843"/>
      <c r="I10" s="843"/>
      <c r="J10" s="843"/>
      <c r="K10" s="843"/>
      <c r="L10" s="843"/>
      <c r="M10" s="843"/>
      <c r="N10" s="843"/>
      <c r="O10" s="843"/>
      <c r="P10" s="844"/>
      <c r="Q10" s="845">
        <v>33</v>
      </c>
      <c r="R10" s="846"/>
      <c r="S10" s="846"/>
      <c r="T10" s="846"/>
      <c r="U10" s="846"/>
      <c r="V10" s="846">
        <v>16</v>
      </c>
      <c r="W10" s="846"/>
      <c r="X10" s="846"/>
      <c r="Y10" s="846"/>
      <c r="Z10" s="846"/>
      <c r="AA10" s="846">
        <v>18</v>
      </c>
      <c r="AB10" s="846"/>
      <c r="AC10" s="846"/>
      <c r="AD10" s="846"/>
      <c r="AE10" s="847"/>
      <c r="AF10" s="848" t="s">
        <v>175</v>
      </c>
      <c r="AG10" s="849"/>
      <c r="AH10" s="849"/>
      <c r="AI10" s="849"/>
      <c r="AJ10" s="850"/>
      <c r="AK10" s="851">
        <v>1</v>
      </c>
      <c r="AL10" s="852"/>
      <c r="AM10" s="852"/>
      <c r="AN10" s="852"/>
      <c r="AO10" s="852"/>
      <c r="AP10" s="852">
        <v>32</v>
      </c>
      <c r="AQ10" s="852"/>
      <c r="AR10" s="852"/>
      <c r="AS10" s="852"/>
      <c r="AT10" s="852"/>
      <c r="AU10" s="853"/>
      <c r="AV10" s="853"/>
      <c r="AW10" s="853"/>
      <c r="AX10" s="853"/>
      <c r="AY10" s="854"/>
      <c r="AZ10" s="254"/>
      <c r="BA10" s="254"/>
      <c r="BB10" s="254"/>
      <c r="BC10" s="254"/>
      <c r="BD10" s="254"/>
      <c r="BE10" s="255"/>
      <c r="BF10" s="255"/>
      <c r="BG10" s="255"/>
      <c r="BH10" s="255"/>
      <c r="BI10" s="255"/>
      <c r="BJ10" s="255"/>
      <c r="BK10" s="255"/>
      <c r="BL10" s="255"/>
      <c r="BM10" s="255"/>
      <c r="BN10" s="255"/>
      <c r="BO10" s="255"/>
      <c r="BP10" s="255"/>
      <c r="BQ10" s="264">
        <v>4</v>
      </c>
      <c r="BR10" s="265"/>
      <c r="BS10" s="855" t="s">
        <v>598</v>
      </c>
      <c r="BT10" s="856"/>
      <c r="BU10" s="856"/>
      <c r="BV10" s="856"/>
      <c r="BW10" s="856"/>
      <c r="BX10" s="856"/>
      <c r="BY10" s="856"/>
      <c r="BZ10" s="856"/>
      <c r="CA10" s="856"/>
      <c r="CB10" s="856"/>
      <c r="CC10" s="856"/>
      <c r="CD10" s="856"/>
      <c r="CE10" s="856"/>
      <c r="CF10" s="856"/>
      <c r="CG10" s="857"/>
      <c r="CH10" s="868">
        <v>43</v>
      </c>
      <c r="CI10" s="869"/>
      <c r="CJ10" s="869"/>
      <c r="CK10" s="869"/>
      <c r="CL10" s="870"/>
      <c r="CM10" s="868">
        <v>676</v>
      </c>
      <c r="CN10" s="869"/>
      <c r="CO10" s="869"/>
      <c r="CP10" s="869"/>
      <c r="CQ10" s="870"/>
      <c r="CR10" s="868">
        <v>175</v>
      </c>
      <c r="CS10" s="869"/>
      <c r="CT10" s="869"/>
      <c r="CU10" s="869"/>
      <c r="CV10" s="870"/>
      <c r="CW10" s="868" t="s">
        <v>591</v>
      </c>
      <c r="CX10" s="869"/>
      <c r="CY10" s="869"/>
      <c r="CZ10" s="869"/>
      <c r="DA10" s="870"/>
      <c r="DB10" s="868">
        <v>72</v>
      </c>
      <c r="DC10" s="869"/>
      <c r="DD10" s="869"/>
      <c r="DE10" s="869"/>
      <c r="DF10" s="870"/>
      <c r="DG10" s="868" t="s">
        <v>591</v>
      </c>
      <c r="DH10" s="869"/>
      <c r="DI10" s="869"/>
      <c r="DJ10" s="869"/>
      <c r="DK10" s="870"/>
      <c r="DL10" s="868" t="s">
        <v>591</v>
      </c>
      <c r="DM10" s="869"/>
      <c r="DN10" s="869"/>
      <c r="DO10" s="869"/>
      <c r="DP10" s="870"/>
      <c r="DQ10" s="868" t="s">
        <v>591</v>
      </c>
      <c r="DR10" s="869"/>
      <c r="DS10" s="869"/>
      <c r="DT10" s="869"/>
      <c r="DU10" s="870"/>
      <c r="DV10" s="871"/>
      <c r="DW10" s="872"/>
      <c r="DX10" s="872"/>
      <c r="DY10" s="872"/>
      <c r="DZ10" s="873"/>
      <c r="EA10" s="256"/>
    </row>
    <row r="11" spans="1:131" s="257" customFormat="1" ht="26.25" customHeight="1" x14ac:dyDescent="0.15">
      <c r="A11" s="263">
        <v>5</v>
      </c>
      <c r="B11" s="842"/>
      <c r="C11" s="843"/>
      <c r="D11" s="843"/>
      <c r="E11" s="843"/>
      <c r="F11" s="843"/>
      <c r="G11" s="843"/>
      <c r="H11" s="843"/>
      <c r="I11" s="843"/>
      <c r="J11" s="843"/>
      <c r="K11" s="843"/>
      <c r="L11" s="843"/>
      <c r="M11" s="843"/>
      <c r="N11" s="843"/>
      <c r="O11" s="843"/>
      <c r="P11" s="844"/>
      <c r="Q11" s="845"/>
      <c r="R11" s="846"/>
      <c r="S11" s="846"/>
      <c r="T11" s="846"/>
      <c r="U11" s="846"/>
      <c r="V11" s="846"/>
      <c r="W11" s="846"/>
      <c r="X11" s="846"/>
      <c r="Y11" s="846"/>
      <c r="Z11" s="846"/>
      <c r="AA11" s="846"/>
      <c r="AB11" s="846"/>
      <c r="AC11" s="846"/>
      <c r="AD11" s="846"/>
      <c r="AE11" s="847"/>
      <c r="AF11" s="848"/>
      <c r="AG11" s="849"/>
      <c r="AH11" s="849"/>
      <c r="AI11" s="849"/>
      <c r="AJ11" s="850"/>
      <c r="AK11" s="851"/>
      <c r="AL11" s="852"/>
      <c r="AM11" s="852"/>
      <c r="AN11" s="852"/>
      <c r="AO11" s="852"/>
      <c r="AP11" s="852"/>
      <c r="AQ11" s="852"/>
      <c r="AR11" s="852"/>
      <c r="AS11" s="852"/>
      <c r="AT11" s="852"/>
      <c r="AU11" s="853"/>
      <c r="AV11" s="853"/>
      <c r="AW11" s="853"/>
      <c r="AX11" s="853"/>
      <c r="AY11" s="854"/>
      <c r="AZ11" s="254"/>
      <c r="BA11" s="254"/>
      <c r="BB11" s="254"/>
      <c r="BC11" s="254"/>
      <c r="BD11" s="254"/>
      <c r="BE11" s="255"/>
      <c r="BF11" s="255"/>
      <c r="BG11" s="255"/>
      <c r="BH11" s="255"/>
      <c r="BI11" s="255"/>
      <c r="BJ11" s="255"/>
      <c r="BK11" s="255"/>
      <c r="BL11" s="255"/>
      <c r="BM11" s="255"/>
      <c r="BN11" s="255"/>
      <c r="BO11" s="255"/>
      <c r="BP11" s="255"/>
      <c r="BQ11" s="264">
        <v>5</v>
      </c>
      <c r="BR11" s="265"/>
      <c r="BS11" s="855" t="s">
        <v>599</v>
      </c>
      <c r="BT11" s="856"/>
      <c r="BU11" s="856"/>
      <c r="BV11" s="856"/>
      <c r="BW11" s="856"/>
      <c r="BX11" s="856"/>
      <c r="BY11" s="856"/>
      <c r="BZ11" s="856"/>
      <c r="CA11" s="856"/>
      <c r="CB11" s="856"/>
      <c r="CC11" s="856"/>
      <c r="CD11" s="856"/>
      <c r="CE11" s="856"/>
      <c r="CF11" s="856"/>
      <c r="CG11" s="857"/>
      <c r="CH11" s="868">
        <v>-42</v>
      </c>
      <c r="CI11" s="869"/>
      <c r="CJ11" s="869"/>
      <c r="CK11" s="869"/>
      <c r="CL11" s="870"/>
      <c r="CM11" s="868">
        <v>63</v>
      </c>
      <c r="CN11" s="869"/>
      <c r="CO11" s="869"/>
      <c r="CP11" s="869"/>
      <c r="CQ11" s="870"/>
      <c r="CR11" s="868">
        <v>36</v>
      </c>
      <c r="CS11" s="869"/>
      <c r="CT11" s="869"/>
      <c r="CU11" s="869"/>
      <c r="CV11" s="870"/>
      <c r="CW11" s="868" t="s">
        <v>591</v>
      </c>
      <c r="CX11" s="869"/>
      <c r="CY11" s="869"/>
      <c r="CZ11" s="869"/>
      <c r="DA11" s="870"/>
      <c r="DB11" s="868" t="s">
        <v>591</v>
      </c>
      <c r="DC11" s="869"/>
      <c r="DD11" s="869"/>
      <c r="DE11" s="869"/>
      <c r="DF11" s="870"/>
      <c r="DG11" s="868" t="s">
        <v>591</v>
      </c>
      <c r="DH11" s="869"/>
      <c r="DI11" s="869"/>
      <c r="DJ11" s="869"/>
      <c r="DK11" s="870"/>
      <c r="DL11" s="868" t="s">
        <v>591</v>
      </c>
      <c r="DM11" s="869"/>
      <c r="DN11" s="869"/>
      <c r="DO11" s="869"/>
      <c r="DP11" s="870"/>
      <c r="DQ11" s="868" t="s">
        <v>591</v>
      </c>
      <c r="DR11" s="869"/>
      <c r="DS11" s="869"/>
      <c r="DT11" s="869"/>
      <c r="DU11" s="870"/>
      <c r="DV11" s="871" t="s">
        <v>600</v>
      </c>
      <c r="DW11" s="872"/>
      <c r="DX11" s="872"/>
      <c r="DY11" s="872"/>
      <c r="DZ11" s="873"/>
      <c r="EA11" s="256"/>
    </row>
    <row r="12" spans="1:131" s="257" customFormat="1" ht="26.25" customHeight="1" x14ac:dyDescent="0.15">
      <c r="A12" s="263">
        <v>6</v>
      </c>
      <c r="B12" s="842"/>
      <c r="C12" s="843"/>
      <c r="D12" s="843"/>
      <c r="E12" s="843"/>
      <c r="F12" s="843"/>
      <c r="G12" s="843"/>
      <c r="H12" s="843"/>
      <c r="I12" s="843"/>
      <c r="J12" s="843"/>
      <c r="K12" s="843"/>
      <c r="L12" s="843"/>
      <c r="M12" s="843"/>
      <c r="N12" s="843"/>
      <c r="O12" s="843"/>
      <c r="P12" s="844"/>
      <c r="Q12" s="845"/>
      <c r="R12" s="846"/>
      <c r="S12" s="846"/>
      <c r="T12" s="846"/>
      <c r="U12" s="846"/>
      <c r="V12" s="846"/>
      <c r="W12" s="846"/>
      <c r="X12" s="846"/>
      <c r="Y12" s="846"/>
      <c r="Z12" s="846"/>
      <c r="AA12" s="846"/>
      <c r="AB12" s="846"/>
      <c r="AC12" s="846"/>
      <c r="AD12" s="846"/>
      <c r="AE12" s="847"/>
      <c r="AF12" s="848"/>
      <c r="AG12" s="849"/>
      <c r="AH12" s="849"/>
      <c r="AI12" s="849"/>
      <c r="AJ12" s="850"/>
      <c r="AK12" s="851"/>
      <c r="AL12" s="852"/>
      <c r="AM12" s="852"/>
      <c r="AN12" s="852"/>
      <c r="AO12" s="852"/>
      <c r="AP12" s="852"/>
      <c r="AQ12" s="852"/>
      <c r="AR12" s="852"/>
      <c r="AS12" s="852"/>
      <c r="AT12" s="852"/>
      <c r="AU12" s="853"/>
      <c r="AV12" s="853"/>
      <c r="AW12" s="853"/>
      <c r="AX12" s="853"/>
      <c r="AY12" s="854"/>
      <c r="AZ12" s="254"/>
      <c r="BA12" s="254"/>
      <c r="BB12" s="254"/>
      <c r="BC12" s="254"/>
      <c r="BD12" s="254"/>
      <c r="BE12" s="255"/>
      <c r="BF12" s="255"/>
      <c r="BG12" s="255"/>
      <c r="BH12" s="255"/>
      <c r="BI12" s="255"/>
      <c r="BJ12" s="255"/>
      <c r="BK12" s="255"/>
      <c r="BL12" s="255"/>
      <c r="BM12" s="255"/>
      <c r="BN12" s="255"/>
      <c r="BO12" s="255"/>
      <c r="BP12" s="255"/>
      <c r="BQ12" s="264">
        <v>6</v>
      </c>
      <c r="BR12" s="265"/>
      <c r="BS12" s="855" t="s">
        <v>601</v>
      </c>
      <c r="BT12" s="856"/>
      <c r="BU12" s="856"/>
      <c r="BV12" s="856"/>
      <c r="BW12" s="856"/>
      <c r="BX12" s="856"/>
      <c r="BY12" s="856"/>
      <c r="BZ12" s="856"/>
      <c r="CA12" s="856"/>
      <c r="CB12" s="856"/>
      <c r="CC12" s="856"/>
      <c r="CD12" s="856"/>
      <c r="CE12" s="856"/>
      <c r="CF12" s="856"/>
      <c r="CG12" s="857"/>
      <c r="CH12" s="868">
        <v>-31</v>
      </c>
      <c r="CI12" s="869"/>
      <c r="CJ12" s="869"/>
      <c r="CK12" s="869"/>
      <c r="CL12" s="870"/>
      <c r="CM12" s="868">
        <v>2292</v>
      </c>
      <c r="CN12" s="869"/>
      <c r="CO12" s="869"/>
      <c r="CP12" s="869"/>
      <c r="CQ12" s="870"/>
      <c r="CR12" s="868">
        <v>510</v>
      </c>
      <c r="CS12" s="869"/>
      <c r="CT12" s="869"/>
      <c r="CU12" s="869"/>
      <c r="CV12" s="870"/>
      <c r="CW12" s="868">
        <v>14</v>
      </c>
      <c r="CX12" s="869"/>
      <c r="CY12" s="869"/>
      <c r="CZ12" s="869"/>
      <c r="DA12" s="870"/>
      <c r="DB12" s="868" t="s">
        <v>591</v>
      </c>
      <c r="DC12" s="869"/>
      <c r="DD12" s="869"/>
      <c r="DE12" s="869"/>
      <c r="DF12" s="870"/>
      <c r="DG12" s="868" t="s">
        <v>591</v>
      </c>
      <c r="DH12" s="869"/>
      <c r="DI12" s="869"/>
      <c r="DJ12" s="869"/>
      <c r="DK12" s="870"/>
      <c r="DL12" s="868" t="s">
        <v>591</v>
      </c>
      <c r="DM12" s="869"/>
      <c r="DN12" s="869"/>
      <c r="DO12" s="869"/>
      <c r="DP12" s="870"/>
      <c r="DQ12" s="868" t="s">
        <v>591</v>
      </c>
      <c r="DR12" s="869"/>
      <c r="DS12" s="869"/>
      <c r="DT12" s="869"/>
      <c r="DU12" s="870"/>
      <c r="DV12" s="871"/>
      <c r="DW12" s="872"/>
      <c r="DX12" s="872"/>
      <c r="DY12" s="872"/>
      <c r="DZ12" s="873"/>
      <c r="EA12" s="256"/>
    </row>
    <row r="13" spans="1:131" s="257" customFormat="1" ht="26.25" customHeight="1" x14ac:dyDescent="0.15">
      <c r="A13" s="263">
        <v>7</v>
      </c>
      <c r="B13" s="842"/>
      <c r="C13" s="843"/>
      <c r="D13" s="843"/>
      <c r="E13" s="843"/>
      <c r="F13" s="843"/>
      <c r="G13" s="843"/>
      <c r="H13" s="843"/>
      <c r="I13" s="843"/>
      <c r="J13" s="843"/>
      <c r="K13" s="843"/>
      <c r="L13" s="843"/>
      <c r="M13" s="843"/>
      <c r="N13" s="843"/>
      <c r="O13" s="843"/>
      <c r="P13" s="844"/>
      <c r="Q13" s="845"/>
      <c r="R13" s="846"/>
      <c r="S13" s="846"/>
      <c r="T13" s="846"/>
      <c r="U13" s="846"/>
      <c r="V13" s="846"/>
      <c r="W13" s="846"/>
      <c r="X13" s="846"/>
      <c r="Y13" s="846"/>
      <c r="Z13" s="846"/>
      <c r="AA13" s="846"/>
      <c r="AB13" s="846"/>
      <c r="AC13" s="846"/>
      <c r="AD13" s="846"/>
      <c r="AE13" s="847"/>
      <c r="AF13" s="848"/>
      <c r="AG13" s="849"/>
      <c r="AH13" s="849"/>
      <c r="AI13" s="849"/>
      <c r="AJ13" s="850"/>
      <c r="AK13" s="851"/>
      <c r="AL13" s="852"/>
      <c r="AM13" s="852"/>
      <c r="AN13" s="852"/>
      <c r="AO13" s="852"/>
      <c r="AP13" s="852"/>
      <c r="AQ13" s="852"/>
      <c r="AR13" s="852"/>
      <c r="AS13" s="852"/>
      <c r="AT13" s="852"/>
      <c r="AU13" s="853"/>
      <c r="AV13" s="853"/>
      <c r="AW13" s="853"/>
      <c r="AX13" s="853"/>
      <c r="AY13" s="854"/>
      <c r="AZ13" s="254"/>
      <c r="BA13" s="254"/>
      <c r="BB13" s="254"/>
      <c r="BC13" s="254"/>
      <c r="BD13" s="254"/>
      <c r="BE13" s="255"/>
      <c r="BF13" s="255"/>
      <c r="BG13" s="255"/>
      <c r="BH13" s="255"/>
      <c r="BI13" s="255"/>
      <c r="BJ13" s="255"/>
      <c r="BK13" s="255"/>
      <c r="BL13" s="255"/>
      <c r="BM13" s="255"/>
      <c r="BN13" s="255"/>
      <c r="BO13" s="255"/>
      <c r="BP13" s="255"/>
      <c r="BQ13" s="264">
        <v>7</v>
      </c>
      <c r="BR13" s="265" t="s">
        <v>603</v>
      </c>
      <c r="BS13" s="855" t="s">
        <v>602</v>
      </c>
      <c r="BT13" s="856"/>
      <c r="BU13" s="856"/>
      <c r="BV13" s="856"/>
      <c r="BW13" s="856"/>
      <c r="BX13" s="856"/>
      <c r="BY13" s="856"/>
      <c r="BZ13" s="856"/>
      <c r="CA13" s="856"/>
      <c r="CB13" s="856"/>
      <c r="CC13" s="856"/>
      <c r="CD13" s="856"/>
      <c r="CE13" s="856"/>
      <c r="CF13" s="856"/>
      <c r="CG13" s="857"/>
      <c r="CH13" s="868">
        <v>108</v>
      </c>
      <c r="CI13" s="869"/>
      <c r="CJ13" s="869"/>
      <c r="CK13" s="869"/>
      <c r="CL13" s="870"/>
      <c r="CM13" s="868">
        <v>1060</v>
      </c>
      <c r="CN13" s="869"/>
      <c r="CO13" s="869"/>
      <c r="CP13" s="869"/>
      <c r="CQ13" s="870"/>
      <c r="CR13" s="868">
        <v>10</v>
      </c>
      <c r="CS13" s="869"/>
      <c r="CT13" s="869"/>
      <c r="CU13" s="869"/>
      <c r="CV13" s="870"/>
      <c r="CW13" s="868" t="s">
        <v>591</v>
      </c>
      <c r="CX13" s="869"/>
      <c r="CY13" s="869"/>
      <c r="CZ13" s="869"/>
      <c r="DA13" s="870"/>
      <c r="DB13" s="868" t="s">
        <v>591</v>
      </c>
      <c r="DC13" s="869"/>
      <c r="DD13" s="869"/>
      <c r="DE13" s="869"/>
      <c r="DF13" s="870"/>
      <c r="DG13" s="868">
        <v>4680</v>
      </c>
      <c r="DH13" s="869"/>
      <c r="DI13" s="869"/>
      <c r="DJ13" s="869"/>
      <c r="DK13" s="870"/>
      <c r="DL13" s="868" t="s">
        <v>591</v>
      </c>
      <c r="DM13" s="869"/>
      <c r="DN13" s="869"/>
      <c r="DO13" s="869"/>
      <c r="DP13" s="870"/>
      <c r="DQ13" s="868" t="s">
        <v>591</v>
      </c>
      <c r="DR13" s="869"/>
      <c r="DS13" s="869"/>
      <c r="DT13" s="869"/>
      <c r="DU13" s="870"/>
      <c r="DV13" s="871"/>
      <c r="DW13" s="872"/>
      <c r="DX13" s="872"/>
      <c r="DY13" s="872"/>
      <c r="DZ13" s="873"/>
      <c r="EA13" s="256"/>
    </row>
    <row r="14" spans="1:131" s="257" customFormat="1" ht="26.25" customHeight="1" x14ac:dyDescent="0.15">
      <c r="A14" s="263">
        <v>8</v>
      </c>
      <c r="B14" s="842"/>
      <c r="C14" s="843"/>
      <c r="D14" s="843"/>
      <c r="E14" s="843"/>
      <c r="F14" s="843"/>
      <c r="G14" s="843"/>
      <c r="H14" s="843"/>
      <c r="I14" s="843"/>
      <c r="J14" s="843"/>
      <c r="K14" s="843"/>
      <c r="L14" s="843"/>
      <c r="M14" s="843"/>
      <c r="N14" s="843"/>
      <c r="O14" s="843"/>
      <c r="P14" s="844"/>
      <c r="Q14" s="845"/>
      <c r="R14" s="846"/>
      <c r="S14" s="846"/>
      <c r="T14" s="846"/>
      <c r="U14" s="846"/>
      <c r="V14" s="846"/>
      <c r="W14" s="846"/>
      <c r="X14" s="846"/>
      <c r="Y14" s="846"/>
      <c r="Z14" s="846"/>
      <c r="AA14" s="846"/>
      <c r="AB14" s="846"/>
      <c r="AC14" s="846"/>
      <c r="AD14" s="846"/>
      <c r="AE14" s="847"/>
      <c r="AF14" s="848"/>
      <c r="AG14" s="849"/>
      <c r="AH14" s="849"/>
      <c r="AI14" s="849"/>
      <c r="AJ14" s="850"/>
      <c r="AK14" s="851"/>
      <c r="AL14" s="852"/>
      <c r="AM14" s="852"/>
      <c r="AN14" s="852"/>
      <c r="AO14" s="852"/>
      <c r="AP14" s="852"/>
      <c r="AQ14" s="852"/>
      <c r="AR14" s="852"/>
      <c r="AS14" s="852"/>
      <c r="AT14" s="852"/>
      <c r="AU14" s="853"/>
      <c r="AV14" s="853"/>
      <c r="AW14" s="853"/>
      <c r="AX14" s="853"/>
      <c r="AY14" s="854"/>
      <c r="AZ14" s="254"/>
      <c r="BA14" s="254"/>
      <c r="BB14" s="254"/>
      <c r="BC14" s="254"/>
      <c r="BD14" s="254"/>
      <c r="BE14" s="255"/>
      <c r="BF14" s="255"/>
      <c r="BG14" s="255"/>
      <c r="BH14" s="255"/>
      <c r="BI14" s="255"/>
      <c r="BJ14" s="255"/>
      <c r="BK14" s="255"/>
      <c r="BL14" s="255"/>
      <c r="BM14" s="255"/>
      <c r="BN14" s="255"/>
      <c r="BO14" s="255"/>
      <c r="BP14" s="255"/>
      <c r="BQ14" s="264">
        <v>8</v>
      </c>
      <c r="BR14" s="265" t="s">
        <v>603</v>
      </c>
      <c r="BS14" s="855" t="s">
        <v>604</v>
      </c>
      <c r="BT14" s="856"/>
      <c r="BU14" s="856"/>
      <c r="BV14" s="856"/>
      <c r="BW14" s="856"/>
      <c r="BX14" s="856"/>
      <c r="BY14" s="856"/>
      <c r="BZ14" s="856"/>
      <c r="CA14" s="856"/>
      <c r="CB14" s="856"/>
      <c r="CC14" s="856"/>
      <c r="CD14" s="856"/>
      <c r="CE14" s="856"/>
      <c r="CF14" s="856"/>
      <c r="CG14" s="857"/>
      <c r="CH14" s="868">
        <v>445</v>
      </c>
      <c r="CI14" s="869"/>
      <c r="CJ14" s="869"/>
      <c r="CK14" s="869"/>
      <c r="CL14" s="870"/>
      <c r="CM14" s="868">
        <v>10770</v>
      </c>
      <c r="CN14" s="869"/>
      <c r="CO14" s="869"/>
      <c r="CP14" s="869"/>
      <c r="CQ14" s="870"/>
      <c r="CR14" s="868" t="s">
        <v>591</v>
      </c>
      <c r="CS14" s="869"/>
      <c r="CT14" s="869"/>
      <c r="CU14" s="869"/>
      <c r="CV14" s="870"/>
      <c r="CW14" s="868">
        <v>160</v>
      </c>
      <c r="CX14" s="869"/>
      <c r="CY14" s="869"/>
      <c r="CZ14" s="869"/>
      <c r="DA14" s="870"/>
      <c r="DB14" s="868" t="s">
        <v>591</v>
      </c>
      <c r="DC14" s="869"/>
      <c r="DD14" s="869"/>
      <c r="DE14" s="869"/>
      <c r="DF14" s="870"/>
      <c r="DG14" s="868" t="s">
        <v>591</v>
      </c>
      <c r="DH14" s="869"/>
      <c r="DI14" s="869"/>
      <c r="DJ14" s="869"/>
      <c r="DK14" s="870"/>
      <c r="DL14" s="868">
        <v>204</v>
      </c>
      <c r="DM14" s="869"/>
      <c r="DN14" s="869"/>
      <c r="DO14" s="869"/>
      <c r="DP14" s="870"/>
      <c r="DQ14" s="868">
        <v>204</v>
      </c>
      <c r="DR14" s="869"/>
      <c r="DS14" s="869"/>
      <c r="DT14" s="869"/>
      <c r="DU14" s="870"/>
      <c r="DV14" s="871"/>
      <c r="DW14" s="872"/>
      <c r="DX14" s="872"/>
      <c r="DY14" s="872"/>
      <c r="DZ14" s="873"/>
      <c r="EA14" s="256"/>
    </row>
    <row r="15" spans="1:131" s="257" customFormat="1" ht="26.25" customHeight="1" x14ac:dyDescent="0.15">
      <c r="A15" s="263">
        <v>9</v>
      </c>
      <c r="B15" s="842"/>
      <c r="C15" s="843"/>
      <c r="D15" s="843"/>
      <c r="E15" s="843"/>
      <c r="F15" s="843"/>
      <c r="G15" s="843"/>
      <c r="H15" s="843"/>
      <c r="I15" s="843"/>
      <c r="J15" s="843"/>
      <c r="K15" s="843"/>
      <c r="L15" s="843"/>
      <c r="M15" s="843"/>
      <c r="N15" s="843"/>
      <c r="O15" s="843"/>
      <c r="P15" s="844"/>
      <c r="Q15" s="845"/>
      <c r="R15" s="846"/>
      <c r="S15" s="846"/>
      <c r="T15" s="846"/>
      <c r="U15" s="846"/>
      <c r="V15" s="846"/>
      <c r="W15" s="846"/>
      <c r="X15" s="846"/>
      <c r="Y15" s="846"/>
      <c r="Z15" s="846"/>
      <c r="AA15" s="846"/>
      <c r="AB15" s="846"/>
      <c r="AC15" s="846"/>
      <c r="AD15" s="846"/>
      <c r="AE15" s="847"/>
      <c r="AF15" s="848"/>
      <c r="AG15" s="849"/>
      <c r="AH15" s="849"/>
      <c r="AI15" s="849"/>
      <c r="AJ15" s="850"/>
      <c r="AK15" s="851"/>
      <c r="AL15" s="852"/>
      <c r="AM15" s="852"/>
      <c r="AN15" s="852"/>
      <c r="AO15" s="852"/>
      <c r="AP15" s="852"/>
      <c r="AQ15" s="852"/>
      <c r="AR15" s="852"/>
      <c r="AS15" s="852"/>
      <c r="AT15" s="852"/>
      <c r="AU15" s="853"/>
      <c r="AV15" s="853"/>
      <c r="AW15" s="853"/>
      <c r="AX15" s="853"/>
      <c r="AY15" s="854"/>
      <c r="AZ15" s="254"/>
      <c r="BA15" s="254"/>
      <c r="BB15" s="254"/>
      <c r="BC15" s="254"/>
      <c r="BD15" s="254"/>
      <c r="BE15" s="255"/>
      <c r="BF15" s="255"/>
      <c r="BG15" s="255"/>
      <c r="BH15" s="255"/>
      <c r="BI15" s="255"/>
      <c r="BJ15" s="255"/>
      <c r="BK15" s="255"/>
      <c r="BL15" s="255"/>
      <c r="BM15" s="255"/>
      <c r="BN15" s="255"/>
      <c r="BO15" s="255"/>
      <c r="BP15" s="255"/>
      <c r="BQ15" s="264">
        <v>9</v>
      </c>
      <c r="BR15" s="265" t="s">
        <v>603</v>
      </c>
      <c r="BS15" s="855" t="s">
        <v>605</v>
      </c>
      <c r="BT15" s="856"/>
      <c r="BU15" s="856"/>
      <c r="BV15" s="856"/>
      <c r="BW15" s="856"/>
      <c r="BX15" s="856"/>
      <c r="BY15" s="856"/>
      <c r="BZ15" s="856"/>
      <c r="CA15" s="856"/>
      <c r="CB15" s="856"/>
      <c r="CC15" s="856"/>
      <c r="CD15" s="856"/>
      <c r="CE15" s="856"/>
      <c r="CF15" s="856"/>
      <c r="CG15" s="857"/>
      <c r="CH15" s="868" t="s">
        <v>591</v>
      </c>
      <c r="CI15" s="869"/>
      <c r="CJ15" s="869"/>
      <c r="CK15" s="869"/>
      <c r="CL15" s="870"/>
      <c r="CM15" s="868" t="s">
        <v>591</v>
      </c>
      <c r="CN15" s="869"/>
      <c r="CO15" s="869"/>
      <c r="CP15" s="869"/>
      <c r="CQ15" s="870"/>
      <c r="CR15" s="868" t="s">
        <v>591</v>
      </c>
      <c r="CS15" s="869"/>
      <c r="CT15" s="869"/>
      <c r="CU15" s="869"/>
      <c r="CV15" s="870"/>
      <c r="CW15" s="868" t="s">
        <v>591</v>
      </c>
      <c r="CX15" s="869"/>
      <c r="CY15" s="869"/>
      <c r="CZ15" s="869"/>
      <c r="DA15" s="870"/>
      <c r="DB15" s="868" t="s">
        <v>591</v>
      </c>
      <c r="DC15" s="869"/>
      <c r="DD15" s="869"/>
      <c r="DE15" s="869"/>
      <c r="DF15" s="870"/>
      <c r="DG15" s="868" t="s">
        <v>591</v>
      </c>
      <c r="DH15" s="869"/>
      <c r="DI15" s="869"/>
      <c r="DJ15" s="869"/>
      <c r="DK15" s="870"/>
      <c r="DL15" s="868">
        <v>20</v>
      </c>
      <c r="DM15" s="869"/>
      <c r="DN15" s="869"/>
      <c r="DO15" s="869"/>
      <c r="DP15" s="870"/>
      <c r="DQ15" s="868">
        <v>3</v>
      </c>
      <c r="DR15" s="869"/>
      <c r="DS15" s="869"/>
      <c r="DT15" s="869"/>
      <c r="DU15" s="870"/>
      <c r="DV15" s="871"/>
      <c r="DW15" s="872"/>
      <c r="DX15" s="872"/>
      <c r="DY15" s="872"/>
      <c r="DZ15" s="873"/>
      <c r="EA15" s="256"/>
    </row>
    <row r="16" spans="1:131" s="257" customFormat="1" ht="26.25" customHeight="1" x14ac:dyDescent="0.15">
      <c r="A16" s="263">
        <v>10</v>
      </c>
      <c r="B16" s="842"/>
      <c r="C16" s="843"/>
      <c r="D16" s="843"/>
      <c r="E16" s="843"/>
      <c r="F16" s="843"/>
      <c r="G16" s="843"/>
      <c r="H16" s="843"/>
      <c r="I16" s="843"/>
      <c r="J16" s="843"/>
      <c r="K16" s="843"/>
      <c r="L16" s="843"/>
      <c r="M16" s="843"/>
      <c r="N16" s="843"/>
      <c r="O16" s="843"/>
      <c r="P16" s="844"/>
      <c r="Q16" s="845"/>
      <c r="R16" s="846"/>
      <c r="S16" s="846"/>
      <c r="T16" s="846"/>
      <c r="U16" s="846"/>
      <c r="V16" s="846"/>
      <c r="W16" s="846"/>
      <c r="X16" s="846"/>
      <c r="Y16" s="846"/>
      <c r="Z16" s="846"/>
      <c r="AA16" s="846"/>
      <c r="AB16" s="846"/>
      <c r="AC16" s="846"/>
      <c r="AD16" s="846"/>
      <c r="AE16" s="847"/>
      <c r="AF16" s="848"/>
      <c r="AG16" s="849"/>
      <c r="AH16" s="849"/>
      <c r="AI16" s="849"/>
      <c r="AJ16" s="850"/>
      <c r="AK16" s="851"/>
      <c r="AL16" s="852"/>
      <c r="AM16" s="852"/>
      <c r="AN16" s="852"/>
      <c r="AO16" s="852"/>
      <c r="AP16" s="852"/>
      <c r="AQ16" s="852"/>
      <c r="AR16" s="852"/>
      <c r="AS16" s="852"/>
      <c r="AT16" s="852"/>
      <c r="AU16" s="853"/>
      <c r="AV16" s="853"/>
      <c r="AW16" s="853"/>
      <c r="AX16" s="853"/>
      <c r="AY16" s="854"/>
      <c r="AZ16" s="254"/>
      <c r="BA16" s="254"/>
      <c r="BB16" s="254"/>
      <c r="BC16" s="254"/>
      <c r="BD16" s="254"/>
      <c r="BE16" s="255"/>
      <c r="BF16" s="255"/>
      <c r="BG16" s="255"/>
      <c r="BH16" s="255"/>
      <c r="BI16" s="255"/>
      <c r="BJ16" s="255"/>
      <c r="BK16" s="255"/>
      <c r="BL16" s="255"/>
      <c r="BM16" s="255"/>
      <c r="BN16" s="255"/>
      <c r="BO16" s="255"/>
      <c r="BP16" s="255"/>
      <c r="BQ16" s="264">
        <v>10</v>
      </c>
      <c r="BR16" s="265" t="s">
        <v>603</v>
      </c>
      <c r="BS16" s="855" t="s">
        <v>606</v>
      </c>
      <c r="BT16" s="856"/>
      <c r="BU16" s="856"/>
      <c r="BV16" s="856"/>
      <c r="BW16" s="856"/>
      <c r="BX16" s="856"/>
      <c r="BY16" s="856"/>
      <c r="BZ16" s="856"/>
      <c r="CA16" s="856"/>
      <c r="CB16" s="856"/>
      <c r="CC16" s="856"/>
      <c r="CD16" s="856"/>
      <c r="CE16" s="856"/>
      <c r="CF16" s="856"/>
      <c r="CG16" s="857"/>
      <c r="CH16" s="868" t="s">
        <v>591</v>
      </c>
      <c r="CI16" s="869"/>
      <c r="CJ16" s="869"/>
      <c r="CK16" s="869"/>
      <c r="CL16" s="870"/>
      <c r="CM16" s="868" t="s">
        <v>591</v>
      </c>
      <c r="CN16" s="869"/>
      <c r="CO16" s="869"/>
      <c r="CP16" s="869"/>
      <c r="CQ16" s="870"/>
      <c r="CR16" s="868" t="s">
        <v>591</v>
      </c>
      <c r="CS16" s="869"/>
      <c r="CT16" s="869"/>
      <c r="CU16" s="869"/>
      <c r="CV16" s="870"/>
      <c r="CW16" s="868" t="s">
        <v>591</v>
      </c>
      <c r="CX16" s="869"/>
      <c r="CY16" s="869"/>
      <c r="CZ16" s="869"/>
      <c r="DA16" s="870"/>
      <c r="DB16" s="868" t="s">
        <v>591</v>
      </c>
      <c r="DC16" s="869"/>
      <c r="DD16" s="869"/>
      <c r="DE16" s="869"/>
      <c r="DF16" s="870"/>
      <c r="DG16" s="868" t="s">
        <v>591</v>
      </c>
      <c r="DH16" s="869"/>
      <c r="DI16" s="869"/>
      <c r="DJ16" s="869"/>
      <c r="DK16" s="870"/>
      <c r="DL16" s="868">
        <v>64</v>
      </c>
      <c r="DM16" s="869"/>
      <c r="DN16" s="869"/>
      <c r="DO16" s="869"/>
      <c r="DP16" s="870"/>
      <c r="DQ16" s="868" t="s">
        <v>591</v>
      </c>
      <c r="DR16" s="869"/>
      <c r="DS16" s="869"/>
      <c r="DT16" s="869"/>
      <c r="DU16" s="870"/>
      <c r="DV16" s="871"/>
      <c r="DW16" s="872"/>
      <c r="DX16" s="872"/>
      <c r="DY16" s="872"/>
      <c r="DZ16" s="873"/>
      <c r="EA16" s="256"/>
    </row>
    <row r="17" spans="1:131" s="257" customFormat="1" ht="26.25" customHeight="1" x14ac:dyDescent="0.15">
      <c r="A17" s="263">
        <v>11</v>
      </c>
      <c r="B17" s="842"/>
      <c r="C17" s="843"/>
      <c r="D17" s="843"/>
      <c r="E17" s="843"/>
      <c r="F17" s="843"/>
      <c r="G17" s="843"/>
      <c r="H17" s="843"/>
      <c r="I17" s="843"/>
      <c r="J17" s="843"/>
      <c r="K17" s="843"/>
      <c r="L17" s="843"/>
      <c r="M17" s="843"/>
      <c r="N17" s="843"/>
      <c r="O17" s="843"/>
      <c r="P17" s="844"/>
      <c r="Q17" s="845"/>
      <c r="R17" s="846"/>
      <c r="S17" s="846"/>
      <c r="T17" s="846"/>
      <c r="U17" s="846"/>
      <c r="V17" s="846"/>
      <c r="W17" s="846"/>
      <c r="X17" s="846"/>
      <c r="Y17" s="846"/>
      <c r="Z17" s="846"/>
      <c r="AA17" s="846"/>
      <c r="AB17" s="846"/>
      <c r="AC17" s="846"/>
      <c r="AD17" s="846"/>
      <c r="AE17" s="847"/>
      <c r="AF17" s="848"/>
      <c r="AG17" s="849"/>
      <c r="AH17" s="849"/>
      <c r="AI17" s="849"/>
      <c r="AJ17" s="850"/>
      <c r="AK17" s="851"/>
      <c r="AL17" s="852"/>
      <c r="AM17" s="852"/>
      <c r="AN17" s="852"/>
      <c r="AO17" s="852"/>
      <c r="AP17" s="852"/>
      <c r="AQ17" s="852"/>
      <c r="AR17" s="852"/>
      <c r="AS17" s="852"/>
      <c r="AT17" s="852"/>
      <c r="AU17" s="853"/>
      <c r="AV17" s="853"/>
      <c r="AW17" s="853"/>
      <c r="AX17" s="853"/>
      <c r="AY17" s="854"/>
      <c r="AZ17" s="254"/>
      <c r="BA17" s="254"/>
      <c r="BB17" s="254"/>
      <c r="BC17" s="254"/>
      <c r="BD17" s="254"/>
      <c r="BE17" s="255"/>
      <c r="BF17" s="255"/>
      <c r="BG17" s="255"/>
      <c r="BH17" s="255"/>
      <c r="BI17" s="255"/>
      <c r="BJ17" s="255"/>
      <c r="BK17" s="255"/>
      <c r="BL17" s="255"/>
      <c r="BM17" s="255"/>
      <c r="BN17" s="255"/>
      <c r="BO17" s="255"/>
      <c r="BP17" s="255"/>
      <c r="BQ17" s="264">
        <v>11</v>
      </c>
      <c r="BR17" s="265"/>
      <c r="BS17" s="855"/>
      <c r="BT17" s="856"/>
      <c r="BU17" s="856"/>
      <c r="BV17" s="856"/>
      <c r="BW17" s="856"/>
      <c r="BX17" s="856"/>
      <c r="BY17" s="856"/>
      <c r="BZ17" s="856"/>
      <c r="CA17" s="856"/>
      <c r="CB17" s="856"/>
      <c r="CC17" s="856"/>
      <c r="CD17" s="856"/>
      <c r="CE17" s="856"/>
      <c r="CF17" s="856"/>
      <c r="CG17" s="857"/>
      <c r="CH17" s="868"/>
      <c r="CI17" s="869"/>
      <c r="CJ17" s="869"/>
      <c r="CK17" s="869"/>
      <c r="CL17" s="870"/>
      <c r="CM17" s="868"/>
      <c r="CN17" s="869"/>
      <c r="CO17" s="869"/>
      <c r="CP17" s="869"/>
      <c r="CQ17" s="870"/>
      <c r="CR17" s="868"/>
      <c r="CS17" s="869"/>
      <c r="CT17" s="869"/>
      <c r="CU17" s="869"/>
      <c r="CV17" s="870"/>
      <c r="CW17" s="868"/>
      <c r="CX17" s="869"/>
      <c r="CY17" s="869"/>
      <c r="CZ17" s="869"/>
      <c r="DA17" s="870"/>
      <c r="DB17" s="868"/>
      <c r="DC17" s="869"/>
      <c r="DD17" s="869"/>
      <c r="DE17" s="869"/>
      <c r="DF17" s="870"/>
      <c r="DG17" s="868"/>
      <c r="DH17" s="869"/>
      <c r="DI17" s="869"/>
      <c r="DJ17" s="869"/>
      <c r="DK17" s="870"/>
      <c r="DL17" s="868"/>
      <c r="DM17" s="869"/>
      <c r="DN17" s="869"/>
      <c r="DO17" s="869"/>
      <c r="DP17" s="870"/>
      <c r="DQ17" s="868"/>
      <c r="DR17" s="869"/>
      <c r="DS17" s="869"/>
      <c r="DT17" s="869"/>
      <c r="DU17" s="870"/>
      <c r="DV17" s="871"/>
      <c r="DW17" s="872"/>
      <c r="DX17" s="872"/>
      <c r="DY17" s="872"/>
      <c r="DZ17" s="873"/>
      <c r="EA17" s="256"/>
    </row>
    <row r="18" spans="1:131" s="257" customFormat="1" ht="26.25" customHeight="1" x14ac:dyDescent="0.15">
      <c r="A18" s="263">
        <v>12</v>
      </c>
      <c r="B18" s="842"/>
      <c r="C18" s="843"/>
      <c r="D18" s="843"/>
      <c r="E18" s="843"/>
      <c r="F18" s="843"/>
      <c r="G18" s="843"/>
      <c r="H18" s="843"/>
      <c r="I18" s="843"/>
      <c r="J18" s="843"/>
      <c r="K18" s="843"/>
      <c r="L18" s="843"/>
      <c r="M18" s="843"/>
      <c r="N18" s="843"/>
      <c r="O18" s="843"/>
      <c r="P18" s="844"/>
      <c r="Q18" s="845"/>
      <c r="R18" s="846"/>
      <c r="S18" s="846"/>
      <c r="T18" s="846"/>
      <c r="U18" s="846"/>
      <c r="V18" s="846"/>
      <c r="W18" s="846"/>
      <c r="X18" s="846"/>
      <c r="Y18" s="846"/>
      <c r="Z18" s="846"/>
      <c r="AA18" s="846"/>
      <c r="AB18" s="846"/>
      <c r="AC18" s="846"/>
      <c r="AD18" s="846"/>
      <c r="AE18" s="847"/>
      <c r="AF18" s="848"/>
      <c r="AG18" s="849"/>
      <c r="AH18" s="849"/>
      <c r="AI18" s="849"/>
      <c r="AJ18" s="850"/>
      <c r="AK18" s="851"/>
      <c r="AL18" s="852"/>
      <c r="AM18" s="852"/>
      <c r="AN18" s="852"/>
      <c r="AO18" s="852"/>
      <c r="AP18" s="852"/>
      <c r="AQ18" s="852"/>
      <c r="AR18" s="852"/>
      <c r="AS18" s="852"/>
      <c r="AT18" s="852"/>
      <c r="AU18" s="853"/>
      <c r="AV18" s="853"/>
      <c r="AW18" s="853"/>
      <c r="AX18" s="853"/>
      <c r="AY18" s="854"/>
      <c r="AZ18" s="254"/>
      <c r="BA18" s="254"/>
      <c r="BB18" s="254"/>
      <c r="BC18" s="254"/>
      <c r="BD18" s="254"/>
      <c r="BE18" s="255"/>
      <c r="BF18" s="255"/>
      <c r="BG18" s="255"/>
      <c r="BH18" s="255"/>
      <c r="BI18" s="255"/>
      <c r="BJ18" s="255"/>
      <c r="BK18" s="255"/>
      <c r="BL18" s="255"/>
      <c r="BM18" s="255"/>
      <c r="BN18" s="255"/>
      <c r="BO18" s="255"/>
      <c r="BP18" s="255"/>
      <c r="BQ18" s="264">
        <v>12</v>
      </c>
      <c r="BR18" s="265"/>
      <c r="BS18" s="855"/>
      <c r="BT18" s="856"/>
      <c r="BU18" s="856"/>
      <c r="BV18" s="856"/>
      <c r="BW18" s="856"/>
      <c r="BX18" s="856"/>
      <c r="BY18" s="856"/>
      <c r="BZ18" s="856"/>
      <c r="CA18" s="856"/>
      <c r="CB18" s="856"/>
      <c r="CC18" s="856"/>
      <c r="CD18" s="856"/>
      <c r="CE18" s="856"/>
      <c r="CF18" s="856"/>
      <c r="CG18" s="857"/>
      <c r="CH18" s="868"/>
      <c r="CI18" s="869"/>
      <c r="CJ18" s="869"/>
      <c r="CK18" s="869"/>
      <c r="CL18" s="870"/>
      <c r="CM18" s="868"/>
      <c r="CN18" s="869"/>
      <c r="CO18" s="869"/>
      <c r="CP18" s="869"/>
      <c r="CQ18" s="870"/>
      <c r="CR18" s="868"/>
      <c r="CS18" s="869"/>
      <c r="CT18" s="869"/>
      <c r="CU18" s="869"/>
      <c r="CV18" s="870"/>
      <c r="CW18" s="868"/>
      <c r="CX18" s="869"/>
      <c r="CY18" s="869"/>
      <c r="CZ18" s="869"/>
      <c r="DA18" s="870"/>
      <c r="DB18" s="868"/>
      <c r="DC18" s="869"/>
      <c r="DD18" s="869"/>
      <c r="DE18" s="869"/>
      <c r="DF18" s="870"/>
      <c r="DG18" s="868"/>
      <c r="DH18" s="869"/>
      <c r="DI18" s="869"/>
      <c r="DJ18" s="869"/>
      <c r="DK18" s="870"/>
      <c r="DL18" s="868"/>
      <c r="DM18" s="869"/>
      <c r="DN18" s="869"/>
      <c r="DO18" s="869"/>
      <c r="DP18" s="870"/>
      <c r="DQ18" s="868"/>
      <c r="DR18" s="869"/>
      <c r="DS18" s="869"/>
      <c r="DT18" s="869"/>
      <c r="DU18" s="870"/>
      <c r="DV18" s="871"/>
      <c r="DW18" s="872"/>
      <c r="DX18" s="872"/>
      <c r="DY18" s="872"/>
      <c r="DZ18" s="873"/>
      <c r="EA18" s="256"/>
    </row>
    <row r="19" spans="1:131" s="257" customFormat="1" ht="26.25" customHeight="1" x14ac:dyDescent="0.15">
      <c r="A19" s="263">
        <v>13</v>
      </c>
      <c r="B19" s="842"/>
      <c r="C19" s="843"/>
      <c r="D19" s="843"/>
      <c r="E19" s="843"/>
      <c r="F19" s="843"/>
      <c r="G19" s="843"/>
      <c r="H19" s="843"/>
      <c r="I19" s="843"/>
      <c r="J19" s="843"/>
      <c r="K19" s="843"/>
      <c r="L19" s="843"/>
      <c r="M19" s="843"/>
      <c r="N19" s="843"/>
      <c r="O19" s="843"/>
      <c r="P19" s="844"/>
      <c r="Q19" s="845"/>
      <c r="R19" s="846"/>
      <c r="S19" s="846"/>
      <c r="T19" s="846"/>
      <c r="U19" s="846"/>
      <c r="V19" s="846"/>
      <c r="W19" s="846"/>
      <c r="X19" s="846"/>
      <c r="Y19" s="846"/>
      <c r="Z19" s="846"/>
      <c r="AA19" s="846"/>
      <c r="AB19" s="846"/>
      <c r="AC19" s="846"/>
      <c r="AD19" s="846"/>
      <c r="AE19" s="847"/>
      <c r="AF19" s="848"/>
      <c r="AG19" s="849"/>
      <c r="AH19" s="849"/>
      <c r="AI19" s="849"/>
      <c r="AJ19" s="850"/>
      <c r="AK19" s="851"/>
      <c r="AL19" s="852"/>
      <c r="AM19" s="852"/>
      <c r="AN19" s="852"/>
      <c r="AO19" s="852"/>
      <c r="AP19" s="852"/>
      <c r="AQ19" s="852"/>
      <c r="AR19" s="852"/>
      <c r="AS19" s="852"/>
      <c r="AT19" s="852"/>
      <c r="AU19" s="853"/>
      <c r="AV19" s="853"/>
      <c r="AW19" s="853"/>
      <c r="AX19" s="853"/>
      <c r="AY19" s="854"/>
      <c r="AZ19" s="254"/>
      <c r="BA19" s="254"/>
      <c r="BB19" s="254"/>
      <c r="BC19" s="254"/>
      <c r="BD19" s="254"/>
      <c r="BE19" s="255"/>
      <c r="BF19" s="255"/>
      <c r="BG19" s="255"/>
      <c r="BH19" s="255"/>
      <c r="BI19" s="255"/>
      <c r="BJ19" s="255"/>
      <c r="BK19" s="255"/>
      <c r="BL19" s="255"/>
      <c r="BM19" s="255"/>
      <c r="BN19" s="255"/>
      <c r="BO19" s="255"/>
      <c r="BP19" s="255"/>
      <c r="BQ19" s="264">
        <v>13</v>
      </c>
      <c r="BR19" s="265"/>
      <c r="BS19" s="855"/>
      <c r="BT19" s="856"/>
      <c r="BU19" s="856"/>
      <c r="BV19" s="856"/>
      <c r="BW19" s="856"/>
      <c r="BX19" s="856"/>
      <c r="BY19" s="856"/>
      <c r="BZ19" s="856"/>
      <c r="CA19" s="856"/>
      <c r="CB19" s="856"/>
      <c r="CC19" s="856"/>
      <c r="CD19" s="856"/>
      <c r="CE19" s="856"/>
      <c r="CF19" s="856"/>
      <c r="CG19" s="857"/>
      <c r="CH19" s="868"/>
      <c r="CI19" s="869"/>
      <c r="CJ19" s="869"/>
      <c r="CK19" s="869"/>
      <c r="CL19" s="870"/>
      <c r="CM19" s="868"/>
      <c r="CN19" s="869"/>
      <c r="CO19" s="869"/>
      <c r="CP19" s="869"/>
      <c r="CQ19" s="870"/>
      <c r="CR19" s="868"/>
      <c r="CS19" s="869"/>
      <c r="CT19" s="869"/>
      <c r="CU19" s="869"/>
      <c r="CV19" s="870"/>
      <c r="CW19" s="868"/>
      <c r="CX19" s="869"/>
      <c r="CY19" s="869"/>
      <c r="CZ19" s="869"/>
      <c r="DA19" s="870"/>
      <c r="DB19" s="868"/>
      <c r="DC19" s="869"/>
      <c r="DD19" s="869"/>
      <c r="DE19" s="869"/>
      <c r="DF19" s="870"/>
      <c r="DG19" s="868"/>
      <c r="DH19" s="869"/>
      <c r="DI19" s="869"/>
      <c r="DJ19" s="869"/>
      <c r="DK19" s="870"/>
      <c r="DL19" s="868"/>
      <c r="DM19" s="869"/>
      <c r="DN19" s="869"/>
      <c r="DO19" s="869"/>
      <c r="DP19" s="870"/>
      <c r="DQ19" s="868"/>
      <c r="DR19" s="869"/>
      <c r="DS19" s="869"/>
      <c r="DT19" s="869"/>
      <c r="DU19" s="870"/>
      <c r="DV19" s="871"/>
      <c r="DW19" s="872"/>
      <c r="DX19" s="872"/>
      <c r="DY19" s="872"/>
      <c r="DZ19" s="873"/>
      <c r="EA19" s="256"/>
    </row>
    <row r="20" spans="1:131" s="257" customFormat="1" ht="26.25" customHeight="1" x14ac:dyDescent="0.15">
      <c r="A20" s="263">
        <v>14</v>
      </c>
      <c r="B20" s="842"/>
      <c r="C20" s="843"/>
      <c r="D20" s="843"/>
      <c r="E20" s="843"/>
      <c r="F20" s="843"/>
      <c r="G20" s="843"/>
      <c r="H20" s="843"/>
      <c r="I20" s="843"/>
      <c r="J20" s="843"/>
      <c r="K20" s="843"/>
      <c r="L20" s="843"/>
      <c r="M20" s="843"/>
      <c r="N20" s="843"/>
      <c r="O20" s="843"/>
      <c r="P20" s="844"/>
      <c r="Q20" s="845"/>
      <c r="R20" s="846"/>
      <c r="S20" s="846"/>
      <c r="T20" s="846"/>
      <c r="U20" s="846"/>
      <c r="V20" s="846"/>
      <c r="W20" s="846"/>
      <c r="X20" s="846"/>
      <c r="Y20" s="846"/>
      <c r="Z20" s="846"/>
      <c r="AA20" s="846"/>
      <c r="AB20" s="846"/>
      <c r="AC20" s="846"/>
      <c r="AD20" s="846"/>
      <c r="AE20" s="847"/>
      <c r="AF20" s="848"/>
      <c r="AG20" s="849"/>
      <c r="AH20" s="849"/>
      <c r="AI20" s="849"/>
      <c r="AJ20" s="850"/>
      <c r="AK20" s="851"/>
      <c r="AL20" s="852"/>
      <c r="AM20" s="852"/>
      <c r="AN20" s="852"/>
      <c r="AO20" s="852"/>
      <c r="AP20" s="852"/>
      <c r="AQ20" s="852"/>
      <c r="AR20" s="852"/>
      <c r="AS20" s="852"/>
      <c r="AT20" s="852"/>
      <c r="AU20" s="853"/>
      <c r="AV20" s="853"/>
      <c r="AW20" s="853"/>
      <c r="AX20" s="853"/>
      <c r="AY20" s="854"/>
      <c r="AZ20" s="254"/>
      <c r="BA20" s="254"/>
      <c r="BB20" s="254"/>
      <c r="BC20" s="254"/>
      <c r="BD20" s="254"/>
      <c r="BE20" s="255"/>
      <c r="BF20" s="255"/>
      <c r="BG20" s="255"/>
      <c r="BH20" s="255"/>
      <c r="BI20" s="255"/>
      <c r="BJ20" s="255"/>
      <c r="BK20" s="255"/>
      <c r="BL20" s="255"/>
      <c r="BM20" s="255"/>
      <c r="BN20" s="255"/>
      <c r="BO20" s="255"/>
      <c r="BP20" s="255"/>
      <c r="BQ20" s="264">
        <v>14</v>
      </c>
      <c r="BR20" s="265"/>
      <c r="BS20" s="855"/>
      <c r="BT20" s="856"/>
      <c r="BU20" s="856"/>
      <c r="BV20" s="856"/>
      <c r="BW20" s="856"/>
      <c r="BX20" s="856"/>
      <c r="BY20" s="856"/>
      <c r="BZ20" s="856"/>
      <c r="CA20" s="856"/>
      <c r="CB20" s="856"/>
      <c r="CC20" s="856"/>
      <c r="CD20" s="856"/>
      <c r="CE20" s="856"/>
      <c r="CF20" s="856"/>
      <c r="CG20" s="857"/>
      <c r="CH20" s="868"/>
      <c r="CI20" s="869"/>
      <c r="CJ20" s="869"/>
      <c r="CK20" s="869"/>
      <c r="CL20" s="870"/>
      <c r="CM20" s="868"/>
      <c r="CN20" s="869"/>
      <c r="CO20" s="869"/>
      <c r="CP20" s="869"/>
      <c r="CQ20" s="870"/>
      <c r="CR20" s="868"/>
      <c r="CS20" s="869"/>
      <c r="CT20" s="869"/>
      <c r="CU20" s="869"/>
      <c r="CV20" s="870"/>
      <c r="CW20" s="868"/>
      <c r="CX20" s="869"/>
      <c r="CY20" s="869"/>
      <c r="CZ20" s="869"/>
      <c r="DA20" s="870"/>
      <c r="DB20" s="868"/>
      <c r="DC20" s="869"/>
      <c r="DD20" s="869"/>
      <c r="DE20" s="869"/>
      <c r="DF20" s="870"/>
      <c r="DG20" s="868"/>
      <c r="DH20" s="869"/>
      <c r="DI20" s="869"/>
      <c r="DJ20" s="869"/>
      <c r="DK20" s="870"/>
      <c r="DL20" s="868"/>
      <c r="DM20" s="869"/>
      <c r="DN20" s="869"/>
      <c r="DO20" s="869"/>
      <c r="DP20" s="870"/>
      <c r="DQ20" s="868"/>
      <c r="DR20" s="869"/>
      <c r="DS20" s="869"/>
      <c r="DT20" s="869"/>
      <c r="DU20" s="870"/>
      <c r="DV20" s="871"/>
      <c r="DW20" s="872"/>
      <c r="DX20" s="872"/>
      <c r="DY20" s="872"/>
      <c r="DZ20" s="873"/>
      <c r="EA20" s="256"/>
    </row>
    <row r="21" spans="1:131" s="257" customFormat="1" ht="26.25" customHeight="1" thickBot="1" x14ac:dyDescent="0.2">
      <c r="A21" s="263">
        <v>15</v>
      </c>
      <c r="B21" s="842"/>
      <c r="C21" s="843"/>
      <c r="D21" s="843"/>
      <c r="E21" s="843"/>
      <c r="F21" s="843"/>
      <c r="G21" s="843"/>
      <c r="H21" s="843"/>
      <c r="I21" s="843"/>
      <c r="J21" s="843"/>
      <c r="K21" s="843"/>
      <c r="L21" s="843"/>
      <c r="M21" s="843"/>
      <c r="N21" s="843"/>
      <c r="O21" s="843"/>
      <c r="P21" s="844"/>
      <c r="Q21" s="845"/>
      <c r="R21" s="846"/>
      <c r="S21" s="846"/>
      <c r="T21" s="846"/>
      <c r="U21" s="846"/>
      <c r="V21" s="846"/>
      <c r="W21" s="846"/>
      <c r="X21" s="846"/>
      <c r="Y21" s="846"/>
      <c r="Z21" s="846"/>
      <c r="AA21" s="846"/>
      <c r="AB21" s="846"/>
      <c r="AC21" s="846"/>
      <c r="AD21" s="846"/>
      <c r="AE21" s="847"/>
      <c r="AF21" s="848"/>
      <c r="AG21" s="849"/>
      <c r="AH21" s="849"/>
      <c r="AI21" s="849"/>
      <c r="AJ21" s="850"/>
      <c r="AK21" s="851"/>
      <c r="AL21" s="852"/>
      <c r="AM21" s="852"/>
      <c r="AN21" s="852"/>
      <c r="AO21" s="852"/>
      <c r="AP21" s="852"/>
      <c r="AQ21" s="852"/>
      <c r="AR21" s="852"/>
      <c r="AS21" s="852"/>
      <c r="AT21" s="852"/>
      <c r="AU21" s="853"/>
      <c r="AV21" s="853"/>
      <c r="AW21" s="853"/>
      <c r="AX21" s="853"/>
      <c r="AY21" s="854"/>
      <c r="AZ21" s="254"/>
      <c r="BA21" s="254"/>
      <c r="BB21" s="254"/>
      <c r="BC21" s="254"/>
      <c r="BD21" s="254"/>
      <c r="BE21" s="255"/>
      <c r="BF21" s="255"/>
      <c r="BG21" s="255"/>
      <c r="BH21" s="255"/>
      <c r="BI21" s="255"/>
      <c r="BJ21" s="255"/>
      <c r="BK21" s="255"/>
      <c r="BL21" s="255"/>
      <c r="BM21" s="255"/>
      <c r="BN21" s="255"/>
      <c r="BO21" s="255"/>
      <c r="BP21" s="255"/>
      <c r="BQ21" s="264">
        <v>15</v>
      </c>
      <c r="BR21" s="265"/>
      <c r="BS21" s="855"/>
      <c r="BT21" s="856"/>
      <c r="BU21" s="856"/>
      <c r="BV21" s="856"/>
      <c r="BW21" s="856"/>
      <c r="BX21" s="856"/>
      <c r="BY21" s="856"/>
      <c r="BZ21" s="856"/>
      <c r="CA21" s="856"/>
      <c r="CB21" s="856"/>
      <c r="CC21" s="856"/>
      <c r="CD21" s="856"/>
      <c r="CE21" s="856"/>
      <c r="CF21" s="856"/>
      <c r="CG21" s="857"/>
      <c r="CH21" s="868"/>
      <c r="CI21" s="869"/>
      <c r="CJ21" s="869"/>
      <c r="CK21" s="869"/>
      <c r="CL21" s="870"/>
      <c r="CM21" s="868"/>
      <c r="CN21" s="869"/>
      <c r="CO21" s="869"/>
      <c r="CP21" s="869"/>
      <c r="CQ21" s="870"/>
      <c r="CR21" s="868"/>
      <c r="CS21" s="869"/>
      <c r="CT21" s="869"/>
      <c r="CU21" s="869"/>
      <c r="CV21" s="870"/>
      <c r="CW21" s="868"/>
      <c r="CX21" s="869"/>
      <c r="CY21" s="869"/>
      <c r="CZ21" s="869"/>
      <c r="DA21" s="870"/>
      <c r="DB21" s="868"/>
      <c r="DC21" s="869"/>
      <c r="DD21" s="869"/>
      <c r="DE21" s="869"/>
      <c r="DF21" s="870"/>
      <c r="DG21" s="868"/>
      <c r="DH21" s="869"/>
      <c r="DI21" s="869"/>
      <c r="DJ21" s="869"/>
      <c r="DK21" s="870"/>
      <c r="DL21" s="868"/>
      <c r="DM21" s="869"/>
      <c r="DN21" s="869"/>
      <c r="DO21" s="869"/>
      <c r="DP21" s="870"/>
      <c r="DQ21" s="868"/>
      <c r="DR21" s="869"/>
      <c r="DS21" s="869"/>
      <c r="DT21" s="869"/>
      <c r="DU21" s="870"/>
      <c r="DV21" s="871"/>
      <c r="DW21" s="872"/>
      <c r="DX21" s="872"/>
      <c r="DY21" s="872"/>
      <c r="DZ21" s="873"/>
      <c r="EA21" s="256"/>
    </row>
    <row r="22" spans="1:131" s="257" customFormat="1" ht="26.25" customHeight="1" x14ac:dyDescent="0.15">
      <c r="A22" s="263">
        <v>16</v>
      </c>
      <c r="B22" s="842"/>
      <c r="C22" s="843"/>
      <c r="D22" s="843"/>
      <c r="E22" s="843"/>
      <c r="F22" s="843"/>
      <c r="G22" s="843"/>
      <c r="H22" s="843"/>
      <c r="I22" s="843"/>
      <c r="J22" s="843"/>
      <c r="K22" s="843"/>
      <c r="L22" s="843"/>
      <c r="M22" s="843"/>
      <c r="N22" s="843"/>
      <c r="O22" s="843"/>
      <c r="P22" s="844"/>
      <c r="Q22" s="874"/>
      <c r="R22" s="875"/>
      <c r="S22" s="875"/>
      <c r="T22" s="875"/>
      <c r="U22" s="875"/>
      <c r="V22" s="875"/>
      <c r="W22" s="875"/>
      <c r="X22" s="875"/>
      <c r="Y22" s="875"/>
      <c r="Z22" s="875"/>
      <c r="AA22" s="875"/>
      <c r="AB22" s="875"/>
      <c r="AC22" s="875"/>
      <c r="AD22" s="875"/>
      <c r="AE22" s="876"/>
      <c r="AF22" s="848"/>
      <c r="AG22" s="849"/>
      <c r="AH22" s="849"/>
      <c r="AI22" s="849"/>
      <c r="AJ22" s="850"/>
      <c r="AK22" s="889"/>
      <c r="AL22" s="890"/>
      <c r="AM22" s="890"/>
      <c r="AN22" s="890"/>
      <c r="AO22" s="890"/>
      <c r="AP22" s="890"/>
      <c r="AQ22" s="890"/>
      <c r="AR22" s="890"/>
      <c r="AS22" s="890"/>
      <c r="AT22" s="890"/>
      <c r="AU22" s="891"/>
      <c r="AV22" s="891"/>
      <c r="AW22" s="891"/>
      <c r="AX22" s="891"/>
      <c r="AY22" s="892"/>
      <c r="AZ22" s="893" t="s">
        <v>391</v>
      </c>
      <c r="BA22" s="893"/>
      <c r="BB22" s="893"/>
      <c r="BC22" s="893"/>
      <c r="BD22" s="894"/>
      <c r="BE22" s="255"/>
      <c r="BF22" s="255"/>
      <c r="BG22" s="255"/>
      <c r="BH22" s="255"/>
      <c r="BI22" s="255"/>
      <c r="BJ22" s="255"/>
      <c r="BK22" s="255"/>
      <c r="BL22" s="255"/>
      <c r="BM22" s="255"/>
      <c r="BN22" s="255"/>
      <c r="BO22" s="255"/>
      <c r="BP22" s="255"/>
      <c r="BQ22" s="264">
        <v>16</v>
      </c>
      <c r="BR22" s="265"/>
      <c r="BS22" s="855"/>
      <c r="BT22" s="856"/>
      <c r="BU22" s="856"/>
      <c r="BV22" s="856"/>
      <c r="BW22" s="856"/>
      <c r="BX22" s="856"/>
      <c r="BY22" s="856"/>
      <c r="BZ22" s="856"/>
      <c r="CA22" s="856"/>
      <c r="CB22" s="856"/>
      <c r="CC22" s="856"/>
      <c r="CD22" s="856"/>
      <c r="CE22" s="856"/>
      <c r="CF22" s="856"/>
      <c r="CG22" s="857"/>
      <c r="CH22" s="868"/>
      <c r="CI22" s="869"/>
      <c r="CJ22" s="869"/>
      <c r="CK22" s="869"/>
      <c r="CL22" s="870"/>
      <c r="CM22" s="868"/>
      <c r="CN22" s="869"/>
      <c r="CO22" s="869"/>
      <c r="CP22" s="869"/>
      <c r="CQ22" s="870"/>
      <c r="CR22" s="868"/>
      <c r="CS22" s="869"/>
      <c r="CT22" s="869"/>
      <c r="CU22" s="869"/>
      <c r="CV22" s="870"/>
      <c r="CW22" s="868"/>
      <c r="CX22" s="869"/>
      <c r="CY22" s="869"/>
      <c r="CZ22" s="869"/>
      <c r="DA22" s="870"/>
      <c r="DB22" s="868"/>
      <c r="DC22" s="869"/>
      <c r="DD22" s="869"/>
      <c r="DE22" s="869"/>
      <c r="DF22" s="870"/>
      <c r="DG22" s="868"/>
      <c r="DH22" s="869"/>
      <c r="DI22" s="869"/>
      <c r="DJ22" s="869"/>
      <c r="DK22" s="870"/>
      <c r="DL22" s="868"/>
      <c r="DM22" s="869"/>
      <c r="DN22" s="869"/>
      <c r="DO22" s="869"/>
      <c r="DP22" s="870"/>
      <c r="DQ22" s="868"/>
      <c r="DR22" s="869"/>
      <c r="DS22" s="869"/>
      <c r="DT22" s="869"/>
      <c r="DU22" s="870"/>
      <c r="DV22" s="871"/>
      <c r="DW22" s="872"/>
      <c r="DX22" s="872"/>
      <c r="DY22" s="872"/>
      <c r="DZ22" s="873"/>
      <c r="EA22" s="256"/>
    </row>
    <row r="23" spans="1:131" s="257" customFormat="1" ht="26.25" customHeight="1" thickBot="1" x14ac:dyDescent="0.2">
      <c r="A23" s="266" t="s">
        <v>392</v>
      </c>
      <c r="B23" s="877" t="s">
        <v>393</v>
      </c>
      <c r="C23" s="878"/>
      <c r="D23" s="878"/>
      <c r="E23" s="878"/>
      <c r="F23" s="878"/>
      <c r="G23" s="878"/>
      <c r="H23" s="878"/>
      <c r="I23" s="878"/>
      <c r="J23" s="878"/>
      <c r="K23" s="878"/>
      <c r="L23" s="878"/>
      <c r="M23" s="878"/>
      <c r="N23" s="878"/>
      <c r="O23" s="878"/>
      <c r="P23" s="879"/>
      <c r="Q23" s="880">
        <v>239348</v>
      </c>
      <c r="R23" s="881"/>
      <c r="S23" s="881"/>
      <c r="T23" s="881"/>
      <c r="U23" s="881"/>
      <c r="V23" s="881">
        <v>234279</v>
      </c>
      <c r="W23" s="881"/>
      <c r="X23" s="881"/>
      <c r="Y23" s="881"/>
      <c r="Z23" s="881"/>
      <c r="AA23" s="881">
        <v>5069</v>
      </c>
      <c r="AB23" s="881"/>
      <c r="AC23" s="881"/>
      <c r="AD23" s="881"/>
      <c r="AE23" s="882"/>
      <c r="AF23" s="883">
        <v>4749</v>
      </c>
      <c r="AG23" s="881"/>
      <c r="AH23" s="881"/>
      <c r="AI23" s="881"/>
      <c r="AJ23" s="884"/>
      <c r="AK23" s="885"/>
      <c r="AL23" s="886"/>
      <c r="AM23" s="886"/>
      <c r="AN23" s="886"/>
      <c r="AO23" s="886"/>
      <c r="AP23" s="881">
        <v>138666</v>
      </c>
      <c r="AQ23" s="881"/>
      <c r="AR23" s="881"/>
      <c r="AS23" s="881"/>
      <c r="AT23" s="881"/>
      <c r="AU23" s="887"/>
      <c r="AV23" s="887"/>
      <c r="AW23" s="887"/>
      <c r="AX23" s="887"/>
      <c r="AY23" s="888"/>
      <c r="AZ23" s="896" t="s">
        <v>394</v>
      </c>
      <c r="BA23" s="897"/>
      <c r="BB23" s="897"/>
      <c r="BC23" s="897"/>
      <c r="BD23" s="898"/>
      <c r="BE23" s="255"/>
      <c r="BF23" s="255"/>
      <c r="BG23" s="255"/>
      <c r="BH23" s="255"/>
      <c r="BI23" s="255"/>
      <c r="BJ23" s="255"/>
      <c r="BK23" s="255"/>
      <c r="BL23" s="255"/>
      <c r="BM23" s="255"/>
      <c r="BN23" s="255"/>
      <c r="BO23" s="255"/>
      <c r="BP23" s="255"/>
      <c r="BQ23" s="264">
        <v>17</v>
      </c>
      <c r="BR23" s="265"/>
      <c r="BS23" s="855"/>
      <c r="BT23" s="856"/>
      <c r="BU23" s="856"/>
      <c r="BV23" s="856"/>
      <c r="BW23" s="856"/>
      <c r="BX23" s="856"/>
      <c r="BY23" s="856"/>
      <c r="BZ23" s="856"/>
      <c r="CA23" s="856"/>
      <c r="CB23" s="856"/>
      <c r="CC23" s="856"/>
      <c r="CD23" s="856"/>
      <c r="CE23" s="856"/>
      <c r="CF23" s="856"/>
      <c r="CG23" s="857"/>
      <c r="CH23" s="868"/>
      <c r="CI23" s="869"/>
      <c r="CJ23" s="869"/>
      <c r="CK23" s="869"/>
      <c r="CL23" s="870"/>
      <c r="CM23" s="868"/>
      <c r="CN23" s="869"/>
      <c r="CO23" s="869"/>
      <c r="CP23" s="869"/>
      <c r="CQ23" s="870"/>
      <c r="CR23" s="868"/>
      <c r="CS23" s="869"/>
      <c r="CT23" s="869"/>
      <c r="CU23" s="869"/>
      <c r="CV23" s="870"/>
      <c r="CW23" s="868"/>
      <c r="CX23" s="869"/>
      <c r="CY23" s="869"/>
      <c r="CZ23" s="869"/>
      <c r="DA23" s="870"/>
      <c r="DB23" s="868"/>
      <c r="DC23" s="869"/>
      <c r="DD23" s="869"/>
      <c r="DE23" s="869"/>
      <c r="DF23" s="870"/>
      <c r="DG23" s="868"/>
      <c r="DH23" s="869"/>
      <c r="DI23" s="869"/>
      <c r="DJ23" s="869"/>
      <c r="DK23" s="870"/>
      <c r="DL23" s="868"/>
      <c r="DM23" s="869"/>
      <c r="DN23" s="869"/>
      <c r="DO23" s="869"/>
      <c r="DP23" s="870"/>
      <c r="DQ23" s="868"/>
      <c r="DR23" s="869"/>
      <c r="DS23" s="869"/>
      <c r="DT23" s="869"/>
      <c r="DU23" s="870"/>
      <c r="DV23" s="871"/>
      <c r="DW23" s="872"/>
      <c r="DX23" s="872"/>
      <c r="DY23" s="872"/>
      <c r="DZ23" s="873"/>
      <c r="EA23" s="256"/>
    </row>
    <row r="24" spans="1:131" s="257" customFormat="1" ht="26.25" customHeight="1" x14ac:dyDescent="0.15">
      <c r="A24" s="895" t="s">
        <v>395</v>
      </c>
      <c r="B24" s="895"/>
      <c r="C24" s="895"/>
      <c r="D24" s="895"/>
      <c r="E24" s="895"/>
      <c r="F24" s="895"/>
      <c r="G24" s="895"/>
      <c r="H24" s="895"/>
      <c r="I24" s="895"/>
      <c r="J24" s="895"/>
      <c r="K24" s="895"/>
      <c r="L24" s="895"/>
      <c r="M24" s="895"/>
      <c r="N24" s="895"/>
      <c r="O24" s="895"/>
      <c r="P24" s="895"/>
      <c r="Q24" s="895"/>
      <c r="R24" s="895"/>
      <c r="S24" s="895"/>
      <c r="T24" s="895"/>
      <c r="U24" s="895"/>
      <c r="V24" s="895"/>
      <c r="W24" s="895"/>
      <c r="X24" s="895"/>
      <c r="Y24" s="895"/>
      <c r="Z24" s="895"/>
      <c r="AA24" s="895"/>
      <c r="AB24" s="895"/>
      <c r="AC24" s="895"/>
      <c r="AD24" s="895"/>
      <c r="AE24" s="895"/>
      <c r="AF24" s="895"/>
      <c r="AG24" s="895"/>
      <c r="AH24" s="895"/>
      <c r="AI24" s="895"/>
      <c r="AJ24" s="895"/>
      <c r="AK24" s="895"/>
      <c r="AL24" s="895"/>
      <c r="AM24" s="895"/>
      <c r="AN24" s="895"/>
      <c r="AO24" s="895"/>
      <c r="AP24" s="895"/>
      <c r="AQ24" s="895"/>
      <c r="AR24" s="895"/>
      <c r="AS24" s="895"/>
      <c r="AT24" s="895"/>
      <c r="AU24" s="895"/>
      <c r="AV24" s="895"/>
      <c r="AW24" s="895"/>
      <c r="AX24" s="895"/>
      <c r="AY24" s="895"/>
      <c r="AZ24" s="254"/>
      <c r="BA24" s="254"/>
      <c r="BB24" s="254"/>
      <c r="BC24" s="254"/>
      <c r="BD24" s="254"/>
      <c r="BE24" s="255"/>
      <c r="BF24" s="255"/>
      <c r="BG24" s="255"/>
      <c r="BH24" s="255"/>
      <c r="BI24" s="255"/>
      <c r="BJ24" s="255"/>
      <c r="BK24" s="255"/>
      <c r="BL24" s="255"/>
      <c r="BM24" s="255"/>
      <c r="BN24" s="255"/>
      <c r="BO24" s="255"/>
      <c r="BP24" s="255"/>
      <c r="BQ24" s="264">
        <v>18</v>
      </c>
      <c r="BR24" s="265"/>
      <c r="BS24" s="855"/>
      <c r="BT24" s="856"/>
      <c r="BU24" s="856"/>
      <c r="BV24" s="856"/>
      <c r="BW24" s="856"/>
      <c r="BX24" s="856"/>
      <c r="BY24" s="856"/>
      <c r="BZ24" s="856"/>
      <c r="CA24" s="856"/>
      <c r="CB24" s="856"/>
      <c r="CC24" s="856"/>
      <c r="CD24" s="856"/>
      <c r="CE24" s="856"/>
      <c r="CF24" s="856"/>
      <c r="CG24" s="857"/>
      <c r="CH24" s="868"/>
      <c r="CI24" s="869"/>
      <c r="CJ24" s="869"/>
      <c r="CK24" s="869"/>
      <c r="CL24" s="870"/>
      <c r="CM24" s="868"/>
      <c r="CN24" s="869"/>
      <c r="CO24" s="869"/>
      <c r="CP24" s="869"/>
      <c r="CQ24" s="870"/>
      <c r="CR24" s="868"/>
      <c r="CS24" s="869"/>
      <c r="CT24" s="869"/>
      <c r="CU24" s="869"/>
      <c r="CV24" s="870"/>
      <c r="CW24" s="868"/>
      <c r="CX24" s="869"/>
      <c r="CY24" s="869"/>
      <c r="CZ24" s="869"/>
      <c r="DA24" s="870"/>
      <c r="DB24" s="868"/>
      <c r="DC24" s="869"/>
      <c r="DD24" s="869"/>
      <c r="DE24" s="869"/>
      <c r="DF24" s="870"/>
      <c r="DG24" s="868"/>
      <c r="DH24" s="869"/>
      <c r="DI24" s="869"/>
      <c r="DJ24" s="869"/>
      <c r="DK24" s="870"/>
      <c r="DL24" s="868"/>
      <c r="DM24" s="869"/>
      <c r="DN24" s="869"/>
      <c r="DO24" s="869"/>
      <c r="DP24" s="870"/>
      <c r="DQ24" s="868"/>
      <c r="DR24" s="869"/>
      <c r="DS24" s="869"/>
      <c r="DT24" s="869"/>
      <c r="DU24" s="870"/>
      <c r="DV24" s="871"/>
      <c r="DW24" s="872"/>
      <c r="DX24" s="872"/>
      <c r="DY24" s="872"/>
      <c r="DZ24" s="873"/>
      <c r="EA24" s="256"/>
    </row>
    <row r="25" spans="1:131" s="249" customFormat="1" ht="26.25" customHeight="1" thickBot="1" x14ac:dyDescent="0.2">
      <c r="A25" s="836" t="s">
        <v>396</v>
      </c>
      <c r="B25" s="836"/>
      <c r="C25" s="836"/>
      <c r="D25" s="836"/>
      <c r="E25" s="836"/>
      <c r="F25" s="836"/>
      <c r="G25" s="836"/>
      <c r="H25" s="836"/>
      <c r="I25" s="836"/>
      <c r="J25" s="836"/>
      <c r="K25" s="836"/>
      <c r="L25" s="836"/>
      <c r="M25" s="836"/>
      <c r="N25" s="836"/>
      <c r="O25" s="836"/>
      <c r="P25" s="836"/>
      <c r="Q25" s="836"/>
      <c r="R25" s="836"/>
      <c r="S25" s="836"/>
      <c r="T25" s="836"/>
      <c r="U25" s="836"/>
      <c r="V25" s="836"/>
      <c r="W25" s="836"/>
      <c r="X25" s="836"/>
      <c r="Y25" s="836"/>
      <c r="Z25" s="836"/>
      <c r="AA25" s="836"/>
      <c r="AB25" s="836"/>
      <c r="AC25" s="836"/>
      <c r="AD25" s="836"/>
      <c r="AE25" s="836"/>
      <c r="AF25" s="836"/>
      <c r="AG25" s="836"/>
      <c r="AH25" s="836"/>
      <c r="AI25" s="836"/>
      <c r="AJ25" s="836"/>
      <c r="AK25" s="836"/>
      <c r="AL25" s="836"/>
      <c r="AM25" s="836"/>
      <c r="AN25" s="836"/>
      <c r="AO25" s="836"/>
      <c r="AP25" s="836"/>
      <c r="AQ25" s="836"/>
      <c r="AR25" s="836"/>
      <c r="AS25" s="836"/>
      <c r="AT25" s="836"/>
      <c r="AU25" s="836"/>
      <c r="AV25" s="836"/>
      <c r="AW25" s="836"/>
      <c r="AX25" s="836"/>
      <c r="AY25" s="836"/>
      <c r="AZ25" s="836"/>
      <c r="BA25" s="836"/>
      <c r="BB25" s="836"/>
      <c r="BC25" s="836"/>
      <c r="BD25" s="836"/>
      <c r="BE25" s="836"/>
      <c r="BF25" s="836"/>
      <c r="BG25" s="836"/>
      <c r="BH25" s="836"/>
      <c r="BI25" s="836"/>
      <c r="BJ25" s="254"/>
      <c r="BK25" s="254"/>
      <c r="BL25" s="254"/>
      <c r="BM25" s="254"/>
      <c r="BN25" s="254"/>
      <c r="BO25" s="267"/>
      <c r="BP25" s="267"/>
      <c r="BQ25" s="264">
        <v>19</v>
      </c>
      <c r="BR25" s="265"/>
      <c r="BS25" s="855"/>
      <c r="BT25" s="856"/>
      <c r="BU25" s="856"/>
      <c r="BV25" s="856"/>
      <c r="BW25" s="856"/>
      <c r="BX25" s="856"/>
      <c r="BY25" s="856"/>
      <c r="BZ25" s="856"/>
      <c r="CA25" s="856"/>
      <c r="CB25" s="856"/>
      <c r="CC25" s="856"/>
      <c r="CD25" s="856"/>
      <c r="CE25" s="856"/>
      <c r="CF25" s="856"/>
      <c r="CG25" s="857"/>
      <c r="CH25" s="868"/>
      <c r="CI25" s="869"/>
      <c r="CJ25" s="869"/>
      <c r="CK25" s="869"/>
      <c r="CL25" s="870"/>
      <c r="CM25" s="868"/>
      <c r="CN25" s="869"/>
      <c r="CO25" s="869"/>
      <c r="CP25" s="869"/>
      <c r="CQ25" s="870"/>
      <c r="CR25" s="868"/>
      <c r="CS25" s="869"/>
      <c r="CT25" s="869"/>
      <c r="CU25" s="869"/>
      <c r="CV25" s="870"/>
      <c r="CW25" s="868"/>
      <c r="CX25" s="869"/>
      <c r="CY25" s="869"/>
      <c r="CZ25" s="869"/>
      <c r="DA25" s="870"/>
      <c r="DB25" s="868"/>
      <c r="DC25" s="869"/>
      <c r="DD25" s="869"/>
      <c r="DE25" s="869"/>
      <c r="DF25" s="870"/>
      <c r="DG25" s="868"/>
      <c r="DH25" s="869"/>
      <c r="DI25" s="869"/>
      <c r="DJ25" s="869"/>
      <c r="DK25" s="870"/>
      <c r="DL25" s="868"/>
      <c r="DM25" s="869"/>
      <c r="DN25" s="869"/>
      <c r="DO25" s="869"/>
      <c r="DP25" s="870"/>
      <c r="DQ25" s="868"/>
      <c r="DR25" s="869"/>
      <c r="DS25" s="869"/>
      <c r="DT25" s="869"/>
      <c r="DU25" s="870"/>
      <c r="DV25" s="871"/>
      <c r="DW25" s="872"/>
      <c r="DX25" s="872"/>
      <c r="DY25" s="872"/>
      <c r="DZ25" s="873"/>
      <c r="EA25" s="248"/>
    </row>
    <row r="26" spans="1:131" s="249" customFormat="1" ht="26.25" customHeight="1" x14ac:dyDescent="0.15">
      <c r="A26" s="827" t="s">
        <v>370</v>
      </c>
      <c r="B26" s="828"/>
      <c r="C26" s="828"/>
      <c r="D26" s="828"/>
      <c r="E26" s="828"/>
      <c r="F26" s="828"/>
      <c r="G26" s="828"/>
      <c r="H26" s="828"/>
      <c r="I26" s="828"/>
      <c r="J26" s="828"/>
      <c r="K26" s="828"/>
      <c r="L26" s="828"/>
      <c r="M26" s="828"/>
      <c r="N26" s="828"/>
      <c r="O26" s="828"/>
      <c r="P26" s="829"/>
      <c r="Q26" s="804" t="s">
        <v>397</v>
      </c>
      <c r="R26" s="805"/>
      <c r="S26" s="805"/>
      <c r="T26" s="805"/>
      <c r="U26" s="806"/>
      <c r="V26" s="804" t="s">
        <v>398</v>
      </c>
      <c r="W26" s="805"/>
      <c r="X26" s="805"/>
      <c r="Y26" s="805"/>
      <c r="Z26" s="806"/>
      <c r="AA26" s="804" t="s">
        <v>399</v>
      </c>
      <c r="AB26" s="805"/>
      <c r="AC26" s="805"/>
      <c r="AD26" s="805"/>
      <c r="AE26" s="805"/>
      <c r="AF26" s="899" t="s">
        <v>400</v>
      </c>
      <c r="AG26" s="900"/>
      <c r="AH26" s="900"/>
      <c r="AI26" s="900"/>
      <c r="AJ26" s="901"/>
      <c r="AK26" s="805" t="s">
        <v>401</v>
      </c>
      <c r="AL26" s="805"/>
      <c r="AM26" s="805"/>
      <c r="AN26" s="805"/>
      <c r="AO26" s="806"/>
      <c r="AP26" s="804" t="s">
        <v>402</v>
      </c>
      <c r="AQ26" s="805"/>
      <c r="AR26" s="805"/>
      <c r="AS26" s="805"/>
      <c r="AT26" s="806"/>
      <c r="AU26" s="804" t="s">
        <v>403</v>
      </c>
      <c r="AV26" s="805"/>
      <c r="AW26" s="805"/>
      <c r="AX26" s="805"/>
      <c r="AY26" s="806"/>
      <c r="AZ26" s="804" t="s">
        <v>404</v>
      </c>
      <c r="BA26" s="805"/>
      <c r="BB26" s="805"/>
      <c r="BC26" s="805"/>
      <c r="BD26" s="806"/>
      <c r="BE26" s="804" t="s">
        <v>377</v>
      </c>
      <c r="BF26" s="805"/>
      <c r="BG26" s="805"/>
      <c r="BH26" s="805"/>
      <c r="BI26" s="816"/>
      <c r="BJ26" s="254"/>
      <c r="BK26" s="254"/>
      <c r="BL26" s="254"/>
      <c r="BM26" s="254"/>
      <c r="BN26" s="254"/>
      <c r="BO26" s="267"/>
      <c r="BP26" s="267"/>
      <c r="BQ26" s="264">
        <v>20</v>
      </c>
      <c r="BR26" s="265"/>
      <c r="BS26" s="855"/>
      <c r="BT26" s="856"/>
      <c r="BU26" s="856"/>
      <c r="BV26" s="856"/>
      <c r="BW26" s="856"/>
      <c r="BX26" s="856"/>
      <c r="BY26" s="856"/>
      <c r="BZ26" s="856"/>
      <c r="CA26" s="856"/>
      <c r="CB26" s="856"/>
      <c r="CC26" s="856"/>
      <c r="CD26" s="856"/>
      <c r="CE26" s="856"/>
      <c r="CF26" s="856"/>
      <c r="CG26" s="857"/>
      <c r="CH26" s="868"/>
      <c r="CI26" s="869"/>
      <c r="CJ26" s="869"/>
      <c r="CK26" s="869"/>
      <c r="CL26" s="870"/>
      <c r="CM26" s="868"/>
      <c r="CN26" s="869"/>
      <c r="CO26" s="869"/>
      <c r="CP26" s="869"/>
      <c r="CQ26" s="870"/>
      <c r="CR26" s="868"/>
      <c r="CS26" s="869"/>
      <c r="CT26" s="869"/>
      <c r="CU26" s="869"/>
      <c r="CV26" s="870"/>
      <c r="CW26" s="868"/>
      <c r="CX26" s="869"/>
      <c r="CY26" s="869"/>
      <c r="CZ26" s="869"/>
      <c r="DA26" s="870"/>
      <c r="DB26" s="868"/>
      <c r="DC26" s="869"/>
      <c r="DD26" s="869"/>
      <c r="DE26" s="869"/>
      <c r="DF26" s="870"/>
      <c r="DG26" s="868"/>
      <c r="DH26" s="869"/>
      <c r="DI26" s="869"/>
      <c r="DJ26" s="869"/>
      <c r="DK26" s="870"/>
      <c r="DL26" s="868"/>
      <c r="DM26" s="869"/>
      <c r="DN26" s="869"/>
      <c r="DO26" s="869"/>
      <c r="DP26" s="870"/>
      <c r="DQ26" s="868"/>
      <c r="DR26" s="869"/>
      <c r="DS26" s="869"/>
      <c r="DT26" s="869"/>
      <c r="DU26" s="870"/>
      <c r="DV26" s="871"/>
      <c r="DW26" s="872"/>
      <c r="DX26" s="872"/>
      <c r="DY26" s="872"/>
      <c r="DZ26" s="873"/>
      <c r="EA26" s="248"/>
    </row>
    <row r="27" spans="1:131" s="249" customFormat="1" ht="26.25" customHeight="1" thickBot="1" x14ac:dyDescent="0.2">
      <c r="A27" s="830"/>
      <c r="B27" s="831"/>
      <c r="C27" s="831"/>
      <c r="D27" s="831"/>
      <c r="E27" s="831"/>
      <c r="F27" s="831"/>
      <c r="G27" s="831"/>
      <c r="H27" s="831"/>
      <c r="I27" s="831"/>
      <c r="J27" s="831"/>
      <c r="K27" s="831"/>
      <c r="L27" s="831"/>
      <c r="M27" s="831"/>
      <c r="N27" s="831"/>
      <c r="O27" s="831"/>
      <c r="P27" s="832"/>
      <c r="Q27" s="807"/>
      <c r="R27" s="808"/>
      <c r="S27" s="808"/>
      <c r="T27" s="808"/>
      <c r="U27" s="809"/>
      <c r="V27" s="807"/>
      <c r="W27" s="808"/>
      <c r="X27" s="808"/>
      <c r="Y27" s="808"/>
      <c r="Z27" s="809"/>
      <c r="AA27" s="807"/>
      <c r="AB27" s="808"/>
      <c r="AC27" s="808"/>
      <c r="AD27" s="808"/>
      <c r="AE27" s="808"/>
      <c r="AF27" s="902"/>
      <c r="AG27" s="903"/>
      <c r="AH27" s="903"/>
      <c r="AI27" s="903"/>
      <c r="AJ27" s="904"/>
      <c r="AK27" s="808"/>
      <c r="AL27" s="808"/>
      <c r="AM27" s="808"/>
      <c r="AN27" s="808"/>
      <c r="AO27" s="809"/>
      <c r="AP27" s="807"/>
      <c r="AQ27" s="808"/>
      <c r="AR27" s="808"/>
      <c r="AS27" s="808"/>
      <c r="AT27" s="809"/>
      <c r="AU27" s="807"/>
      <c r="AV27" s="808"/>
      <c r="AW27" s="808"/>
      <c r="AX27" s="808"/>
      <c r="AY27" s="809"/>
      <c r="AZ27" s="807"/>
      <c r="BA27" s="808"/>
      <c r="BB27" s="808"/>
      <c r="BC27" s="808"/>
      <c r="BD27" s="809"/>
      <c r="BE27" s="807"/>
      <c r="BF27" s="808"/>
      <c r="BG27" s="808"/>
      <c r="BH27" s="808"/>
      <c r="BI27" s="817"/>
      <c r="BJ27" s="254"/>
      <c r="BK27" s="254"/>
      <c r="BL27" s="254"/>
      <c r="BM27" s="254"/>
      <c r="BN27" s="254"/>
      <c r="BO27" s="267"/>
      <c r="BP27" s="267"/>
      <c r="BQ27" s="264">
        <v>21</v>
      </c>
      <c r="BR27" s="265"/>
      <c r="BS27" s="855"/>
      <c r="BT27" s="856"/>
      <c r="BU27" s="856"/>
      <c r="BV27" s="856"/>
      <c r="BW27" s="856"/>
      <c r="BX27" s="856"/>
      <c r="BY27" s="856"/>
      <c r="BZ27" s="856"/>
      <c r="CA27" s="856"/>
      <c r="CB27" s="856"/>
      <c r="CC27" s="856"/>
      <c r="CD27" s="856"/>
      <c r="CE27" s="856"/>
      <c r="CF27" s="856"/>
      <c r="CG27" s="857"/>
      <c r="CH27" s="868"/>
      <c r="CI27" s="869"/>
      <c r="CJ27" s="869"/>
      <c r="CK27" s="869"/>
      <c r="CL27" s="870"/>
      <c r="CM27" s="868"/>
      <c r="CN27" s="869"/>
      <c r="CO27" s="869"/>
      <c r="CP27" s="869"/>
      <c r="CQ27" s="870"/>
      <c r="CR27" s="868"/>
      <c r="CS27" s="869"/>
      <c r="CT27" s="869"/>
      <c r="CU27" s="869"/>
      <c r="CV27" s="870"/>
      <c r="CW27" s="868"/>
      <c r="CX27" s="869"/>
      <c r="CY27" s="869"/>
      <c r="CZ27" s="869"/>
      <c r="DA27" s="870"/>
      <c r="DB27" s="868"/>
      <c r="DC27" s="869"/>
      <c r="DD27" s="869"/>
      <c r="DE27" s="869"/>
      <c r="DF27" s="870"/>
      <c r="DG27" s="868"/>
      <c r="DH27" s="869"/>
      <c r="DI27" s="869"/>
      <c r="DJ27" s="869"/>
      <c r="DK27" s="870"/>
      <c r="DL27" s="868"/>
      <c r="DM27" s="869"/>
      <c r="DN27" s="869"/>
      <c r="DO27" s="869"/>
      <c r="DP27" s="870"/>
      <c r="DQ27" s="868"/>
      <c r="DR27" s="869"/>
      <c r="DS27" s="869"/>
      <c r="DT27" s="869"/>
      <c r="DU27" s="870"/>
      <c r="DV27" s="871"/>
      <c r="DW27" s="872"/>
      <c r="DX27" s="872"/>
      <c r="DY27" s="872"/>
      <c r="DZ27" s="873"/>
      <c r="EA27" s="248"/>
    </row>
    <row r="28" spans="1:131" s="249" customFormat="1" ht="26.25" customHeight="1" thickTop="1" x14ac:dyDescent="0.15">
      <c r="A28" s="268">
        <v>1</v>
      </c>
      <c r="B28" s="818" t="s">
        <v>405</v>
      </c>
      <c r="C28" s="819"/>
      <c r="D28" s="819"/>
      <c r="E28" s="819"/>
      <c r="F28" s="819"/>
      <c r="G28" s="819"/>
      <c r="H28" s="819"/>
      <c r="I28" s="819"/>
      <c r="J28" s="819"/>
      <c r="K28" s="819"/>
      <c r="L28" s="819"/>
      <c r="M28" s="819"/>
      <c r="N28" s="819"/>
      <c r="O28" s="819"/>
      <c r="P28" s="820"/>
      <c r="Q28" s="909">
        <v>43873</v>
      </c>
      <c r="R28" s="910"/>
      <c r="S28" s="910"/>
      <c r="T28" s="910"/>
      <c r="U28" s="910"/>
      <c r="V28" s="910">
        <v>43327</v>
      </c>
      <c r="W28" s="910"/>
      <c r="X28" s="910"/>
      <c r="Y28" s="910"/>
      <c r="Z28" s="910"/>
      <c r="AA28" s="910">
        <v>546</v>
      </c>
      <c r="AB28" s="910"/>
      <c r="AC28" s="910"/>
      <c r="AD28" s="910"/>
      <c r="AE28" s="911"/>
      <c r="AF28" s="912">
        <v>546</v>
      </c>
      <c r="AG28" s="910"/>
      <c r="AH28" s="910"/>
      <c r="AI28" s="910"/>
      <c r="AJ28" s="913"/>
      <c r="AK28" s="914">
        <v>4621</v>
      </c>
      <c r="AL28" s="905"/>
      <c r="AM28" s="905"/>
      <c r="AN28" s="905"/>
      <c r="AO28" s="905"/>
      <c r="AP28" s="905" t="s">
        <v>522</v>
      </c>
      <c r="AQ28" s="905"/>
      <c r="AR28" s="905"/>
      <c r="AS28" s="905"/>
      <c r="AT28" s="905"/>
      <c r="AU28" s="905" t="s">
        <v>522</v>
      </c>
      <c r="AV28" s="905"/>
      <c r="AW28" s="905"/>
      <c r="AX28" s="905"/>
      <c r="AY28" s="905"/>
      <c r="AZ28" s="906" t="s">
        <v>522</v>
      </c>
      <c r="BA28" s="906"/>
      <c r="BB28" s="906"/>
      <c r="BC28" s="906"/>
      <c r="BD28" s="906"/>
      <c r="BE28" s="907"/>
      <c r="BF28" s="907"/>
      <c r="BG28" s="907"/>
      <c r="BH28" s="907"/>
      <c r="BI28" s="908"/>
      <c r="BJ28" s="254"/>
      <c r="BK28" s="254"/>
      <c r="BL28" s="254"/>
      <c r="BM28" s="254"/>
      <c r="BN28" s="254"/>
      <c r="BO28" s="267"/>
      <c r="BP28" s="267"/>
      <c r="BQ28" s="264">
        <v>22</v>
      </c>
      <c r="BR28" s="265"/>
      <c r="BS28" s="855"/>
      <c r="BT28" s="856"/>
      <c r="BU28" s="856"/>
      <c r="BV28" s="856"/>
      <c r="BW28" s="856"/>
      <c r="BX28" s="856"/>
      <c r="BY28" s="856"/>
      <c r="BZ28" s="856"/>
      <c r="CA28" s="856"/>
      <c r="CB28" s="856"/>
      <c r="CC28" s="856"/>
      <c r="CD28" s="856"/>
      <c r="CE28" s="856"/>
      <c r="CF28" s="856"/>
      <c r="CG28" s="857"/>
      <c r="CH28" s="868"/>
      <c r="CI28" s="869"/>
      <c r="CJ28" s="869"/>
      <c r="CK28" s="869"/>
      <c r="CL28" s="870"/>
      <c r="CM28" s="868"/>
      <c r="CN28" s="869"/>
      <c r="CO28" s="869"/>
      <c r="CP28" s="869"/>
      <c r="CQ28" s="870"/>
      <c r="CR28" s="868"/>
      <c r="CS28" s="869"/>
      <c r="CT28" s="869"/>
      <c r="CU28" s="869"/>
      <c r="CV28" s="870"/>
      <c r="CW28" s="868"/>
      <c r="CX28" s="869"/>
      <c r="CY28" s="869"/>
      <c r="CZ28" s="869"/>
      <c r="DA28" s="870"/>
      <c r="DB28" s="868"/>
      <c r="DC28" s="869"/>
      <c r="DD28" s="869"/>
      <c r="DE28" s="869"/>
      <c r="DF28" s="870"/>
      <c r="DG28" s="868"/>
      <c r="DH28" s="869"/>
      <c r="DI28" s="869"/>
      <c r="DJ28" s="869"/>
      <c r="DK28" s="870"/>
      <c r="DL28" s="868"/>
      <c r="DM28" s="869"/>
      <c r="DN28" s="869"/>
      <c r="DO28" s="869"/>
      <c r="DP28" s="870"/>
      <c r="DQ28" s="868"/>
      <c r="DR28" s="869"/>
      <c r="DS28" s="869"/>
      <c r="DT28" s="869"/>
      <c r="DU28" s="870"/>
      <c r="DV28" s="871"/>
      <c r="DW28" s="872"/>
      <c r="DX28" s="872"/>
      <c r="DY28" s="872"/>
      <c r="DZ28" s="873"/>
      <c r="EA28" s="248"/>
    </row>
    <row r="29" spans="1:131" s="249" customFormat="1" ht="26.25" customHeight="1" x14ac:dyDescent="0.15">
      <c r="A29" s="268">
        <v>2</v>
      </c>
      <c r="B29" s="842" t="s">
        <v>406</v>
      </c>
      <c r="C29" s="843"/>
      <c r="D29" s="843"/>
      <c r="E29" s="843"/>
      <c r="F29" s="843"/>
      <c r="G29" s="843"/>
      <c r="H29" s="843"/>
      <c r="I29" s="843"/>
      <c r="J29" s="843"/>
      <c r="K29" s="843"/>
      <c r="L29" s="843"/>
      <c r="M29" s="843"/>
      <c r="N29" s="843"/>
      <c r="O29" s="843"/>
      <c r="P29" s="844"/>
      <c r="Q29" s="845">
        <v>35058</v>
      </c>
      <c r="R29" s="846"/>
      <c r="S29" s="846"/>
      <c r="T29" s="846"/>
      <c r="U29" s="846"/>
      <c r="V29" s="846">
        <v>34350</v>
      </c>
      <c r="W29" s="846"/>
      <c r="X29" s="846"/>
      <c r="Y29" s="846"/>
      <c r="Z29" s="846"/>
      <c r="AA29" s="846">
        <v>708</v>
      </c>
      <c r="AB29" s="846"/>
      <c r="AC29" s="846"/>
      <c r="AD29" s="846"/>
      <c r="AE29" s="847"/>
      <c r="AF29" s="848">
        <v>708</v>
      </c>
      <c r="AG29" s="849"/>
      <c r="AH29" s="849"/>
      <c r="AI29" s="849"/>
      <c r="AJ29" s="850"/>
      <c r="AK29" s="917">
        <v>5215</v>
      </c>
      <c r="AL29" s="918"/>
      <c r="AM29" s="918"/>
      <c r="AN29" s="918"/>
      <c r="AO29" s="918"/>
      <c r="AP29" s="918" t="s">
        <v>522</v>
      </c>
      <c r="AQ29" s="918"/>
      <c r="AR29" s="918"/>
      <c r="AS29" s="918"/>
      <c r="AT29" s="918"/>
      <c r="AU29" s="918" t="s">
        <v>522</v>
      </c>
      <c r="AV29" s="918"/>
      <c r="AW29" s="918"/>
      <c r="AX29" s="918"/>
      <c r="AY29" s="918"/>
      <c r="AZ29" s="919" t="s">
        <v>522</v>
      </c>
      <c r="BA29" s="919"/>
      <c r="BB29" s="919"/>
      <c r="BC29" s="919"/>
      <c r="BD29" s="919"/>
      <c r="BE29" s="915"/>
      <c r="BF29" s="915"/>
      <c r="BG29" s="915"/>
      <c r="BH29" s="915"/>
      <c r="BI29" s="916"/>
      <c r="BJ29" s="254"/>
      <c r="BK29" s="254"/>
      <c r="BL29" s="254"/>
      <c r="BM29" s="254"/>
      <c r="BN29" s="254"/>
      <c r="BO29" s="267"/>
      <c r="BP29" s="267"/>
      <c r="BQ29" s="264">
        <v>23</v>
      </c>
      <c r="BR29" s="265"/>
      <c r="BS29" s="855"/>
      <c r="BT29" s="856"/>
      <c r="BU29" s="856"/>
      <c r="BV29" s="856"/>
      <c r="BW29" s="856"/>
      <c r="BX29" s="856"/>
      <c r="BY29" s="856"/>
      <c r="BZ29" s="856"/>
      <c r="CA29" s="856"/>
      <c r="CB29" s="856"/>
      <c r="CC29" s="856"/>
      <c r="CD29" s="856"/>
      <c r="CE29" s="856"/>
      <c r="CF29" s="856"/>
      <c r="CG29" s="857"/>
      <c r="CH29" s="868"/>
      <c r="CI29" s="869"/>
      <c r="CJ29" s="869"/>
      <c r="CK29" s="869"/>
      <c r="CL29" s="870"/>
      <c r="CM29" s="868"/>
      <c r="CN29" s="869"/>
      <c r="CO29" s="869"/>
      <c r="CP29" s="869"/>
      <c r="CQ29" s="870"/>
      <c r="CR29" s="868"/>
      <c r="CS29" s="869"/>
      <c r="CT29" s="869"/>
      <c r="CU29" s="869"/>
      <c r="CV29" s="870"/>
      <c r="CW29" s="868"/>
      <c r="CX29" s="869"/>
      <c r="CY29" s="869"/>
      <c r="CZ29" s="869"/>
      <c r="DA29" s="870"/>
      <c r="DB29" s="868"/>
      <c r="DC29" s="869"/>
      <c r="DD29" s="869"/>
      <c r="DE29" s="869"/>
      <c r="DF29" s="870"/>
      <c r="DG29" s="868"/>
      <c r="DH29" s="869"/>
      <c r="DI29" s="869"/>
      <c r="DJ29" s="869"/>
      <c r="DK29" s="870"/>
      <c r="DL29" s="868"/>
      <c r="DM29" s="869"/>
      <c r="DN29" s="869"/>
      <c r="DO29" s="869"/>
      <c r="DP29" s="870"/>
      <c r="DQ29" s="868"/>
      <c r="DR29" s="869"/>
      <c r="DS29" s="869"/>
      <c r="DT29" s="869"/>
      <c r="DU29" s="870"/>
      <c r="DV29" s="871"/>
      <c r="DW29" s="872"/>
      <c r="DX29" s="872"/>
      <c r="DY29" s="872"/>
      <c r="DZ29" s="873"/>
      <c r="EA29" s="248"/>
    </row>
    <row r="30" spans="1:131" s="249" customFormat="1" ht="26.25" customHeight="1" x14ac:dyDescent="0.15">
      <c r="A30" s="268">
        <v>3</v>
      </c>
      <c r="B30" s="842" t="s">
        <v>407</v>
      </c>
      <c r="C30" s="843"/>
      <c r="D30" s="843"/>
      <c r="E30" s="843"/>
      <c r="F30" s="843"/>
      <c r="G30" s="843"/>
      <c r="H30" s="843"/>
      <c r="I30" s="843"/>
      <c r="J30" s="843"/>
      <c r="K30" s="843"/>
      <c r="L30" s="843"/>
      <c r="M30" s="843"/>
      <c r="N30" s="843"/>
      <c r="O30" s="843"/>
      <c r="P30" s="844"/>
      <c r="Q30" s="845">
        <v>8045</v>
      </c>
      <c r="R30" s="846"/>
      <c r="S30" s="846"/>
      <c r="T30" s="846"/>
      <c r="U30" s="846"/>
      <c r="V30" s="846">
        <v>7790</v>
      </c>
      <c r="W30" s="846"/>
      <c r="X30" s="846"/>
      <c r="Y30" s="846"/>
      <c r="Z30" s="846"/>
      <c r="AA30" s="846">
        <v>256</v>
      </c>
      <c r="AB30" s="846"/>
      <c r="AC30" s="846"/>
      <c r="AD30" s="846"/>
      <c r="AE30" s="847"/>
      <c r="AF30" s="848">
        <v>256</v>
      </c>
      <c r="AG30" s="849"/>
      <c r="AH30" s="849"/>
      <c r="AI30" s="849"/>
      <c r="AJ30" s="850"/>
      <c r="AK30" s="917">
        <v>1450</v>
      </c>
      <c r="AL30" s="918"/>
      <c r="AM30" s="918"/>
      <c r="AN30" s="918"/>
      <c r="AO30" s="918"/>
      <c r="AP30" s="918" t="s">
        <v>522</v>
      </c>
      <c r="AQ30" s="918"/>
      <c r="AR30" s="918"/>
      <c r="AS30" s="918"/>
      <c r="AT30" s="918"/>
      <c r="AU30" s="918" t="s">
        <v>522</v>
      </c>
      <c r="AV30" s="918"/>
      <c r="AW30" s="918"/>
      <c r="AX30" s="918"/>
      <c r="AY30" s="918"/>
      <c r="AZ30" s="919" t="s">
        <v>522</v>
      </c>
      <c r="BA30" s="919"/>
      <c r="BB30" s="919"/>
      <c r="BC30" s="919"/>
      <c r="BD30" s="919"/>
      <c r="BE30" s="915"/>
      <c r="BF30" s="915"/>
      <c r="BG30" s="915"/>
      <c r="BH30" s="915"/>
      <c r="BI30" s="916"/>
      <c r="BJ30" s="254"/>
      <c r="BK30" s="254"/>
      <c r="BL30" s="254"/>
      <c r="BM30" s="254"/>
      <c r="BN30" s="254"/>
      <c r="BO30" s="267"/>
      <c r="BP30" s="267"/>
      <c r="BQ30" s="264">
        <v>24</v>
      </c>
      <c r="BR30" s="265"/>
      <c r="BS30" s="855"/>
      <c r="BT30" s="856"/>
      <c r="BU30" s="856"/>
      <c r="BV30" s="856"/>
      <c r="BW30" s="856"/>
      <c r="BX30" s="856"/>
      <c r="BY30" s="856"/>
      <c r="BZ30" s="856"/>
      <c r="CA30" s="856"/>
      <c r="CB30" s="856"/>
      <c r="CC30" s="856"/>
      <c r="CD30" s="856"/>
      <c r="CE30" s="856"/>
      <c r="CF30" s="856"/>
      <c r="CG30" s="857"/>
      <c r="CH30" s="868"/>
      <c r="CI30" s="869"/>
      <c r="CJ30" s="869"/>
      <c r="CK30" s="869"/>
      <c r="CL30" s="870"/>
      <c r="CM30" s="868"/>
      <c r="CN30" s="869"/>
      <c r="CO30" s="869"/>
      <c r="CP30" s="869"/>
      <c r="CQ30" s="870"/>
      <c r="CR30" s="868"/>
      <c r="CS30" s="869"/>
      <c r="CT30" s="869"/>
      <c r="CU30" s="869"/>
      <c r="CV30" s="870"/>
      <c r="CW30" s="868"/>
      <c r="CX30" s="869"/>
      <c r="CY30" s="869"/>
      <c r="CZ30" s="869"/>
      <c r="DA30" s="870"/>
      <c r="DB30" s="868"/>
      <c r="DC30" s="869"/>
      <c r="DD30" s="869"/>
      <c r="DE30" s="869"/>
      <c r="DF30" s="870"/>
      <c r="DG30" s="868"/>
      <c r="DH30" s="869"/>
      <c r="DI30" s="869"/>
      <c r="DJ30" s="869"/>
      <c r="DK30" s="870"/>
      <c r="DL30" s="868"/>
      <c r="DM30" s="869"/>
      <c r="DN30" s="869"/>
      <c r="DO30" s="869"/>
      <c r="DP30" s="870"/>
      <c r="DQ30" s="868"/>
      <c r="DR30" s="869"/>
      <c r="DS30" s="869"/>
      <c r="DT30" s="869"/>
      <c r="DU30" s="870"/>
      <c r="DV30" s="871"/>
      <c r="DW30" s="872"/>
      <c r="DX30" s="872"/>
      <c r="DY30" s="872"/>
      <c r="DZ30" s="873"/>
      <c r="EA30" s="248"/>
    </row>
    <row r="31" spans="1:131" s="249" customFormat="1" ht="26.25" customHeight="1" x14ac:dyDescent="0.15">
      <c r="A31" s="268">
        <v>4</v>
      </c>
      <c r="B31" s="842" t="s">
        <v>408</v>
      </c>
      <c r="C31" s="843"/>
      <c r="D31" s="843"/>
      <c r="E31" s="843"/>
      <c r="F31" s="843"/>
      <c r="G31" s="843"/>
      <c r="H31" s="843"/>
      <c r="I31" s="843"/>
      <c r="J31" s="843"/>
      <c r="K31" s="843"/>
      <c r="L31" s="843"/>
      <c r="M31" s="843"/>
      <c r="N31" s="843"/>
      <c r="O31" s="843"/>
      <c r="P31" s="844"/>
      <c r="Q31" s="845">
        <v>9869</v>
      </c>
      <c r="R31" s="846"/>
      <c r="S31" s="846"/>
      <c r="T31" s="846"/>
      <c r="U31" s="846"/>
      <c r="V31" s="846">
        <v>9242</v>
      </c>
      <c r="W31" s="846"/>
      <c r="X31" s="846"/>
      <c r="Y31" s="846"/>
      <c r="Z31" s="846"/>
      <c r="AA31" s="846">
        <v>627</v>
      </c>
      <c r="AB31" s="846"/>
      <c r="AC31" s="846"/>
      <c r="AD31" s="846"/>
      <c r="AE31" s="847"/>
      <c r="AF31" s="848">
        <v>4224</v>
      </c>
      <c r="AG31" s="849"/>
      <c r="AH31" s="849"/>
      <c r="AI31" s="849"/>
      <c r="AJ31" s="850"/>
      <c r="AK31" s="917">
        <v>97</v>
      </c>
      <c r="AL31" s="918"/>
      <c r="AM31" s="918"/>
      <c r="AN31" s="918"/>
      <c r="AO31" s="918"/>
      <c r="AP31" s="918">
        <v>19291</v>
      </c>
      <c r="AQ31" s="918"/>
      <c r="AR31" s="918"/>
      <c r="AS31" s="918"/>
      <c r="AT31" s="918"/>
      <c r="AU31" s="918">
        <v>328</v>
      </c>
      <c r="AV31" s="918"/>
      <c r="AW31" s="918"/>
      <c r="AX31" s="918"/>
      <c r="AY31" s="918"/>
      <c r="AZ31" s="919" t="s">
        <v>522</v>
      </c>
      <c r="BA31" s="919"/>
      <c r="BB31" s="919"/>
      <c r="BC31" s="919"/>
      <c r="BD31" s="919"/>
      <c r="BE31" s="915" t="s">
        <v>409</v>
      </c>
      <c r="BF31" s="915"/>
      <c r="BG31" s="915"/>
      <c r="BH31" s="915"/>
      <c r="BI31" s="916"/>
      <c r="BJ31" s="254"/>
      <c r="BK31" s="254"/>
      <c r="BL31" s="254"/>
      <c r="BM31" s="254"/>
      <c r="BN31" s="254"/>
      <c r="BO31" s="267"/>
      <c r="BP31" s="267"/>
      <c r="BQ31" s="264">
        <v>25</v>
      </c>
      <c r="BR31" s="265"/>
      <c r="BS31" s="855"/>
      <c r="BT31" s="856"/>
      <c r="BU31" s="856"/>
      <c r="BV31" s="856"/>
      <c r="BW31" s="856"/>
      <c r="BX31" s="856"/>
      <c r="BY31" s="856"/>
      <c r="BZ31" s="856"/>
      <c r="CA31" s="856"/>
      <c r="CB31" s="856"/>
      <c r="CC31" s="856"/>
      <c r="CD31" s="856"/>
      <c r="CE31" s="856"/>
      <c r="CF31" s="856"/>
      <c r="CG31" s="857"/>
      <c r="CH31" s="868"/>
      <c r="CI31" s="869"/>
      <c r="CJ31" s="869"/>
      <c r="CK31" s="869"/>
      <c r="CL31" s="870"/>
      <c r="CM31" s="868"/>
      <c r="CN31" s="869"/>
      <c r="CO31" s="869"/>
      <c r="CP31" s="869"/>
      <c r="CQ31" s="870"/>
      <c r="CR31" s="868"/>
      <c r="CS31" s="869"/>
      <c r="CT31" s="869"/>
      <c r="CU31" s="869"/>
      <c r="CV31" s="870"/>
      <c r="CW31" s="868"/>
      <c r="CX31" s="869"/>
      <c r="CY31" s="869"/>
      <c r="CZ31" s="869"/>
      <c r="DA31" s="870"/>
      <c r="DB31" s="868"/>
      <c r="DC31" s="869"/>
      <c r="DD31" s="869"/>
      <c r="DE31" s="869"/>
      <c r="DF31" s="870"/>
      <c r="DG31" s="868"/>
      <c r="DH31" s="869"/>
      <c r="DI31" s="869"/>
      <c r="DJ31" s="869"/>
      <c r="DK31" s="870"/>
      <c r="DL31" s="868"/>
      <c r="DM31" s="869"/>
      <c r="DN31" s="869"/>
      <c r="DO31" s="869"/>
      <c r="DP31" s="870"/>
      <c r="DQ31" s="868"/>
      <c r="DR31" s="869"/>
      <c r="DS31" s="869"/>
      <c r="DT31" s="869"/>
      <c r="DU31" s="870"/>
      <c r="DV31" s="871"/>
      <c r="DW31" s="872"/>
      <c r="DX31" s="872"/>
      <c r="DY31" s="872"/>
      <c r="DZ31" s="873"/>
      <c r="EA31" s="248"/>
    </row>
    <row r="32" spans="1:131" s="249" customFormat="1" ht="26.25" customHeight="1" x14ac:dyDescent="0.15">
      <c r="A32" s="268">
        <v>5</v>
      </c>
      <c r="B32" s="842" t="s">
        <v>410</v>
      </c>
      <c r="C32" s="843"/>
      <c r="D32" s="843"/>
      <c r="E32" s="843"/>
      <c r="F32" s="843"/>
      <c r="G32" s="843"/>
      <c r="H32" s="843"/>
      <c r="I32" s="843"/>
      <c r="J32" s="843"/>
      <c r="K32" s="843"/>
      <c r="L32" s="843"/>
      <c r="M32" s="843"/>
      <c r="N32" s="843"/>
      <c r="O32" s="843"/>
      <c r="P32" s="844"/>
      <c r="Q32" s="845">
        <v>367</v>
      </c>
      <c r="R32" s="846"/>
      <c r="S32" s="846"/>
      <c r="T32" s="846"/>
      <c r="U32" s="846"/>
      <c r="V32" s="846">
        <v>269</v>
      </c>
      <c r="W32" s="846"/>
      <c r="X32" s="846"/>
      <c r="Y32" s="846"/>
      <c r="Z32" s="846"/>
      <c r="AA32" s="846">
        <v>99</v>
      </c>
      <c r="AB32" s="846"/>
      <c r="AC32" s="846"/>
      <c r="AD32" s="846"/>
      <c r="AE32" s="847"/>
      <c r="AF32" s="848">
        <v>3002</v>
      </c>
      <c r="AG32" s="849"/>
      <c r="AH32" s="849"/>
      <c r="AI32" s="849"/>
      <c r="AJ32" s="850"/>
      <c r="AK32" s="917">
        <v>1</v>
      </c>
      <c r="AL32" s="918"/>
      <c r="AM32" s="918"/>
      <c r="AN32" s="918"/>
      <c r="AO32" s="918"/>
      <c r="AP32" s="918">
        <v>303</v>
      </c>
      <c r="AQ32" s="918"/>
      <c r="AR32" s="918"/>
      <c r="AS32" s="918"/>
      <c r="AT32" s="918"/>
      <c r="AU32" s="918">
        <v>1</v>
      </c>
      <c r="AV32" s="918"/>
      <c r="AW32" s="918"/>
      <c r="AX32" s="918"/>
      <c r="AY32" s="918"/>
      <c r="AZ32" s="919" t="s">
        <v>522</v>
      </c>
      <c r="BA32" s="919"/>
      <c r="BB32" s="919"/>
      <c r="BC32" s="919"/>
      <c r="BD32" s="919"/>
      <c r="BE32" s="915" t="s">
        <v>411</v>
      </c>
      <c r="BF32" s="915"/>
      <c r="BG32" s="915"/>
      <c r="BH32" s="915"/>
      <c r="BI32" s="916"/>
      <c r="BJ32" s="254"/>
      <c r="BK32" s="254"/>
      <c r="BL32" s="254"/>
      <c r="BM32" s="254"/>
      <c r="BN32" s="254"/>
      <c r="BO32" s="267"/>
      <c r="BP32" s="267"/>
      <c r="BQ32" s="264">
        <v>26</v>
      </c>
      <c r="BR32" s="265"/>
      <c r="BS32" s="855"/>
      <c r="BT32" s="856"/>
      <c r="BU32" s="856"/>
      <c r="BV32" s="856"/>
      <c r="BW32" s="856"/>
      <c r="BX32" s="856"/>
      <c r="BY32" s="856"/>
      <c r="BZ32" s="856"/>
      <c r="CA32" s="856"/>
      <c r="CB32" s="856"/>
      <c r="CC32" s="856"/>
      <c r="CD32" s="856"/>
      <c r="CE32" s="856"/>
      <c r="CF32" s="856"/>
      <c r="CG32" s="857"/>
      <c r="CH32" s="868"/>
      <c r="CI32" s="869"/>
      <c r="CJ32" s="869"/>
      <c r="CK32" s="869"/>
      <c r="CL32" s="870"/>
      <c r="CM32" s="868"/>
      <c r="CN32" s="869"/>
      <c r="CO32" s="869"/>
      <c r="CP32" s="869"/>
      <c r="CQ32" s="870"/>
      <c r="CR32" s="868"/>
      <c r="CS32" s="869"/>
      <c r="CT32" s="869"/>
      <c r="CU32" s="869"/>
      <c r="CV32" s="870"/>
      <c r="CW32" s="868"/>
      <c r="CX32" s="869"/>
      <c r="CY32" s="869"/>
      <c r="CZ32" s="869"/>
      <c r="DA32" s="870"/>
      <c r="DB32" s="868"/>
      <c r="DC32" s="869"/>
      <c r="DD32" s="869"/>
      <c r="DE32" s="869"/>
      <c r="DF32" s="870"/>
      <c r="DG32" s="868"/>
      <c r="DH32" s="869"/>
      <c r="DI32" s="869"/>
      <c r="DJ32" s="869"/>
      <c r="DK32" s="870"/>
      <c r="DL32" s="868"/>
      <c r="DM32" s="869"/>
      <c r="DN32" s="869"/>
      <c r="DO32" s="869"/>
      <c r="DP32" s="870"/>
      <c r="DQ32" s="868"/>
      <c r="DR32" s="869"/>
      <c r="DS32" s="869"/>
      <c r="DT32" s="869"/>
      <c r="DU32" s="870"/>
      <c r="DV32" s="871"/>
      <c r="DW32" s="872"/>
      <c r="DX32" s="872"/>
      <c r="DY32" s="872"/>
      <c r="DZ32" s="873"/>
      <c r="EA32" s="248"/>
    </row>
    <row r="33" spans="1:131" s="249" customFormat="1" ht="26.25" customHeight="1" x14ac:dyDescent="0.15">
      <c r="A33" s="268">
        <v>6</v>
      </c>
      <c r="B33" s="842" t="s">
        <v>412</v>
      </c>
      <c r="C33" s="843"/>
      <c r="D33" s="843"/>
      <c r="E33" s="843"/>
      <c r="F33" s="843"/>
      <c r="G33" s="843"/>
      <c r="H33" s="843"/>
      <c r="I33" s="843"/>
      <c r="J33" s="843"/>
      <c r="K33" s="843"/>
      <c r="L33" s="843"/>
      <c r="M33" s="843"/>
      <c r="N33" s="843"/>
      <c r="O33" s="843"/>
      <c r="P33" s="844"/>
      <c r="Q33" s="845">
        <v>11626</v>
      </c>
      <c r="R33" s="846"/>
      <c r="S33" s="846"/>
      <c r="T33" s="846"/>
      <c r="U33" s="846"/>
      <c r="V33" s="846">
        <v>11101</v>
      </c>
      <c r="W33" s="846"/>
      <c r="X33" s="846"/>
      <c r="Y33" s="846"/>
      <c r="Z33" s="846"/>
      <c r="AA33" s="846">
        <v>525</v>
      </c>
      <c r="AB33" s="846"/>
      <c r="AC33" s="846"/>
      <c r="AD33" s="846"/>
      <c r="AE33" s="847"/>
      <c r="AF33" s="848">
        <v>2326</v>
      </c>
      <c r="AG33" s="849"/>
      <c r="AH33" s="849"/>
      <c r="AI33" s="849"/>
      <c r="AJ33" s="850"/>
      <c r="AK33" s="917">
        <v>3749</v>
      </c>
      <c r="AL33" s="918"/>
      <c r="AM33" s="918"/>
      <c r="AN33" s="918"/>
      <c r="AO33" s="918"/>
      <c r="AP33" s="918">
        <v>56924</v>
      </c>
      <c r="AQ33" s="918"/>
      <c r="AR33" s="918"/>
      <c r="AS33" s="918"/>
      <c r="AT33" s="918"/>
      <c r="AU33" s="918">
        <v>31422</v>
      </c>
      <c r="AV33" s="918"/>
      <c r="AW33" s="918"/>
      <c r="AX33" s="918"/>
      <c r="AY33" s="918"/>
      <c r="AZ33" s="919" t="s">
        <v>522</v>
      </c>
      <c r="BA33" s="919"/>
      <c r="BB33" s="919"/>
      <c r="BC33" s="919"/>
      <c r="BD33" s="919"/>
      <c r="BE33" s="915" t="s">
        <v>411</v>
      </c>
      <c r="BF33" s="915"/>
      <c r="BG33" s="915"/>
      <c r="BH33" s="915"/>
      <c r="BI33" s="916"/>
      <c r="BJ33" s="254"/>
      <c r="BK33" s="254"/>
      <c r="BL33" s="254"/>
      <c r="BM33" s="254"/>
      <c r="BN33" s="254"/>
      <c r="BO33" s="267"/>
      <c r="BP33" s="267"/>
      <c r="BQ33" s="264">
        <v>27</v>
      </c>
      <c r="BR33" s="265"/>
      <c r="BS33" s="855"/>
      <c r="BT33" s="856"/>
      <c r="BU33" s="856"/>
      <c r="BV33" s="856"/>
      <c r="BW33" s="856"/>
      <c r="BX33" s="856"/>
      <c r="BY33" s="856"/>
      <c r="BZ33" s="856"/>
      <c r="CA33" s="856"/>
      <c r="CB33" s="856"/>
      <c r="CC33" s="856"/>
      <c r="CD33" s="856"/>
      <c r="CE33" s="856"/>
      <c r="CF33" s="856"/>
      <c r="CG33" s="857"/>
      <c r="CH33" s="868"/>
      <c r="CI33" s="869"/>
      <c r="CJ33" s="869"/>
      <c r="CK33" s="869"/>
      <c r="CL33" s="870"/>
      <c r="CM33" s="868"/>
      <c r="CN33" s="869"/>
      <c r="CO33" s="869"/>
      <c r="CP33" s="869"/>
      <c r="CQ33" s="870"/>
      <c r="CR33" s="868"/>
      <c r="CS33" s="869"/>
      <c r="CT33" s="869"/>
      <c r="CU33" s="869"/>
      <c r="CV33" s="870"/>
      <c r="CW33" s="868"/>
      <c r="CX33" s="869"/>
      <c r="CY33" s="869"/>
      <c r="CZ33" s="869"/>
      <c r="DA33" s="870"/>
      <c r="DB33" s="868"/>
      <c r="DC33" s="869"/>
      <c r="DD33" s="869"/>
      <c r="DE33" s="869"/>
      <c r="DF33" s="870"/>
      <c r="DG33" s="868"/>
      <c r="DH33" s="869"/>
      <c r="DI33" s="869"/>
      <c r="DJ33" s="869"/>
      <c r="DK33" s="870"/>
      <c r="DL33" s="868"/>
      <c r="DM33" s="869"/>
      <c r="DN33" s="869"/>
      <c r="DO33" s="869"/>
      <c r="DP33" s="870"/>
      <c r="DQ33" s="868"/>
      <c r="DR33" s="869"/>
      <c r="DS33" s="869"/>
      <c r="DT33" s="869"/>
      <c r="DU33" s="870"/>
      <c r="DV33" s="871"/>
      <c r="DW33" s="872"/>
      <c r="DX33" s="872"/>
      <c r="DY33" s="872"/>
      <c r="DZ33" s="873"/>
      <c r="EA33" s="248"/>
    </row>
    <row r="34" spans="1:131" s="249" customFormat="1" ht="26.25" customHeight="1" x14ac:dyDescent="0.15">
      <c r="A34" s="268">
        <v>7</v>
      </c>
      <c r="B34" s="842" t="s">
        <v>413</v>
      </c>
      <c r="C34" s="843"/>
      <c r="D34" s="843"/>
      <c r="E34" s="843"/>
      <c r="F34" s="843"/>
      <c r="G34" s="843"/>
      <c r="H34" s="843"/>
      <c r="I34" s="843"/>
      <c r="J34" s="843"/>
      <c r="K34" s="843"/>
      <c r="L34" s="843"/>
      <c r="M34" s="843"/>
      <c r="N34" s="843"/>
      <c r="O34" s="843"/>
      <c r="P34" s="844"/>
      <c r="Q34" s="845">
        <v>5988</v>
      </c>
      <c r="R34" s="846"/>
      <c r="S34" s="846"/>
      <c r="T34" s="846"/>
      <c r="U34" s="846"/>
      <c r="V34" s="846">
        <v>6346</v>
      </c>
      <c r="W34" s="846"/>
      <c r="X34" s="846"/>
      <c r="Y34" s="846"/>
      <c r="Z34" s="846"/>
      <c r="AA34" s="846">
        <v>-359</v>
      </c>
      <c r="AB34" s="846"/>
      <c r="AC34" s="846"/>
      <c r="AD34" s="846"/>
      <c r="AE34" s="847"/>
      <c r="AF34" s="848">
        <v>84</v>
      </c>
      <c r="AG34" s="849"/>
      <c r="AH34" s="849"/>
      <c r="AI34" s="849"/>
      <c r="AJ34" s="850"/>
      <c r="AK34" s="917">
        <v>1456</v>
      </c>
      <c r="AL34" s="918"/>
      <c r="AM34" s="918"/>
      <c r="AN34" s="918"/>
      <c r="AO34" s="918"/>
      <c r="AP34" s="918">
        <v>1579</v>
      </c>
      <c r="AQ34" s="918"/>
      <c r="AR34" s="918"/>
      <c r="AS34" s="918"/>
      <c r="AT34" s="918"/>
      <c r="AU34" s="918">
        <v>1497</v>
      </c>
      <c r="AV34" s="918"/>
      <c r="AW34" s="918"/>
      <c r="AX34" s="918"/>
      <c r="AY34" s="918"/>
      <c r="AZ34" s="919" t="s">
        <v>522</v>
      </c>
      <c r="BA34" s="919"/>
      <c r="BB34" s="919"/>
      <c r="BC34" s="919"/>
      <c r="BD34" s="919"/>
      <c r="BE34" s="915" t="s">
        <v>414</v>
      </c>
      <c r="BF34" s="915"/>
      <c r="BG34" s="915"/>
      <c r="BH34" s="915"/>
      <c r="BI34" s="916"/>
      <c r="BJ34" s="254"/>
      <c r="BK34" s="254"/>
      <c r="BL34" s="254"/>
      <c r="BM34" s="254"/>
      <c r="BN34" s="254"/>
      <c r="BO34" s="267"/>
      <c r="BP34" s="267"/>
      <c r="BQ34" s="264">
        <v>28</v>
      </c>
      <c r="BR34" s="265"/>
      <c r="BS34" s="855"/>
      <c r="BT34" s="856"/>
      <c r="BU34" s="856"/>
      <c r="BV34" s="856"/>
      <c r="BW34" s="856"/>
      <c r="BX34" s="856"/>
      <c r="BY34" s="856"/>
      <c r="BZ34" s="856"/>
      <c r="CA34" s="856"/>
      <c r="CB34" s="856"/>
      <c r="CC34" s="856"/>
      <c r="CD34" s="856"/>
      <c r="CE34" s="856"/>
      <c r="CF34" s="856"/>
      <c r="CG34" s="857"/>
      <c r="CH34" s="868"/>
      <c r="CI34" s="869"/>
      <c r="CJ34" s="869"/>
      <c r="CK34" s="869"/>
      <c r="CL34" s="870"/>
      <c r="CM34" s="868"/>
      <c r="CN34" s="869"/>
      <c r="CO34" s="869"/>
      <c r="CP34" s="869"/>
      <c r="CQ34" s="870"/>
      <c r="CR34" s="868"/>
      <c r="CS34" s="869"/>
      <c r="CT34" s="869"/>
      <c r="CU34" s="869"/>
      <c r="CV34" s="870"/>
      <c r="CW34" s="868"/>
      <c r="CX34" s="869"/>
      <c r="CY34" s="869"/>
      <c r="CZ34" s="869"/>
      <c r="DA34" s="870"/>
      <c r="DB34" s="868"/>
      <c r="DC34" s="869"/>
      <c r="DD34" s="869"/>
      <c r="DE34" s="869"/>
      <c r="DF34" s="870"/>
      <c r="DG34" s="868"/>
      <c r="DH34" s="869"/>
      <c r="DI34" s="869"/>
      <c r="DJ34" s="869"/>
      <c r="DK34" s="870"/>
      <c r="DL34" s="868"/>
      <c r="DM34" s="869"/>
      <c r="DN34" s="869"/>
      <c r="DO34" s="869"/>
      <c r="DP34" s="870"/>
      <c r="DQ34" s="868"/>
      <c r="DR34" s="869"/>
      <c r="DS34" s="869"/>
      <c r="DT34" s="869"/>
      <c r="DU34" s="870"/>
      <c r="DV34" s="871"/>
      <c r="DW34" s="872"/>
      <c r="DX34" s="872"/>
      <c r="DY34" s="872"/>
      <c r="DZ34" s="873"/>
      <c r="EA34" s="248"/>
    </row>
    <row r="35" spans="1:131" s="249" customFormat="1" ht="26.25" customHeight="1" x14ac:dyDescent="0.15">
      <c r="A35" s="268">
        <v>8</v>
      </c>
      <c r="B35" s="842" t="s">
        <v>415</v>
      </c>
      <c r="C35" s="843"/>
      <c r="D35" s="843"/>
      <c r="E35" s="843"/>
      <c r="F35" s="843"/>
      <c r="G35" s="843"/>
      <c r="H35" s="843"/>
      <c r="I35" s="843"/>
      <c r="J35" s="843"/>
      <c r="K35" s="843"/>
      <c r="L35" s="843"/>
      <c r="M35" s="843"/>
      <c r="N35" s="843"/>
      <c r="O35" s="843"/>
      <c r="P35" s="844"/>
      <c r="Q35" s="845">
        <v>328</v>
      </c>
      <c r="R35" s="846"/>
      <c r="S35" s="846"/>
      <c r="T35" s="846"/>
      <c r="U35" s="846"/>
      <c r="V35" s="846">
        <v>328</v>
      </c>
      <c r="W35" s="846"/>
      <c r="X35" s="846"/>
      <c r="Y35" s="846"/>
      <c r="Z35" s="846"/>
      <c r="AA35" s="846" t="s">
        <v>522</v>
      </c>
      <c r="AB35" s="846"/>
      <c r="AC35" s="846"/>
      <c r="AD35" s="846"/>
      <c r="AE35" s="847"/>
      <c r="AF35" s="848" t="s">
        <v>416</v>
      </c>
      <c r="AG35" s="849"/>
      <c r="AH35" s="849"/>
      <c r="AI35" s="849"/>
      <c r="AJ35" s="850"/>
      <c r="AK35" s="917">
        <v>178</v>
      </c>
      <c r="AL35" s="918"/>
      <c r="AM35" s="918"/>
      <c r="AN35" s="918"/>
      <c r="AO35" s="918"/>
      <c r="AP35" s="918">
        <v>410</v>
      </c>
      <c r="AQ35" s="918"/>
      <c r="AR35" s="918"/>
      <c r="AS35" s="918"/>
      <c r="AT35" s="918"/>
      <c r="AU35" s="918">
        <v>195</v>
      </c>
      <c r="AV35" s="918"/>
      <c r="AW35" s="918"/>
      <c r="AX35" s="918"/>
      <c r="AY35" s="918"/>
      <c r="AZ35" s="919" t="s">
        <v>522</v>
      </c>
      <c r="BA35" s="919"/>
      <c r="BB35" s="919"/>
      <c r="BC35" s="919"/>
      <c r="BD35" s="919"/>
      <c r="BE35" s="915" t="s">
        <v>417</v>
      </c>
      <c r="BF35" s="915"/>
      <c r="BG35" s="915"/>
      <c r="BH35" s="915"/>
      <c r="BI35" s="916"/>
      <c r="BJ35" s="254"/>
      <c r="BK35" s="254"/>
      <c r="BL35" s="254"/>
      <c r="BM35" s="254"/>
      <c r="BN35" s="254"/>
      <c r="BO35" s="267"/>
      <c r="BP35" s="267"/>
      <c r="BQ35" s="264">
        <v>29</v>
      </c>
      <c r="BR35" s="265"/>
      <c r="BS35" s="855"/>
      <c r="BT35" s="856"/>
      <c r="BU35" s="856"/>
      <c r="BV35" s="856"/>
      <c r="BW35" s="856"/>
      <c r="BX35" s="856"/>
      <c r="BY35" s="856"/>
      <c r="BZ35" s="856"/>
      <c r="CA35" s="856"/>
      <c r="CB35" s="856"/>
      <c r="CC35" s="856"/>
      <c r="CD35" s="856"/>
      <c r="CE35" s="856"/>
      <c r="CF35" s="856"/>
      <c r="CG35" s="857"/>
      <c r="CH35" s="868"/>
      <c r="CI35" s="869"/>
      <c r="CJ35" s="869"/>
      <c r="CK35" s="869"/>
      <c r="CL35" s="870"/>
      <c r="CM35" s="868"/>
      <c r="CN35" s="869"/>
      <c r="CO35" s="869"/>
      <c r="CP35" s="869"/>
      <c r="CQ35" s="870"/>
      <c r="CR35" s="868"/>
      <c r="CS35" s="869"/>
      <c r="CT35" s="869"/>
      <c r="CU35" s="869"/>
      <c r="CV35" s="870"/>
      <c r="CW35" s="868"/>
      <c r="CX35" s="869"/>
      <c r="CY35" s="869"/>
      <c r="CZ35" s="869"/>
      <c r="DA35" s="870"/>
      <c r="DB35" s="868"/>
      <c r="DC35" s="869"/>
      <c r="DD35" s="869"/>
      <c r="DE35" s="869"/>
      <c r="DF35" s="870"/>
      <c r="DG35" s="868"/>
      <c r="DH35" s="869"/>
      <c r="DI35" s="869"/>
      <c r="DJ35" s="869"/>
      <c r="DK35" s="870"/>
      <c r="DL35" s="868"/>
      <c r="DM35" s="869"/>
      <c r="DN35" s="869"/>
      <c r="DO35" s="869"/>
      <c r="DP35" s="870"/>
      <c r="DQ35" s="868"/>
      <c r="DR35" s="869"/>
      <c r="DS35" s="869"/>
      <c r="DT35" s="869"/>
      <c r="DU35" s="870"/>
      <c r="DV35" s="871"/>
      <c r="DW35" s="872"/>
      <c r="DX35" s="872"/>
      <c r="DY35" s="872"/>
      <c r="DZ35" s="873"/>
      <c r="EA35" s="248"/>
    </row>
    <row r="36" spans="1:131" s="249" customFormat="1" ht="26.25" customHeight="1" x14ac:dyDescent="0.15">
      <c r="A36" s="268">
        <v>9</v>
      </c>
      <c r="B36" s="842"/>
      <c r="C36" s="843"/>
      <c r="D36" s="843"/>
      <c r="E36" s="843"/>
      <c r="F36" s="843"/>
      <c r="G36" s="843"/>
      <c r="H36" s="843"/>
      <c r="I36" s="843"/>
      <c r="J36" s="843"/>
      <c r="K36" s="843"/>
      <c r="L36" s="843"/>
      <c r="M36" s="843"/>
      <c r="N36" s="843"/>
      <c r="O36" s="843"/>
      <c r="P36" s="844"/>
      <c r="Q36" s="845"/>
      <c r="R36" s="846"/>
      <c r="S36" s="846"/>
      <c r="T36" s="846"/>
      <c r="U36" s="846"/>
      <c r="V36" s="846"/>
      <c r="W36" s="846"/>
      <c r="X36" s="846"/>
      <c r="Y36" s="846"/>
      <c r="Z36" s="846"/>
      <c r="AA36" s="846"/>
      <c r="AB36" s="846"/>
      <c r="AC36" s="846"/>
      <c r="AD36" s="846"/>
      <c r="AE36" s="847"/>
      <c r="AF36" s="848"/>
      <c r="AG36" s="849"/>
      <c r="AH36" s="849"/>
      <c r="AI36" s="849"/>
      <c r="AJ36" s="850"/>
      <c r="AK36" s="917"/>
      <c r="AL36" s="918"/>
      <c r="AM36" s="918"/>
      <c r="AN36" s="918"/>
      <c r="AO36" s="918"/>
      <c r="AP36" s="918"/>
      <c r="AQ36" s="918"/>
      <c r="AR36" s="918"/>
      <c r="AS36" s="918"/>
      <c r="AT36" s="918"/>
      <c r="AU36" s="918"/>
      <c r="AV36" s="918"/>
      <c r="AW36" s="918"/>
      <c r="AX36" s="918"/>
      <c r="AY36" s="918"/>
      <c r="AZ36" s="919"/>
      <c r="BA36" s="919"/>
      <c r="BB36" s="919"/>
      <c r="BC36" s="919"/>
      <c r="BD36" s="919"/>
      <c r="BE36" s="915"/>
      <c r="BF36" s="915"/>
      <c r="BG36" s="915"/>
      <c r="BH36" s="915"/>
      <c r="BI36" s="916"/>
      <c r="BJ36" s="254"/>
      <c r="BK36" s="254"/>
      <c r="BL36" s="254"/>
      <c r="BM36" s="254"/>
      <c r="BN36" s="254"/>
      <c r="BO36" s="267"/>
      <c r="BP36" s="267"/>
      <c r="BQ36" s="264">
        <v>30</v>
      </c>
      <c r="BR36" s="265"/>
      <c r="BS36" s="855"/>
      <c r="BT36" s="856"/>
      <c r="BU36" s="856"/>
      <c r="BV36" s="856"/>
      <c r="BW36" s="856"/>
      <c r="BX36" s="856"/>
      <c r="BY36" s="856"/>
      <c r="BZ36" s="856"/>
      <c r="CA36" s="856"/>
      <c r="CB36" s="856"/>
      <c r="CC36" s="856"/>
      <c r="CD36" s="856"/>
      <c r="CE36" s="856"/>
      <c r="CF36" s="856"/>
      <c r="CG36" s="857"/>
      <c r="CH36" s="868"/>
      <c r="CI36" s="869"/>
      <c r="CJ36" s="869"/>
      <c r="CK36" s="869"/>
      <c r="CL36" s="870"/>
      <c r="CM36" s="868"/>
      <c r="CN36" s="869"/>
      <c r="CO36" s="869"/>
      <c r="CP36" s="869"/>
      <c r="CQ36" s="870"/>
      <c r="CR36" s="868"/>
      <c r="CS36" s="869"/>
      <c r="CT36" s="869"/>
      <c r="CU36" s="869"/>
      <c r="CV36" s="870"/>
      <c r="CW36" s="868"/>
      <c r="CX36" s="869"/>
      <c r="CY36" s="869"/>
      <c r="CZ36" s="869"/>
      <c r="DA36" s="870"/>
      <c r="DB36" s="868"/>
      <c r="DC36" s="869"/>
      <c r="DD36" s="869"/>
      <c r="DE36" s="869"/>
      <c r="DF36" s="870"/>
      <c r="DG36" s="868"/>
      <c r="DH36" s="869"/>
      <c r="DI36" s="869"/>
      <c r="DJ36" s="869"/>
      <c r="DK36" s="870"/>
      <c r="DL36" s="868"/>
      <c r="DM36" s="869"/>
      <c r="DN36" s="869"/>
      <c r="DO36" s="869"/>
      <c r="DP36" s="870"/>
      <c r="DQ36" s="868"/>
      <c r="DR36" s="869"/>
      <c r="DS36" s="869"/>
      <c r="DT36" s="869"/>
      <c r="DU36" s="870"/>
      <c r="DV36" s="871"/>
      <c r="DW36" s="872"/>
      <c r="DX36" s="872"/>
      <c r="DY36" s="872"/>
      <c r="DZ36" s="873"/>
      <c r="EA36" s="248"/>
    </row>
    <row r="37" spans="1:131" s="249" customFormat="1" ht="26.25" customHeight="1" x14ac:dyDescent="0.15">
      <c r="A37" s="268">
        <v>10</v>
      </c>
      <c r="B37" s="842"/>
      <c r="C37" s="843"/>
      <c r="D37" s="843"/>
      <c r="E37" s="843"/>
      <c r="F37" s="843"/>
      <c r="G37" s="843"/>
      <c r="H37" s="843"/>
      <c r="I37" s="843"/>
      <c r="J37" s="843"/>
      <c r="K37" s="843"/>
      <c r="L37" s="843"/>
      <c r="M37" s="843"/>
      <c r="N37" s="843"/>
      <c r="O37" s="843"/>
      <c r="P37" s="844"/>
      <c r="Q37" s="845"/>
      <c r="R37" s="846"/>
      <c r="S37" s="846"/>
      <c r="T37" s="846"/>
      <c r="U37" s="846"/>
      <c r="V37" s="846"/>
      <c r="W37" s="846"/>
      <c r="X37" s="846"/>
      <c r="Y37" s="846"/>
      <c r="Z37" s="846"/>
      <c r="AA37" s="846"/>
      <c r="AB37" s="846"/>
      <c r="AC37" s="846"/>
      <c r="AD37" s="846"/>
      <c r="AE37" s="847"/>
      <c r="AF37" s="848"/>
      <c r="AG37" s="849"/>
      <c r="AH37" s="849"/>
      <c r="AI37" s="849"/>
      <c r="AJ37" s="850"/>
      <c r="AK37" s="917"/>
      <c r="AL37" s="918"/>
      <c r="AM37" s="918"/>
      <c r="AN37" s="918"/>
      <c r="AO37" s="918"/>
      <c r="AP37" s="918"/>
      <c r="AQ37" s="918"/>
      <c r="AR37" s="918"/>
      <c r="AS37" s="918"/>
      <c r="AT37" s="918"/>
      <c r="AU37" s="918"/>
      <c r="AV37" s="918"/>
      <c r="AW37" s="918"/>
      <c r="AX37" s="918"/>
      <c r="AY37" s="918"/>
      <c r="AZ37" s="919"/>
      <c r="BA37" s="919"/>
      <c r="BB37" s="919"/>
      <c r="BC37" s="919"/>
      <c r="BD37" s="919"/>
      <c r="BE37" s="915"/>
      <c r="BF37" s="915"/>
      <c r="BG37" s="915"/>
      <c r="BH37" s="915"/>
      <c r="BI37" s="916"/>
      <c r="BJ37" s="254"/>
      <c r="BK37" s="254"/>
      <c r="BL37" s="254"/>
      <c r="BM37" s="254"/>
      <c r="BN37" s="254"/>
      <c r="BO37" s="267"/>
      <c r="BP37" s="267"/>
      <c r="BQ37" s="264">
        <v>31</v>
      </c>
      <c r="BR37" s="265"/>
      <c r="BS37" s="855"/>
      <c r="BT37" s="856"/>
      <c r="BU37" s="856"/>
      <c r="BV37" s="856"/>
      <c r="BW37" s="856"/>
      <c r="BX37" s="856"/>
      <c r="BY37" s="856"/>
      <c r="BZ37" s="856"/>
      <c r="CA37" s="856"/>
      <c r="CB37" s="856"/>
      <c r="CC37" s="856"/>
      <c r="CD37" s="856"/>
      <c r="CE37" s="856"/>
      <c r="CF37" s="856"/>
      <c r="CG37" s="857"/>
      <c r="CH37" s="868"/>
      <c r="CI37" s="869"/>
      <c r="CJ37" s="869"/>
      <c r="CK37" s="869"/>
      <c r="CL37" s="870"/>
      <c r="CM37" s="868"/>
      <c r="CN37" s="869"/>
      <c r="CO37" s="869"/>
      <c r="CP37" s="869"/>
      <c r="CQ37" s="870"/>
      <c r="CR37" s="868"/>
      <c r="CS37" s="869"/>
      <c r="CT37" s="869"/>
      <c r="CU37" s="869"/>
      <c r="CV37" s="870"/>
      <c r="CW37" s="868"/>
      <c r="CX37" s="869"/>
      <c r="CY37" s="869"/>
      <c r="CZ37" s="869"/>
      <c r="DA37" s="870"/>
      <c r="DB37" s="868"/>
      <c r="DC37" s="869"/>
      <c r="DD37" s="869"/>
      <c r="DE37" s="869"/>
      <c r="DF37" s="870"/>
      <c r="DG37" s="868"/>
      <c r="DH37" s="869"/>
      <c r="DI37" s="869"/>
      <c r="DJ37" s="869"/>
      <c r="DK37" s="870"/>
      <c r="DL37" s="868"/>
      <c r="DM37" s="869"/>
      <c r="DN37" s="869"/>
      <c r="DO37" s="869"/>
      <c r="DP37" s="870"/>
      <c r="DQ37" s="868"/>
      <c r="DR37" s="869"/>
      <c r="DS37" s="869"/>
      <c r="DT37" s="869"/>
      <c r="DU37" s="870"/>
      <c r="DV37" s="871"/>
      <c r="DW37" s="872"/>
      <c r="DX37" s="872"/>
      <c r="DY37" s="872"/>
      <c r="DZ37" s="873"/>
      <c r="EA37" s="248"/>
    </row>
    <row r="38" spans="1:131" s="249" customFormat="1" ht="26.25" customHeight="1" x14ac:dyDescent="0.15">
      <c r="A38" s="268">
        <v>11</v>
      </c>
      <c r="B38" s="842"/>
      <c r="C38" s="843"/>
      <c r="D38" s="843"/>
      <c r="E38" s="843"/>
      <c r="F38" s="843"/>
      <c r="G38" s="843"/>
      <c r="H38" s="843"/>
      <c r="I38" s="843"/>
      <c r="J38" s="843"/>
      <c r="K38" s="843"/>
      <c r="L38" s="843"/>
      <c r="M38" s="843"/>
      <c r="N38" s="843"/>
      <c r="O38" s="843"/>
      <c r="P38" s="844"/>
      <c r="Q38" s="845"/>
      <c r="R38" s="846"/>
      <c r="S38" s="846"/>
      <c r="T38" s="846"/>
      <c r="U38" s="846"/>
      <c r="V38" s="846"/>
      <c r="W38" s="846"/>
      <c r="X38" s="846"/>
      <c r="Y38" s="846"/>
      <c r="Z38" s="846"/>
      <c r="AA38" s="846"/>
      <c r="AB38" s="846"/>
      <c r="AC38" s="846"/>
      <c r="AD38" s="846"/>
      <c r="AE38" s="847"/>
      <c r="AF38" s="848"/>
      <c r="AG38" s="849"/>
      <c r="AH38" s="849"/>
      <c r="AI38" s="849"/>
      <c r="AJ38" s="850"/>
      <c r="AK38" s="917"/>
      <c r="AL38" s="918"/>
      <c r="AM38" s="918"/>
      <c r="AN38" s="918"/>
      <c r="AO38" s="918"/>
      <c r="AP38" s="918"/>
      <c r="AQ38" s="918"/>
      <c r="AR38" s="918"/>
      <c r="AS38" s="918"/>
      <c r="AT38" s="918"/>
      <c r="AU38" s="918"/>
      <c r="AV38" s="918"/>
      <c r="AW38" s="918"/>
      <c r="AX38" s="918"/>
      <c r="AY38" s="918"/>
      <c r="AZ38" s="919"/>
      <c r="BA38" s="919"/>
      <c r="BB38" s="919"/>
      <c r="BC38" s="919"/>
      <c r="BD38" s="919"/>
      <c r="BE38" s="915"/>
      <c r="BF38" s="915"/>
      <c r="BG38" s="915"/>
      <c r="BH38" s="915"/>
      <c r="BI38" s="916"/>
      <c r="BJ38" s="254"/>
      <c r="BK38" s="254"/>
      <c r="BL38" s="254"/>
      <c r="BM38" s="254"/>
      <c r="BN38" s="254"/>
      <c r="BO38" s="267"/>
      <c r="BP38" s="267"/>
      <c r="BQ38" s="264">
        <v>32</v>
      </c>
      <c r="BR38" s="265"/>
      <c r="BS38" s="855"/>
      <c r="BT38" s="856"/>
      <c r="BU38" s="856"/>
      <c r="BV38" s="856"/>
      <c r="BW38" s="856"/>
      <c r="BX38" s="856"/>
      <c r="BY38" s="856"/>
      <c r="BZ38" s="856"/>
      <c r="CA38" s="856"/>
      <c r="CB38" s="856"/>
      <c r="CC38" s="856"/>
      <c r="CD38" s="856"/>
      <c r="CE38" s="856"/>
      <c r="CF38" s="856"/>
      <c r="CG38" s="857"/>
      <c r="CH38" s="868"/>
      <c r="CI38" s="869"/>
      <c r="CJ38" s="869"/>
      <c r="CK38" s="869"/>
      <c r="CL38" s="870"/>
      <c r="CM38" s="868"/>
      <c r="CN38" s="869"/>
      <c r="CO38" s="869"/>
      <c r="CP38" s="869"/>
      <c r="CQ38" s="870"/>
      <c r="CR38" s="868"/>
      <c r="CS38" s="869"/>
      <c r="CT38" s="869"/>
      <c r="CU38" s="869"/>
      <c r="CV38" s="870"/>
      <c r="CW38" s="868"/>
      <c r="CX38" s="869"/>
      <c r="CY38" s="869"/>
      <c r="CZ38" s="869"/>
      <c r="DA38" s="870"/>
      <c r="DB38" s="868"/>
      <c r="DC38" s="869"/>
      <c r="DD38" s="869"/>
      <c r="DE38" s="869"/>
      <c r="DF38" s="870"/>
      <c r="DG38" s="868"/>
      <c r="DH38" s="869"/>
      <c r="DI38" s="869"/>
      <c r="DJ38" s="869"/>
      <c r="DK38" s="870"/>
      <c r="DL38" s="868"/>
      <c r="DM38" s="869"/>
      <c r="DN38" s="869"/>
      <c r="DO38" s="869"/>
      <c r="DP38" s="870"/>
      <c r="DQ38" s="868"/>
      <c r="DR38" s="869"/>
      <c r="DS38" s="869"/>
      <c r="DT38" s="869"/>
      <c r="DU38" s="870"/>
      <c r="DV38" s="871"/>
      <c r="DW38" s="872"/>
      <c r="DX38" s="872"/>
      <c r="DY38" s="872"/>
      <c r="DZ38" s="873"/>
      <c r="EA38" s="248"/>
    </row>
    <row r="39" spans="1:131" s="249" customFormat="1" ht="26.25" customHeight="1" x14ac:dyDescent="0.15">
      <c r="A39" s="268">
        <v>12</v>
      </c>
      <c r="B39" s="842"/>
      <c r="C39" s="843"/>
      <c r="D39" s="843"/>
      <c r="E39" s="843"/>
      <c r="F39" s="843"/>
      <c r="G39" s="843"/>
      <c r="H39" s="843"/>
      <c r="I39" s="843"/>
      <c r="J39" s="843"/>
      <c r="K39" s="843"/>
      <c r="L39" s="843"/>
      <c r="M39" s="843"/>
      <c r="N39" s="843"/>
      <c r="O39" s="843"/>
      <c r="P39" s="844"/>
      <c r="Q39" s="845"/>
      <c r="R39" s="846"/>
      <c r="S39" s="846"/>
      <c r="T39" s="846"/>
      <c r="U39" s="846"/>
      <c r="V39" s="846"/>
      <c r="W39" s="846"/>
      <c r="X39" s="846"/>
      <c r="Y39" s="846"/>
      <c r="Z39" s="846"/>
      <c r="AA39" s="846"/>
      <c r="AB39" s="846"/>
      <c r="AC39" s="846"/>
      <c r="AD39" s="846"/>
      <c r="AE39" s="847"/>
      <c r="AF39" s="848"/>
      <c r="AG39" s="849"/>
      <c r="AH39" s="849"/>
      <c r="AI39" s="849"/>
      <c r="AJ39" s="850"/>
      <c r="AK39" s="917"/>
      <c r="AL39" s="918"/>
      <c r="AM39" s="918"/>
      <c r="AN39" s="918"/>
      <c r="AO39" s="918"/>
      <c r="AP39" s="918"/>
      <c r="AQ39" s="918"/>
      <c r="AR39" s="918"/>
      <c r="AS39" s="918"/>
      <c r="AT39" s="918"/>
      <c r="AU39" s="918"/>
      <c r="AV39" s="918"/>
      <c r="AW39" s="918"/>
      <c r="AX39" s="918"/>
      <c r="AY39" s="918"/>
      <c r="AZ39" s="919"/>
      <c r="BA39" s="919"/>
      <c r="BB39" s="919"/>
      <c r="BC39" s="919"/>
      <c r="BD39" s="919"/>
      <c r="BE39" s="915"/>
      <c r="BF39" s="915"/>
      <c r="BG39" s="915"/>
      <c r="BH39" s="915"/>
      <c r="BI39" s="916"/>
      <c r="BJ39" s="254"/>
      <c r="BK39" s="254"/>
      <c r="BL39" s="254"/>
      <c r="BM39" s="254"/>
      <c r="BN39" s="254"/>
      <c r="BO39" s="267"/>
      <c r="BP39" s="267"/>
      <c r="BQ39" s="264">
        <v>33</v>
      </c>
      <c r="BR39" s="265"/>
      <c r="BS39" s="855"/>
      <c r="BT39" s="856"/>
      <c r="BU39" s="856"/>
      <c r="BV39" s="856"/>
      <c r="BW39" s="856"/>
      <c r="BX39" s="856"/>
      <c r="BY39" s="856"/>
      <c r="BZ39" s="856"/>
      <c r="CA39" s="856"/>
      <c r="CB39" s="856"/>
      <c r="CC39" s="856"/>
      <c r="CD39" s="856"/>
      <c r="CE39" s="856"/>
      <c r="CF39" s="856"/>
      <c r="CG39" s="857"/>
      <c r="CH39" s="868"/>
      <c r="CI39" s="869"/>
      <c r="CJ39" s="869"/>
      <c r="CK39" s="869"/>
      <c r="CL39" s="870"/>
      <c r="CM39" s="868"/>
      <c r="CN39" s="869"/>
      <c r="CO39" s="869"/>
      <c r="CP39" s="869"/>
      <c r="CQ39" s="870"/>
      <c r="CR39" s="868"/>
      <c r="CS39" s="869"/>
      <c r="CT39" s="869"/>
      <c r="CU39" s="869"/>
      <c r="CV39" s="870"/>
      <c r="CW39" s="868"/>
      <c r="CX39" s="869"/>
      <c r="CY39" s="869"/>
      <c r="CZ39" s="869"/>
      <c r="DA39" s="870"/>
      <c r="DB39" s="868"/>
      <c r="DC39" s="869"/>
      <c r="DD39" s="869"/>
      <c r="DE39" s="869"/>
      <c r="DF39" s="870"/>
      <c r="DG39" s="868"/>
      <c r="DH39" s="869"/>
      <c r="DI39" s="869"/>
      <c r="DJ39" s="869"/>
      <c r="DK39" s="870"/>
      <c r="DL39" s="868"/>
      <c r="DM39" s="869"/>
      <c r="DN39" s="869"/>
      <c r="DO39" s="869"/>
      <c r="DP39" s="870"/>
      <c r="DQ39" s="868"/>
      <c r="DR39" s="869"/>
      <c r="DS39" s="869"/>
      <c r="DT39" s="869"/>
      <c r="DU39" s="870"/>
      <c r="DV39" s="871"/>
      <c r="DW39" s="872"/>
      <c r="DX39" s="872"/>
      <c r="DY39" s="872"/>
      <c r="DZ39" s="873"/>
      <c r="EA39" s="248"/>
    </row>
    <row r="40" spans="1:131" s="249" customFormat="1" ht="26.25" customHeight="1" x14ac:dyDescent="0.15">
      <c r="A40" s="263">
        <v>13</v>
      </c>
      <c r="B40" s="842"/>
      <c r="C40" s="843"/>
      <c r="D40" s="843"/>
      <c r="E40" s="843"/>
      <c r="F40" s="843"/>
      <c r="G40" s="843"/>
      <c r="H40" s="843"/>
      <c r="I40" s="843"/>
      <c r="J40" s="843"/>
      <c r="K40" s="843"/>
      <c r="L40" s="843"/>
      <c r="M40" s="843"/>
      <c r="N40" s="843"/>
      <c r="O40" s="843"/>
      <c r="P40" s="844"/>
      <c r="Q40" s="845"/>
      <c r="R40" s="846"/>
      <c r="S40" s="846"/>
      <c r="T40" s="846"/>
      <c r="U40" s="846"/>
      <c r="V40" s="846"/>
      <c r="W40" s="846"/>
      <c r="X40" s="846"/>
      <c r="Y40" s="846"/>
      <c r="Z40" s="846"/>
      <c r="AA40" s="846"/>
      <c r="AB40" s="846"/>
      <c r="AC40" s="846"/>
      <c r="AD40" s="846"/>
      <c r="AE40" s="847"/>
      <c r="AF40" s="848"/>
      <c r="AG40" s="849"/>
      <c r="AH40" s="849"/>
      <c r="AI40" s="849"/>
      <c r="AJ40" s="850"/>
      <c r="AK40" s="917"/>
      <c r="AL40" s="918"/>
      <c r="AM40" s="918"/>
      <c r="AN40" s="918"/>
      <c r="AO40" s="918"/>
      <c r="AP40" s="918"/>
      <c r="AQ40" s="918"/>
      <c r="AR40" s="918"/>
      <c r="AS40" s="918"/>
      <c r="AT40" s="918"/>
      <c r="AU40" s="918"/>
      <c r="AV40" s="918"/>
      <c r="AW40" s="918"/>
      <c r="AX40" s="918"/>
      <c r="AY40" s="918"/>
      <c r="AZ40" s="919"/>
      <c r="BA40" s="919"/>
      <c r="BB40" s="919"/>
      <c r="BC40" s="919"/>
      <c r="BD40" s="919"/>
      <c r="BE40" s="915"/>
      <c r="BF40" s="915"/>
      <c r="BG40" s="915"/>
      <c r="BH40" s="915"/>
      <c r="BI40" s="916"/>
      <c r="BJ40" s="254"/>
      <c r="BK40" s="254"/>
      <c r="BL40" s="254"/>
      <c r="BM40" s="254"/>
      <c r="BN40" s="254"/>
      <c r="BO40" s="267"/>
      <c r="BP40" s="267"/>
      <c r="BQ40" s="264">
        <v>34</v>
      </c>
      <c r="BR40" s="265"/>
      <c r="BS40" s="855"/>
      <c r="BT40" s="856"/>
      <c r="BU40" s="856"/>
      <c r="BV40" s="856"/>
      <c r="BW40" s="856"/>
      <c r="BX40" s="856"/>
      <c r="BY40" s="856"/>
      <c r="BZ40" s="856"/>
      <c r="CA40" s="856"/>
      <c r="CB40" s="856"/>
      <c r="CC40" s="856"/>
      <c r="CD40" s="856"/>
      <c r="CE40" s="856"/>
      <c r="CF40" s="856"/>
      <c r="CG40" s="857"/>
      <c r="CH40" s="868"/>
      <c r="CI40" s="869"/>
      <c r="CJ40" s="869"/>
      <c r="CK40" s="869"/>
      <c r="CL40" s="870"/>
      <c r="CM40" s="868"/>
      <c r="CN40" s="869"/>
      <c r="CO40" s="869"/>
      <c r="CP40" s="869"/>
      <c r="CQ40" s="870"/>
      <c r="CR40" s="868"/>
      <c r="CS40" s="869"/>
      <c r="CT40" s="869"/>
      <c r="CU40" s="869"/>
      <c r="CV40" s="870"/>
      <c r="CW40" s="868"/>
      <c r="CX40" s="869"/>
      <c r="CY40" s="869"/>
      <c r="CZ40" s="869"/>
      <c r="DA40" s="870"/>
      <c r="DB40" s="868"/>
      <c r="DC40" s="869"/>
      <c r="DD40" s="869"/>
      <c r="DE40" s="869"/>
      <c r="DF40" s="870"/>
      <c r="DG40" s="868"/>
      <c r="DH40" s="869"/>
      <c r="DI40" s="869"/>
      <c r="DJ40" s="869"/>
      <c r="DK40" s="870"/>
      <c r="DL40" s="868"/>
      <c r="DM40" s="869"/>
      <c r="DN40" s="869"/>
      <c r="DO40" s="869"/>
      <c r="DP40" s="870"/>
      <c r="DQ40" s="868"/>
      <c r="DR40" s="869"/>
      <c r="DS40" s="869"/>
      <c r="DT40" s="869"/>
      <c r="DU40" s="870"/>
      <c r="DV40" s="871"/>
      <c r="DW40" s="872"/>
      <c r="DX40" s="872"/>
      <c r="DY40" s="872"/>
      <c r="DZ40" s="873"/>
      <c r="EA40" s="248"/>
    </row>
    <row r="41" spans="1:131" s="249" customFormat="1" ht="26.25" customHeight="1" x14ac:dyDescent="0.15">
      <c r="A41" s="263">
        <v>14</v>
      </c>
      <c r="B41" s="842"/>
      <c r="C41" s="843"/>
      <c r="D41" s="843"/>
      <c r="E41" s="843"/>
      <c r="F41" s="843"/>
      <c r="G41" s="843"/>
      <c r="H41" s="843"/>
      <c r="I41" s="843"/>
      <c r="J41" s="843"/>
      <c r="K41" s="843"/>
      <c r="L41" s="843"/>
      <c r="M41" s="843"/>
      <c r="N41" s="843"/>
      <c r="O41" s="843"/>
      <c r="P41" s="844"/>
      <c r="Q41" s="845"/>
      <c r="R41" s="846"/>
      <c r="S41" s="846"/>
      <c r="T41" s="846"/>
      <c r="U41" s="846"/>
      <c r="V41" s="846"/>
      <c r="W41" s="846"/>
      <c r="X41" s="846"/>
      <c r="Y41" s="846"/>
      <c r="Z41" s="846"/>
      <c r="AA41" s="846"/>
      <c r="AB41" s="846"/>
      <c r="AC41" s="846"/>
      <c r="AD41" s="846"/>
      <c r="AE41" s="847"/>
      <c r="AF41" s="848"/>
      <c r="AG41" s="849"/>
      <c r="AH41" s="849"/>
      <c r="AI41" s="849"/>
      <c r="AJ41" s="850"/>
      <c r="AK41" s="917"/>
      <c r="AL41" s="918"/>
      <c r="AM41" s="918"/>
      <c r="AN41" s="918"/>
      <c r="AO41" s="918"/>
      <c r="AP41" s="918"/>
      <c r="AQ41" s="918"/>
      <c r="AR41" s="918"/>
      <c r="AS41" s="918"/>
      <c r="AT41" s="918"/>
      <c r="AU41" s="918"/>
      <c r="AV41" s="918"/>
      <c r="AW41" s="918"/>
      <c r="AX41" s="918"/>
      <c r="AY41" s="918"/>
      <c r="AZ41" s="919"/>
      <c r="BA41" s="919"/>
      <c r="BB41" s="919"/>
      <c r="BC41" s="919"/>
      <c r="BD41" s="919"/>
      <c r="BE41" s="915"/>
      <c r="BF41" s="915"/>
      <c r="BG41" s="915"/>
      <c r="BH41" s="915"/>
      <c r="BI41" s="916"/>
      <c r="BJ41" s="254"/>
      <c r="BK41" s="254"/>
      <c r="BL41" s="254"/>
      <c r="BM41" s="254"/>
      <c r="BN41" s="254"/>
      <c r="BO41" s="267"/>
      <c r="BP41" s="267"/>
      <c r="BQ41" s="264">
        <v>35</v>
      </c>
      <c r="BR41" s="265"/>
      <c r="BS41" s="855"/>
      <c r="BT41" s="856"/>
      <c r="BU41" s="856"/>
      <c r="BV41" s="856"/>
      <c r="BW41" s="856"/>
      <c r="BX41" s="856"/>
      <c r="BY41" s="856"/>
      <c r="BZ41" s="856"/>
      <c r="CA41" s="856"/>
      <c r="CB41" s="856"/>
      <c r="CC41" s="856"/>
      <c r="CD41" s="856"/>
      <c r="CE41" s="856"/>
      <c r="CF41" s="856"/>
      <c r="CG41" s="857"/>
      <c r="CH41" s="868"/>
      <c r="CI41" s="869"/>
      <c r="CJ41" s="869"/>
      <c r="CK41" s="869"/>
      <c r="CL41" s="870"/>
      <c r="CM41" s="868"/>
      <c r="CN41" s="869"/>
      <c r="CO41" s="869"/>
      <c r="CP41" s="869"/>
      <c r="CQ41" s="870"/>
      <c r="CR41" s="868"/>
      <c r="CS41" s="869"/>
      <c r="CT41" s="869"/>
      <c r="CU41" s="869"/>
      <c r="CV41" s="870"/>
      <c r="CW41" s="868"/>
      <c r="CX41" s="869"/>
      <c r="CY41" s="869"/>
      <c r="CZ41" s="869"/>
      <c r="DA41" s="870"/>
      <c r="DB41" s="868"/>
      <c r="DC41" s="869"/>
      <c r="DD41" s="869"/>
      <c r="DE41" s="869"/>
      <c r="DF41" s="870"/>
      <c r="DG41" s="868"/>
      <c r="DH41" s="869"/>
      <c r="DI41" s="869"/>
      <c r="DJ41" s="869"/>
      <c r="DK41" s="870"/>
      <c r="DL41" s="868"/>
      <c r="DM41" s="869"/>
      <c r="DN41" s="869"/>
      <c r="DO41" s="869"/>
      <c r="DP41" s="870"/>
      <c r="DQ41" s="868"/>
      <c r="DR41" s="869"/>
      <c r="DS41" s="869"/>
      <c r="DT41" s="869"/>
      <c r="DU41" s="870"/>
      <c r="DV41" s="871"/>
      <c r="DW41" s="872"/>
      <c r="DX41" s="872"/>
      <c r="DY41" s="872"/>
      <c r="DZ41" s="873"/>
      <c r="EA41" s="248"/>
    </row>
    <row r="42" spans="1:131" s="249" customFormat="1" ht="26.25" customHeight="1" x14ac:dyDescent="0.15">
      <c r="A42" s="263">
        <v>15</v>
      </c>
      <c r="B42" s="842"/>
      <c r="C42" s="843"/>
      <c r="D42" s="843"/>
      <c r="E42" s="843"/>
      <c r="F42" s="843"/>
      <c r="G42" s="843"/>
      <c r="H42" s="843"/>
      <c r="I42" s="843"/>
      <c r="J42" s="843"/>
      <c r="K42" s="843"/>
      <c r="L42" s="843"/>
      <c r="M42" s="843"/>
      <c r="N42" s="843"/>
      <c r="O42" s="843"/>
      <c r="P42" s="844"/>
      <c r="Q42" s="845"/>
      <c r="R42" s="846"/>
      <c r="S42" s="846"/>
      <c r="T42" s="846"/>
      <c r="U42" s="846"/>
      <c r="V42" s="846"/>
      <c r="W42" s="846"/>
      <c r="X42" s="846"/>
      <c r="Y42" s="846"/>
      <c r="Z42" s="846"/>
      <c r="AA42" s="846"/>
      <c r="AB42" s="846"/>
      <c r="AC42" s="846"/>
      <c r="AD42" s="846"/>
      <c r="AE42" s="847"/>
      <c r="AF42" s="848"/>
      <c r="AG42" s="849"/>
      <c r="AH42" s="849"/>
      <c r="AI42" s="849"/>
      <c r="AJ42" s="850"/>
      <c r="AK42" s="917"/>
      <c r="AL42" s="918"/>
      <c r="AM42" s="918"/>
      <c r="AN42" s="918"/>
      <c r="AO42" s="918"/>
      <c r="AP42" s="918"/>
      <c r="AQ42" s="918"/>
      <c r="AR42" s="918"/>
      <c r="AS42" s="918"/>
      <c r="AT42" s="918"/>
      <c r="AU42" s="918"/>
      <c r="AV42" s="918"/>
      <c r="AW42" s="918"/>
      <c r="AX42" s="918"/>
      <c r="AY42" s="918"/>
      <c r="AZ42" s="919"/>
      <c r="BA42" s="919"/>
      <c r="BB42" s="919"/>
      <c r="BC42" s="919"/>
      <c r="BD42" s="919"/>
      <c r="BE42" s="915"/>
      <c r="BF42" s="915"/>
      <c r="BG42" s="915"/>
      <c r="BH42" s="915"/>
      <c r="BI42" s="916"/>
      <c r="BJ42" s="254"/>
      <c r="BK42" s="254"/>
      <c r="BL42" s="254"/>
      <c r="BM42" s="254"/>
      <c r="BN42" s="254"/>
      <c r="BO42" s="267"/>
      <c r="BP42" s="267"/>
      <c r="BQ42" s="264">
        <v>36</v>
      </c>
      <c r="BR42" s="265"/>
      <c r="BS42" s="855"/>
      <c r="BT42" s="856"/>
      <c r="BU42" s="856"/>
      <c r="BV42" s="856"/>
      <c r="BW42" s="856"/>
      <c r="BX42" s="856"/>
      <c r="BY42" s="856"/>
      <c r="BZ42" s="856"/>
      <c r="CA42" s="856"/>
      <c r="CB42" s="856"/>
      <c r="CC42" s="856"/>
      <c r="CD42" s="856"/>
      <c r="CE42" s="856"/>
      <c r="CF42" s="856"/>
      <c r="CG42" s="857"/>
      <c r="CH42" s="868"/>
      <c r="CI42" s="869"/>
      <c r="CJ42" s="869"/>
      <c r="CK42" s="869"/>
      <c r="CL42" s="870"/>
      <c r="CM42" s="868"/>
      <c r="CN42" s="869"/>
      <c r="CO42" s="869"/>
      <c r="CP42" s="869"/>
      <c r="CQ42" s="870"/>
      <c r="CR42" s="868"/>
      <c r="CS42" s="869"/>
      <c r="CT42" s="869"/>
      <c r="CU42" s="869"/>
      <c r="CV42" s="870"/>
      <c r="CW42" s="868"/>
      <c r="CX42" s="869"/>
      <c r="CY42" s="869"/>
      <c r="CZ42" s="869"/>
      <c r="DA42" s="870"/>
      <c r="DB42" s="868"/>
      <c r="DC42" s="869"/>
      <c r="DD42" s="869"/>
      <c r="DE42" s="869"/>
      <c r="DF42" s="870"/>
      <c r="DG42" s="868"/>
      <c r="DH42" s="869"/>
      <c r="DI42" s="869"/>
      <c r="DJ42" s="869"/>
      <c r="DK42" s="870"/>
      <c r="DL42" s="868"/>
      <c r="DM42" s="869"/>
      <c r="DN42" s="869"/>
      <c r="DO42" s="869"/>
      <c r="DP42" s="870"/>
      <c r="DQ42" s="868"/>
      <c r="DR42" s="869"/>
      <c r="DS42" s="869"/>
      <c r="DT42" s="869"/>
      <c r="DU42" s="870"/>
      <c r="DV42" s="871"/>
      <c r="DW42" s="872"/>
      <c r="DX42" s="872"/>
      <c r="DY42" s="872"/>
      <c r="DZ42" s="873"/>
      <c r="EA42" s="248"/>
    </row>
    <row r="43" spans="1:131" s="249" customFormat="1" ht="26.25" customHeight="1" x14ac:dyDescent="0.15">
      <c r="A43" s="263">
        <v>16</v>
      </c>
      <c r="B43" s="842"/>
      <c r="C43" s="843"/>
      <c r="D43" s="843"/>
      <c r="E43" s="843"/>
      <c r="F43" s="843"/>
      <c r="G43" s="843"/>
      <c r="H43" s="843"/>
      <c r="I43" s="843"/>
      <c r="J43" s="843"/>
      <c r="K43" s="843"/>
      <c r="L43" s="843"/>
      <c r="M43" s="843"/>
      <c r="N43" s="843"/>
      <c r="O43" s="843"/>
      <c r="P43" s="844"/>
      <c r="Q43" s="845"/>
      <c r="R43" s="846"/>
      <c r="S43" s="846"/>
      <c r="T43" s="846"/>
      <c r="U43" s="846"/>
      <c r="V43" s="846"/>
      <c r="W43" s="846"/>
      <c r="X43" s="846"/>
      <c r="Y43" s="846"/>
      <c r="Z43" s="846"/>
      <c r="AA43" s="846"/>
      <c r="AB43" s="846"/>
      <c r="AC43" s="846"/>
      <c r="AD43" s="846"/>
      <c r="AE43" s="847"/>
      <c r="AF43" s="848"/>
      <c r="AG43" s="849"/>
      <c r="AH43" s="849"/>
      <c r="AI43" s="849"/>
      <c r="AJ43" s="850"/>
      <c r="AK43" s="917"/>
      <c r="AL43" s="918"/>
      <c r="AM43" s="918"/>
      <c r="AN43" s="918"/>
      <c r="AO43" s="918"/>
      <c r="AP43" s="918"/>
      <c r="AQ43" s="918"/>
      <c r="AR43" s="918"/>
      <c r="AS43" s="918"/>
      <c r="AT43" s="918"/>
      <c r="AU43" s="918"/>
      <c r="AV43" s="918"/>
      <c r="AW43" s="918"/>
      <c r="AX43" s="918"/>
      <c r="AY43" s="918"/>
      <c r="AZ43" s="919"/>
      <c r="BA43" s="919"/>
      <c r="BB43" s="919"/>
      <c r="BC43" s="919"/>
      <c r="BD43" s="919"/>
      <c r="BE43" s="915"/>
      <c r="BF43" s="915"/>
      <c r="BG43" s="915"/>
      <c r="BH43" s="915"/>
      <c r="BI43" s="916"/>
      <c r="BJ43" s="254"/>
      <c r="BK43" s="254"/>
      <c r="BL43" s="254"/>
      <c r="BM43" s="254"/>
      <c r="BN43" s="254"/>
      <c r="BO43" s="267"/>
      <c r="BP43" s="267"/>
      <c r="BQ43" s="264">
        <v>37</v>
      </c>
      <c r="BR43" s="265"/>
      <c r="BS43" s="855"/>
      <c r="BT43" s="856"/>
      <c r="BU43" s="856"/>
      <c r="BV43" s="856"/>
      <c r="BW43" s="856"/>
      <c r="BX43" s="856"/>
      <c r="BY43" s="856"/>
      <c r="BZ43" s="856"/>
      <c r="CA43" s="856"/>
      <c r="CB43" s="856"/>
      <c r="CC43" s="856"/>
      <c r="CD43" s="856"/>
      <c r="CE43" s="856"/>
      <c r="CF43" s="856"/>
      <c r="CG43" s="857"/>
      <c r="CH43" s="868"/>
      <c r="CI43" s="869"/>
      <c r="CJ43" s="869"/>
      <c r="CK43" s="869"/>
      <c r="CL43" s="870"/>
      <c r="CM43" s="868"/>
      <c r="CN43" s="869"/>
      <c r="CO43" s="869"/>
      <c r="CP43" s="869"/>
      <c r="CQ43" s="870"/>
      <c r="CR43" s="868"/>
      <c r="CS43" s="869"/>
      <c r="CT43" s="869"/>
      <c r="CU43" s="869"/>
      <c r="CV43" s="870"/>
      <c r="CW43" s="868"/>
      <c r="CX43" s="869"/>
      <c r="CY43" s="869"/>
      <c r="CZ43" s="869"/>
      <c r="DA43" s="870"/>
      <c r="DB43" s="868"/>
      <c r="DC43" s="869"/>
      <c r="DD43" s="869"/>
      <c r="DE43" s="869"/>
      <c r="DF43" s="870"/>
      <c r="DG43" s="868"/>
      <c r="DH43" s="869"/>
      <c r="DI43" s="869"/>
      <c r="DJ43" s="869"/>
      <c r="DK43" s="870"/>
      <c r="DL43" s="868"/>
      <c r="DM43" s="869"/>
      <c r="DN43" s="869"/>
      <c r="DO43" s="869"/>
      <c r="DP43" s="870"/>
      <c r="DQ43" s="868"/>
      <c r="DR43" s="869"/>
      <c r="DS43" s="869"/>
      <c r="DT43" s="869"/>
      <c r="DU43" s="870"/>
      <c r="DV43" s="871"/>
      <c r="DW43" s="872"/>
      <c r="DX43" s="872"/>
      <c r="DY43" s="872"/>
      <c r="DZ43" s="873"/>
      <c r="EA43" s="248"/>
    </row>
    <row r="44" spans="1:131" s="249" customFormat="1" ht="26.25" customHeight="1" x14ac:dyDescent="0.15">
      <c r="A44" s="263">
        <v>17</v>
      </c>
      <c r="B44" s="842"/>
      <c r="C44" s="843"/>
      <c r="D44" s="843"/>
      <c r="E44" s="843"/>
      <c r="F44" s="843"/>
      <c r="G44" s="843"/>
      <c r="H44" s="843"/>
      <c r="I44" s="843"/>
      <c r="J44" s="843"/>
      <c r="K44" s="843"/>
      <c r="L44" s="843"/>
      <c r="M44" s="843"/>
      <c r="N44" s="843"/>
      <c r="O44" s="843"/>
      <c r="P44" s="844"/>
      <c r="Q44" s="845"/>
      <c r="R44" s="846"/>
      <c r="S44" s="846"/>
      <c r="T44" s="846"/>
      <c r="U44" s="846"/>
      <c r="V44" s="846"/>
      <c r="W44" s="846"/>
      <c r="X44" s="846"/>
      <c r="Y44" s="846"/>
      <c r="Z44" s="846"/>
      <c r="AA44" s="846"/>
      <c r="AB44" s="846"/>
      <c r="AC44" s="846"/>
      <c r="AD44" s="846"/>
      <c r="AE44" s="847"/>
      <c r="AF44" s="848"/>
      <c r="AG44" s="849"/>
      <c r="AH44" s="849"/>
      <c r="AI44" s="849"/>
      <c r="AJ44" s="850"/>
      <c r="AK44" s="917"/>
      <c r="AL44" s="918"/>
      <c r="AM44" s="918"/>
      <c r="AN44" s="918"/>
      <c r="AO44" s="918"/>
      <c r="AP44" s="918"/>
      <c r="AQ44" s="918"/>
      <c r="AR44" s="918"/>
      <c r="AS44" s="918"/>
      <c r="AT44" s="918"/>
      <c r="AU44" s="918"/>
      <c r="AV44" s="918"/>
      <c r="AW44" s="918"/>
      <c r="AX44" s="918"/>
      <c r="AY44" s="918"/>
      <c r="AZ44" s="919"/>
      <c r="BA44" s="919"/>
      <c r="BB44" s="919"/>
      <c r="BC44" s="919"/>
      <c r="BD44" s="919"/>
      <c r="BE44" s="915"/>
      <c r="BF44" s="915"/>
      <c r="BG44" s="915"/>
      <c r="BH44" s="915"/>
      <c r="BI44" s="916"/>
      <c r="BJ44" s="254"/>
      <c r="BK44" s="254"/>
      <c r="BL44" s="254"/>
      <c r="BM44" s="254"/>
      <c r="BN44" s="254"/>
      <c r="BO44" s="267"/>
      <c r="BP44" s="267"/>
      <c r="BQ44" s="264">
        <v>38</v>
      </c>
      <c r="BR44" s="265"/>
      <c r="BS44" s="855"/>
      <c r="BT44" s="856"/>
      <c r="BU44" s="856"/>
      <c r="BV44" s="856"/>
      <c r="BW44" s="856"/>
      <c r="BX44" s="856"/>
      <c r="BY44" s="856"/>
      <c r="BZ44" s="856"/>
      <c r="CA44" s="856"/>
      <c r="CB44" s="856"/>
      <c r="CC44" s="856"/>
      <c r="CD44" s="856"/>
      <c r="CE44" s="856"/>
      <c r="CF44" s="856"/>
      <c r="CG44" s="857"/>
      <c r="CH44" s="868"/>
      <c r="CI44" s="869"/>
      <c r="CJ44" s="869"/>
      <c r="CK44" s="869"/>
      <c r="CL44" s="870"/>
      <c r="CM44" s="868"/>
      <c r="CN44" s="869"/>
      <c r="CO44" s="869"/>
      <c r="CP44" s="869"/>
      <c r="CQ44" s="870"/>
      <c r="CR44" s="868"/>
      <c r="CS44" s="869"/>
      <c r="CT44" s="869"/>
      <c r="CU44" s="869"/>
      <c r="CV44" s="870"/>
      <c r="CW44" s="868"/>
      <c r="CX44" s="869"/>
      <c r="CY44" s="869"/>
      <c r="CZ44" s="869"/>
      <c r="DA44" s="870"/>
      <c r="DB44" s="868"/>
      <c r="DC44" s="869"/>
      <c r="DD44" s="869"/>
      <c r="DE44" s="869"/>
      <c r="DF44" s="870"/>
      <c r="DG44" s="868"/>
      <c r="DH44" s="869"/>
      <c r="DI44" s="869"/>
      <c r="DJ44" s="869"/>
      <c r="DK44" s="870"/>
      <c r="DL44" s="868"/>
      <c r="DM44" s="869"/>
      <c r="DN44" s="869"/>
      <c r="DO44" s="869"/>
      <c r="DP44" s="870"/>
      <c r="DQ44" s="868"/>
      <c r="DR44" s="869"/>
      <c r="DS44" s="869"/>
      <c r="DT44" s="869"/>
      <c r="DU44" s="870"/>
      <c r="DV44" s="871"/>
      <c r="DW44" s="872"/>
      <c r="DX44" s="872"/>
      <c r="DY44" s="872"/>
      <c r="DZ44" s="873"/>
      <c r="EA44" s="248"/>
    </row>
    <row r="45" spans="1:131" s="249" customFormat="1" ht="26.25" customHeight="1" x14ac:dyDescent="0.15">
      <c r="A45" s="263">
        <v>18</v>
      </c>
      <c r="B45" s="842"/>
      <c r="C45" s="843"/>
      <c r="D45" s="843"/>
      <c r="E45" s="843"/>
      <c r="F45" s="843"/>
      <c r="G45" s="843"/>
      <c r="H45" s="843"/>
      <c r="I45" s="843"/>
      <c r="J45" s="843"/>
      <c r="K45" s="843"/>
      <c r="L45" s="843"/>
      <c r="M45" s="843"/>
      <c r="N45" s="843"/>
      <c r="O45" s="843"/>
      <c r="P45" s="844"/>
      <c r="Q45" s="845"/>
      <c r="R45" s="846"/>
      <c r="S45" s="846"/>
      <c r="T45" s="846"/>
      <c r="U45" s="846"/>
      <c r="V45" s="846"/>
      <c r="W45" s="846"/>
      <c r="X45" s="846"/>
      <c r="Y45" s="846"/>
      <c r="Z45" s="846"/>
      <c r="AA45" s="846"/>
      <c r="AB45" s="846"/>
      <c r="AC45" s="846"/>
      <c r="AD45" s="846"/>
      <c r="AE45" s="847"/>
      <c r="AF45" s="848"/>
      <c r="AG45" s="849"/>
      <c r="AH45" s="849"/>
      <c r="AI45" s="849"/>
      <c r="AJ45" s="850"/>
      <c r="AK45" s="917"/>
      <c r="AL45" s="918"/>
      <c r="AM45" s="918"/>
      <c r="AN45" s="918"/>
      <c r="AO45" s="918"/>
      <c r="AP45" s="918"/>
      <c r="AQ45" s="918"/>
      <c r="AR45" s="918"/>
      <c r="AS45" s="918"/>
      <c r="AT45" s="918"/>
      <c r="AU45" s="918"/>
      <c r="AV45" s="918"/>
      <c r="AW45" s="918"/>
      <c r="AX45" s="918"/>
      <c r="AY45" s="918"/>
      <c r="AZ45" s="919"/>
      <c r="BA45" s="919"/>
      <c r="BB45" s="919"/>
      <c r="BC45" s="919"/>
      <c r="BD45" s="919"/>
      <c r="BE45" s="915"/>
      <c r="BF45" s="915"/>
      <c r="BG45" s="915"/>
      <c r="BH45" s="915"/>
      <c r="BI45" s="916"/>
      <c r="BJ45" s="254"/>
      <c r="BK45" s="254"/>
      <c r="BL45" s="254"/>
      <c r="BM45" s="254"/>
      <c r="BN45" s="254"/>
      <c r="BO45" s="267"/>
      <c r="BP45" s="267"/>
      <c r="BQ45" s="264">
        <v>39</v>
      </c>
      <c r="BR45" s="265"/>
      <c r="BS45" s="855"/>
      <c r="BT45" s="856"/>
      <c r="BU45" s="856"/>
      <c r="BV45" s="856"/>
      <c r="BW45" s="856"/>
      <c r="BX45" s="856"/>
      <c r="BY45" s="856"/>
      <c r="BZ45" s="856"/>
      <c r="CA45" s="856"/>
      <c r="CB45" s="856"/>
      <c r="CC45" s="856"/>
      <c r="CD45" s="856"/>
      <c r="CE45" s="856"/>
      <c r="CF45" s="856"/>
      <c r="CG45" s="857"/>
      <c r="CH45" s="868"/>
      <c r="CI45" s="869"/>
      <c r="CJ45" s="869"/>
      <c r="CK45" s="869"/>
      <c r="CL45" s="870"/>
      <c r="CM45" s="868"/>
      <c r="CN45" s="869"/>
      <c r="CO45" s="869"/>
      <c r="CP45" s="869"/>
      <c r="CQ45" s="870"/>
      <c r="CR45" s="868"/>
      <c r="CS45" s="869"/>
      <c r="CT45" s="869"/>
      <c r="CU45" s="869"/>
      <c r="CV45" s="870"/>
      <c r="CW45" s="868"/>
      <c r="CX45" s="869"/>
      <c r="CY45" s="869"/>
      <c r="CZ45" s="869"/>
      <c r="DA45" s="870"/>
      <c r="DB45" s="868"/>
      <c r="DC45" s="869"/>
      <c r="DD45" s="869"/>
      <c r="DE45" s="869"/>
      <c r="DF45" s="870"/>
      <c r="DG45" s="868"/>
      <c r="DH45" s="869"/>
      <c r="DI45" s="869"/>
      <c r="DJ45" s="869"/>
      <c r="DK45" s="870"/>
      <c r="DL45" s="868"/>
      <c r="DM45" s="869"/>
      <c r="DN45" s="869"/>
      <c r="DO45" s="869"/>
      <c r="DP45" s="870"/>
      <c r="DQ45" s="868"/>
      <c r="DR45" s="869"/>
      <c r="DS45" s="869"/>
      <c r="DT45" s="869"/>
      <c r="DU45" s="870"/>
      <c r="DV45" s="871"/>
      <c r="DW45" s="872"/>
      <c r="DX45" s="872"/>
      <c r="DY45" s="872"/>
      <c r="DZ45" s="873"/>
      <c r="EA45" s="248"/>
    </row>
    <row r="46" spans="1:131" s="249" customFormat="1" ht="26.25" customHeight="1" x14ac:dyDescent="0.15">
      <c r="A46" s="263">
        <v>19</v>
      </c>
      <c r="B46" s="842"/>
      <c r="C46" s="843"/>
      <c r="D46" s="843"/>
      <c r="E46" s="843"/>
      <c r="F46" s="843"/>
      <c r="G46" s="843"/>
      <c r="H46" s="843"/>
      <c r="I46" s="843"/>
      <c r="J46" s="843"/>
      <c r="K46" s="843"/>
      <c r="L46" s="843"/>
      <c r="M46" s="843"/>
      <c r="N46" s="843"/>
      <c r="O46" s="843"/>
      <c r="P46" s="844"/>
      <c r="Q46" s="845"/>
      <c r="R46" s="846"/>
      <c r="S46" s="846"/>
      <c r="T46" s="846"/>
      <c r="U46" s="846"/>
      <c r="V46" s="846"/>
      <c r="W46" s="846"/>
      <c r="X46" s="846"/>
      <c r="Y46" s="846"/>
      <c r="Z46" s="846"/>
      <c r="AA46" s="846"/>
      <c r="AB46" s="846"/>
      <c r="AC46" s="846"/>
      <c r="AD46" s="846"/>
      <c r="AE46" s="847"/>
      <c r="AF46" s="848"/>
      <c r="AG46" s="849"/>
      <c r="AH46" s="849"/>
      <c r="AI46" s="849"/>
      <c r="AJ46" s="850"/>
      <c r="AK46" s="917"/>
      <c r="AL46" s="918"/>
      <c r="AM46" s="918"/>
      <c r="AN46" s="918"/>
      <c r="AO46" s="918"/>
      <c r="AP46" s="918"/>
      <c r="AQ46" s="918"/>
      <c r="AR46" s="918"/>
      <c r="AS46" s="918"/>
      <c r="AT46" s="918"/>
      <c r="AU46" s="918"/>
      <c r="AV46" s="918"/>
      <c r="AW46" s="918"/>
      <c r="AX46" s="918"/>
      <c r="AY46" s="918"/>
      <c r="AZ46" s="919"/>
      <c r="BA46" s="919"/>
      <c r="BB46" s="919"/>
      <c r="BC46" s="919"/>
      <c r="BD46" s="919"/>
      <c r="BE46" s="915"/>
      <c r="BF46" s="915"/>
      <c r="BG46" s="915"/>
      <c r="BH46" s="915"/>
      <c r="BI46" s="916"/>
      <c r="BJ46" s="254"/>
      <c r="BK46" s="254"/>
      <c r="BL46" s="254"/>
      <c r="BM46" s="254"/>
      <c r="BN46" s="254"/>
      <c r="BO46" s="267"/>
      <c r="BP46" s="267"/>
      <c r="BQ46" s="264">
        <v>40</v>
      </c>
      <c r="BR46" s="265"/>
      <c r="BS46" s="855"/>
      <c r="BT46" s="856"/>
      <c r="BU46" s="856"/>
      <c r="BV46" s="856"/>
      <c r="BW46" s="856"/>
      <c r="BX46" s="856"/>
      <c r="BY46" s="856"/>
      <c r="BZ46" s="856"/>
      <c r="CA46" s="856"/>
      <c r="CB46" s="856"/>
      <c r="CC46" s="856"/>
      <c r="CD46" s="856"/>
      <c r="CE46" s="856"/>
      <c r="CF46" s="856"/>
      <c r="CG46" s="857"/>
      <c r="CH46" s="868"/>
      <c r="CI46" s="869"/>
      <c r="CJ46" s="869"/>
      <c r="CK46" s="869"/>
      <c r="CL46" s="870"/>
      <c r="CM46" s="868"/>
      <c r="CN46" s="869"/>
      <c r="CO46" s="869"/>
      <c r="CP46" s="869"/>
      <c r="CQ46" s="870"/>
      <c r="CR46" s="868"/>
      <c r="CS46" s="869"/>
      <c r="CT46" s="869"/>
      <c r="CU46" s="869"/>
      <c r="CV46" s="870"/>
      <c r="CW46" s="868"/>
      <c r="CX46" s="869"/>
      <c r="CY46" s="869"/>
      <c r="CZ46" s="869"/>
      <c r="DA46" s="870"/>
      <c r="DB46" s="868"/>
      <c r="DC46" s="869"/>
      <c r="DD46" s="869"/>
      <c r="DE46" s="869"/>
      <c r="DF46" s="870"/>
      <c r="DG46" s="868"/>
      <c r="DH46" s="869"/>
      <c r="DI46" s="869"/>
      <c r="DJ46" s="869"/>
      <c r="DK46" s="870"/>
      <c r="DL46" s="868"/>
      <c r="DM46" s="869"/>
      <c r="DN46" s="869"/>
      <c r="DO46" s="869"/>
      <c r="DP46" s="870"/>
      <c r="DQ46" s="868"/>
      <c r="DR46" s="869"/>
      <c r="DS46" s="869"/>
      <c r="DT46" s="869"/>
      <c r="DU46" s="870"/>
      <c r="DV46" s="871"/>
      <c r="DW46" s="872"/>
      <c r="DX46" s="872"/>
      <c r="DY46" s="872"/>
      <c r="DZ46" s="873"/>
      <c r="EA46" s="248"/>
    </row>
    <row r="47" spans="1:131" s="249" customFormat="1" ht="26.25" customHeight="1" x14ac:dyDescent="0.15">
      <c r="A47" s="263">
        <v>20</v>
      </c>
      <c r="B47" s="842"/>
      <c r="C47" s="843"/>
      <c r="D47" s="843"/>
      <c r="E47" s="843"/>
      <c r="F47" s="843"/>
      <c r="G47" s="843"/>
      <c r="H47" s="843"/>
      <c r="I47" s="843"/>
      <c r="J47" s="843"/>
      <c r="K47" s="843"/>
      <c r="L47" s="843"/>
      <c r="M47" s="843"/>
      <c r="N47" s="843"/>
      <c r="O47" s="843"/>
      <c r="P47" s="844"/>
      <c r="Q47" s="845"/>
      <c r="R47" s="846"/>
      <c r="S47" s="846"/>
      <c r="T47" s="846"/>
      <c r="U47" s="846"/>
      <c r="V47" s="846"/>
      <c r="W47" s="846"/>
      <c r="X47" s="846"/>
      <c r="Y47" s="846"/>
      <c r="Z47" s="846"/>
      <c r="AA47" s="846"/>
      <c r="AB47" s="846"/>
      <c r="AC47" s="846"/>
      <c r="AD47" s="846"/>
      <c r="AE47" s="847"/>
      <c r="AF47" s="848"/>
      <c r="AG47" s="849"/>
      <c r="AH47" s="849"/>
      <c r="AI47" s="849"/>
      <c r="AJ47" s="850"/>
      <c r="AK47" s="917"/>
      <c r="AL47" s="918"/>
      <c r="AM47" s="918"/>
      <c r="AN47" s="918"/>
      <c r="AO47" s="918"/>
      <c r="AP47" s="918"/>
      <c r="AQ47" s="918"/>
      <c r="AR47" s="918"/>
      <c r="AS47" s="918"/>
      <c r="AT47" s="918"/>
      <c r="AU47" s="918"/>
      <c r="AV47" s="918"/>
      <c r="AW47" s="918"/>
      <c r="AX47" s="918"/>
      <c r="AY47" s="918"/>
      <c r="AZ47" s="919"/>
      <c r="BA47" s="919"/>
      <c r="BB47" s="919"/>
      <c r="BC47" s="919"/>
      <c r="BD47" s="919"/>
      <c r="BE47" s="915"/>
      <c r="BF47" s="915"/>
      <c r="BG47" s="915"/>
      <c r="BH47" s="915"/>
      <c r="BI47" s="916"/>
      <c r="BJ47" s="254"/>
      <c r="BK47" s="254"/>
      <c r="BL47" s="254"/>
      <c r="BM47" s="254"/>
      <c r="BN47" s="254"/>
      <c r="BO47" s="267"/>
      <c r="BP47" s="267"/>
      <c r="BQ47" s="264">
        <v>41</v>
      </c>
      <c r="BR47" s="265"/>
      <c r="BS47" s="855"/>
      <c r="BT47" s="856"/>
      <c r="BU47" s="856"/>
      <c r="BV47" s="856"/>
      <c r="BW47" s="856"/>
      <c r="BX47" s="856"/>
      <c r="BY47" s="856"/>
      <c r="BZ47" s="856"/>
      <c r="CA47" s="856"/>
      <c r="CB47" s="856"/>
      <c r="CC47" s="856"/>
      <c r="CD47" s="856"/>
      <c r="CE47" s="856"/>
      <c r="CF47" s="856"/>
      <c r="CG47" s="857"/>
      <c r="CH47" s="868"/>
      <c r="CI47" s="869"/>
      <c r="CJ47" s="869"/>
      <c r="CK47" s="869"/>
      <c r="CL47" s="870"/>
      <c r="CM47" s="868"/>
      <c r="CN47" s="869"/>
      <c r="CO47" s="869"/>
      <c r="CP47" s="869"/>
      <c r="CQ47" s="870"/>
      <c r="CR47" s="868"/>
      <c r="CS47" s="869"/>
      <c r="CT47" s="869"/>
      <c r="CU47" s="869"/>
      <c r="CV47" s="870"/>
      <c r="CW47" s="868"/>
      <c r="CX47" s="869"/>
      <c r="CY47" s="869"/>
      <c r="CZ47" s="869"/>
      <c r="DA47" s="870"/>
      <c r="DB47" s="868"/>
      <c r="DC47" s="869"/>
      <c r="DD47" s="869"/>
      <c r="DE47" s="869"/>
      <c r="DF47" s="870"/>
      <c r="DG47" s="868"/>
      <c r="DH47" s="869"/>
      <c r="DI47" s="869"/>
      <c r="DJ47" s="869"/>
      <c r="DK47" s="870"/>
      <c r="DL47" s="868"/>
      <c r="DM47" s="869"/>
      <c r="DN47" s="869"/>
      <c r="DO47" s="869"/>
      <c r="DP47" s="870"/>
      <c r="DQ47" s="868"/>
      <c r="DR47" s="869"/>
      <c r="DS47" s="869"/>
      <c r="DT47" s="869"/>
      <c r="DU47" s="870"/>
      <c r="DV47" s="871"/>
      <c r="DW47" s="872"/>
      <c r="DX47" s="872"/>
      <c r="DY47" s="872"/>
      <c r="DZ47" s="873"/>
      <c r="EA47" s="248"/>
    </row>
    <row r="48" spans="1:131" s="249" customFormat="1" ht="26.25" customHeight="1" x14ac:dyDescent="0.15">
      <c r="A48" s="263">
        <v>21</v>
      </c>
      <c r="B48" s="842"/>
      <c r="C48" s="843"/>
      <c r="D48" s="843"/>
      <c r="E48" s="843"/>
      <c r="F48" s="843"/>
      <c r="G48" s="843"/>
      <c r="H48" s="843"/>
      <c r="I48" s="843"/>
      <c r="J48" s="843"/>
      <c r="K48" s="843"/>
      <c r="L48" s="843"/>
      <c r="M48" s="843"/>
      <c r="N48" s="843"/>
      <c r="O48" s="843"/>
      <c r="P48" s="844"/>
      <c r="Q48" s="845"/>
      <c r="R48" s="846"/>
      <c r="S48" s="846"/>
      <c r="T48" s="846"/>
      <c r="U48" s="846"/>
      <c r="V48" s="846"/>
      <c r="W48" s="846"/>
      <c r="X48" s="846"/>
      <c r="Y48" s="846"/>
      <c r="Z48" s="846"/>
      <c r="AA48" s="846"/>
      <c r="AB48" s="846"/>
      <c r="AC48" s="846"/>
      <c r="AD48" s="846"/>
      <c r="AE48" s="847"/>
      <c r="AF48" s="848"/>
      <c r="AG48" s="849"/>
      <c r="AH48" s="849"/>
      <c r="AI48" s="849"/>
      <c r="AJ48" s="850"/>
      <c r="AK48" s="917"/>
      <c r="AL48" s="918"/>
      <c r="AM48" s="918"/>
      <c r="AN48" s="918"/>
      <c r="AO48" s="918"/>
      <c r="AP48" s="918"/>
      <c r="AQ48" s="918"/>
      <c r="AR48" s="918"/>
      <c r="AS48" s="918"/>
      <c r="AT48" s="918"/>
      <c r="AU48" s="918"/>
      <c r="AV48" s="918"/>
      <c r="AW48" s="918"/>
      <c r="AX48" s="918"/>
      <c r="AY48" s="918"/>
      <c r="AZ48" s="919"/>
      <c r="BA48" s="919"/>
      <c r="BB48" s="919"/>
      <c r="BC48" s="919"/>
      <c r="BD48" s="919"/>
      <c r="BE48" s="915"/>
      <c r="BF48" s="915"/>
      <c r="BG48" s="915"/>
      <c r="BH48" s="915"/>
      <c r="BI48" s="916"/>
      <c r="BJ48" s="254"/>
      <c r="BK48" s="254"/>
      <c r="BL48" s="254"/>
      <c r="BM48" s="254"/>
      <c r="BN48" s="254"/>
      <c r="BO48" s="267"/>
      <c r="BP48" s="267"/>
      <c r="BQ48" s="264">
        <v>42</v>
      </c>
      <c r="BR48" s="265"/>
      <c r="BS48" s="855"/>
      <c r="BT48" s="856"/>
      <c r="BU48" s="856"/>
      <c r="BV48" s="856"/>
      <c r="BW48" s="856"/>
      <c r="BX48" s="856"/>
      <c r="BY48" s="856"/>
      <c r="BZ48" s="856"/>
      <c r="CA48" s="856"/>
      <c r="CB48" s="856"/>
      <c r="CC48" s="856"/>
      <c r="CD48" s="856"/>
      <c r="CE48" s="856"/>
      <c r="CF48" s="856"/>
      <c r="CG48" s="857"/>
      <c r="CH48" s="868"/>
      <c r="CI48" s="869"/>
      <c r="CJ48" s="869"/>
      <c r="CK48" s="869"/>
      <c r="CL48" s="870"/>
      <c r="CM48" s="868"/>
      <c r="CN48" s="869"/>
      <c r="CO48" s="869"/>
      <c r="CP48" s="869"/>
      <c r="CQ48" s="870"/>
      <c r="CR48" s="868"/>
      <c r="CS48" s="869"/>
      <c r="CT48" s="869"/>
      <c r="CU48" s="869"/>
      <c r="CV48" s="870"/>
      <c r="CW48" s="868"/>
      <c r="CX48" s="869"/>
      <c r="CY48" s="869"/>
      <c r="CZ48" s="869"/>
      <c r="DA48" s="870"/>
      <c r="DB48" s="868"/>
      <c r="DC48" s="869"/>
      <c r="DD48" s="869"/>
      <c r="DE48" s="869"/>
      <c r="DF48" s="870"/>
      <c r="DG48" s="868"/>
      <c r="DH48" s="869"/>
      <c r="DI48" s="869"/>
      <c r="DJ48" s="869"/>
      <c r="DK48" s="870"/>
      <c r="DL48" s="868"/>
      <c r="DM48" s="869"/>
      <c r="DN48" s="869"/>
      <c r="DO48" s="869"/>
      <c r="DP48" s="870"/>
      <c r="DQ48" s="868"/>
      <c r="DR48" s="869"/>
      <c r="DS48" s="869"/>
      <c r="DT48" s="869"/>
      <c r="DU48" s="870"/>
      <c r="DV48" s="871"/>
      <c r="DW48" s="872"/>
      <c r="DX48" s="872"/>
      <c r="DY48" s="872"/>
      <c r="DZ48" s="873"/>
      <c r="EA48" s="248"/>
    </row>
    <row r="49" spans="1:131" s="249" customFormat="1" ht="26.25" customHeight="1" x14ac:dyDescent="0.15">
      <c r="A49" s="263">
        <v>22</v>
      </c>
      <c r="B49" s="842"/>
      <c r="C49" s="843"/>
      <c r="D49" s="843"/>
      <c r="E49" s="843"/>
      <c r="F49" s="843"/>
      <c r="G49" s="843"/>
      <c r="H49" s="843"/>
      <c r="I49" s="843"/>
      <c r="J49" s="843"/>
      <c r="K49" s="843"/>
      <c r="L49" s="843"/>
      <c r="M49" s="843"/>
      <c r="N49" s="843"/>
      <c r="O49" s="843"/>
      <c r="P49" s="844"/>
      <c r="Q49" s="845"/>
      <c r="R49" s="846"/>
      <c r="S49" s="846"/>
      <c r="T49" s="846"/>
      <c r="U49" s="846"/>
      <c r="V49" s="846"/>
      <c r="W49" s="846"/>
      <c r="X49" s="846"/>
      <c r="Y49" s="846"/>
      <c r="Z49" s="846"/>
      <c r="AA49" s="846"/>
      <c r="AB49" s="846"/>
      <c r="AC49" s="846"/>
      <c r="AD49" s="846"/>
      <c r="AE49" s="847"/>
      <c r="AF49" s="848"/>
      <c r="AG49" s="849"/>
      <c r="AH49" s="849"/>
      <c r="AI49" s="849"/>
      <c r="AJ49" s="850"/>
      <c r="AK49" s="917"/>
      <c r="AL49" s="918"/>
      <c r="AM49" s="918"/>
      <c r="AN49" s="918"/>
      <c r="AO49" s="918"/>
      <c r="AP49" s="918"/>
      <c r="AQ49" s="918"/>
      <c r="AR49" s="918"/>
      <c r="AS49" s="918"/>
      <c r="AT49" s="918"/>
      <c r="AU49" s="918"/>
      <c r="AV49" s="918"/>
      <c r="AW49" s="918"/>
      <c r="AX49" s="918"/>
      <c r="AY49" s="918"/>
      <c r="AZ49" s="919"/>
      <c r="BA49" s="919"/>
      <c r="BB49" s="919"/>
      <c r="BC49" s="919"/>
      <c r="BD49" s="919"/>
      <c r="BE49" s="915"/>
      <c r="BF49" s="915"/>
      <c r="BG49" s="915"/>
      <c r="BH49" s="915"/>
      <c r="BI49" s="916"/>
      <c r="BJ49" s="254"/>
      <c r="BK49" s="254"/>
      <c r="BL49" s="254"/>
      <c r="BM49" s="254"/>
      <c r="BN49" s="254"/>
      <c r="BO49" s="267"/>
      <c r="BP49" s="267"/>
      <c r="BQ49" s="264">
        <v>43</v>
      </c>
      <c r="BR49" s="265"/>
      <c r="BS49" s="855"/>
      <c r="BT49" s="856"/>
      <c r="BU49" s="856"/>
      <c r="BV49" s="856"/>
      <c r="BW49" s="856"/>
      <c r="BX49" s="856"/>
      <c r="BY49" s="856"/>
      <c r="BZ49" s="856"/>
      <c r="CA49" s="856"/>
      <c r="CB49" s="856"/>
      <c r="CC49" s="856"/>
      <c r="CD49" s="856"/>
      <c r="CE49" s="856"/>
      <c r="CF49" s="856"/>
      <c r="CG49" s="857"/>
      <c r="CH49" s="868"/>
      <c r="CI49" s="869"/>
      <c r="CJ49" s="869"/>
      <c r="CK49" s="869"/>
      <c r="CL49" s="870"/>
      <c r="CM49" s="868"/>
      <c r="CN49" s="869"/>
      <c r="CO49" s="869"/>
      <c r="CP49" s="869"/>
      <c r="CQ49" s="870"/>
      <c r="CR49" s="868"/>
      <c r="CS49" s="869"/>
      <c r="CT49" s="869"/>
      <c r="CU49" s="869"/>
      <c r="CV49" s="870"/>
      <c r="CW49" s="868"/>
      <c r="CX49" s="869"/>
      <c r="CY49" s="869"/>
      <c r="CZ49" s="869"/>
      <c r="DA49" s="870"/>
      <c r="DB49" s="868"/>
      <c r="DC49" s="869"/>
      <c r="DD49" s="869"/>
      <c r="DE49" s="869"/>
      <c r="DF49" s="870"/>
      <c r="DG49" s="868"/>
      <c r="DH49" s="869"/>
      <c r="DI49" s="869"/>
      <c r="DJ49" s="869"/>
      <c r="DK49" s="870"/>
      <c r="DL49" s="868"/>
      <c r="DM49" s="869"/>
      <c r="DN49" s="869"/>
      <c r="DO49" s="869"/>
      <c r="DP49" s="870"/>
      <c r="DQ49" s="868"/>
      <c r="DR49" s="869"/>
      <c r="DS49" s="869"/>
      <c r="DT49" s="869"/>
      <c r="DU49" s="870"/>
      <c r="DV49" s="871"/>
      <c r="DW49" s="872"/>
      <c r="DX49" s="872"/>
      <c r="DY49" s="872"/>
      <c r="DZ49" s="873"/>
      <c r="EA49" s="248"/>
    </row>
    <row r="50" spans="1:131" s="249" customFormat="1" ht="26.25" customHeight="1" x14ac:dyDescent="0.15">
      <c r="A50" s="263">
        <v>23</v>
      </c>
      <c r="B50" s="842"/>
      <c r="C50" s="843"/>
      <c r="D50" s="843"/>
      <c r="E50" s="843"/>
      <c r="F50" s="843"/>
      <c r="G50" s="843"/>
      <c r="H50" s="843"/>
      <c r="I50" s="843"/>
      <c r="J50" s="843"/>
      <c r="K50" s="843"/>
      <c r="L50" s="843"/>
      <c r="M50" s="843"/>
      <c r="N50" s="843"/>
      <c r="O50" s="843"/>
      <c r="P50" s="844"/>
      <c r="Q50" s="920"/>
      <c r="R50" s="921"/>
      <c r="S50" s="921"/>
      <c r="T50" s="921"/>
      <c r="U50" s="921"/>
      <c r="V50" s="921"/>
      <c r="W50" s="921"/>
      <c r="X50" s="921"/>
      <c r="Y50" s="921"/>
      <c r="Z50" s="921"/>
      <c r="AA50" s="921"/>
      <c r="AB50" s="921"/>
      <c r="AC50" s="921"/>
      <c r="AD50" s="921"/>
      <c r="AE50" s="922"/>
      <c r="AF50" s="848"/>
      <c r="AG50" s="849"/>
      <c r="AH50" s="849"/>
      <c r="AI50" s="849"/>
      <c r="AJ50" s="850"/>
      <c r="AK50" s="923"/>
      <c r="AL50" s="921"/>
      <c r="AM50" s="921"/>
      <c r="AN50" s="921"/>
      <c r="AO50" s="921"/>
      <c r="AP50" s="921"/>
      <c r="AQ50" s="921"/>
      <c r="AR50" s="921"/>
      <c r="AS50" s="921"/>
      <c r="AT50" s="921"/>
      <c r="AU50" s="921"/>
      <c r="AV50" s="921"/>
      <c r="AW50" s="921"/>
      <c r="AX50" s="921"/>
      <c r="AY50" s="921"/>
      <c r="AZ50" s="924"/>
      <c r="BA50" s="924"/>
      <c r="BB50" s="924"/>
      <c r="BC50" s="924"/>
      <c r="BD50" s="924"/>
      <c r="BE50" s="915"/>
      <c r="BF50" s="915"/>
      <c r="BG50" s="915"/>
      <c r="BH50" s="915"/>
      <c r="BI50" s="916"/>
      <c r="BJ50" s="254"/>
      <c r="BK50" s="254"/>
      <c r="BL50" s="254"/>
      <c r="BM50" s="254"/>
      <c r="BN50" s="254"/>
      <c r="BO50" s="267"/>
      <c r="BP50" s="267"/>
      <c r="BQ50" s="264">
        <v>44</v>
      </c>
      <c r="BR50" s="265"/>
      <c r="BS50" s="855"/>
      <c r="BT50" s="856"/>
      <c r="BU50" s="856"/>
      <c r="BV50" s="856"/>
      <c r="BW50" s="856"/>
      <c r="BX50" s="856"/>
      <c r="BY50" s="856"/>
      <c r="BZ50" s="856"/>
      <c r="CA50" s="856"/>
      <c r="CB50" s="856"/>
      <c r="CC50" s="856"/>
      <c r="CD50" s="856"/>
      <c r="CE50" s="856"/>
      <c r="CF50" s="856"/>
      <c r="CG50" s="857"/>
      <c r="CH50" s="868"/>
      <c r="CI50" s="869"/>
      <c r="CJ50" s="869"/>
      <c r="CK50" s="869"/>
      <c r="CL50" s="870"/>
      <c r="CM50" s="868"/>
      <c r="CN50" s="869"/>
      <c r="CO50" s="869"/>
      <c r="CP50" s="869"/>
      <c r="CQ50" s="870"/>
      <c r="CR50" s="868"/>
      <c r="CS50" s="869"/>
      <c r="CT50" s="869"/>
      <c r="CU50" s="869"/>
      <c r="CV50" s="870"/>
      <c r="CW50" s="868"/>
      <c r="CX50" s="869"/>
      <c r="CY50" s="869"/>
      <c r="CZ50" s="869"/>
      <c r="DA50" s="870"/>
      <c r="DB50" s="868"/>
      <c r="DC50" s="869"/>
      <c r="DD50" s="869"/>
      <c r="DE50" s="869"/>
      <c r="DF50" s="870"/>
      <c r="DG50" s="868"/>
      <c r="DH50" s="869"/>
      <c r="DI50" s="869"/>
      <c r="DJ50" s="869"/>
      <c r="DK50" s="870"/>
      <c r="DL50" s="868"/>
      <c r="DM50" s="869"/>
      <c r="DN50" s="869"/>
      <c r="DO50" s="869"/>
      <c r="DP50" s="870"/>
      <c r="DQ50" s="868"/>
      <c r="DR50" s="869"/>
      <c r="DS50" s="869"/>
      <c r="DT50" s="869"/>
      <c r="DU50" s="870"/>
      <c r="DV50" s="871"/>
      <c r="DW50" s="872"/>
      <c r="DX50" s="872"/>
      <c r="DY50" s="872"/>
      <c r="DZ50" s="873"/>
      <c r="EA50" s="248"/>
    </row>
    <row r="51" spans="1:131" s="249" customFormat="1" ht="26.25" customHeight="1" x14ac:dyDescent="0.15">
      <c r="A51" s="263">
        <v>24</v>
      </c>
      <c r="B51" s="842"/>
      <c r="C51" s="843"/>
      <c r="D51" s="843"/>
      <c r="E51" s="843"/>
      <c r="F51" s="843"/>
      <c r="G51" s="843"/>
      <c r="H51" s="843"/>
      <c r="I51" s="843"/>
      <c r="J51" s="843"/>
      <c r="K51" s="843"/>
      <c r="L51" s="843"/>
      <c r="M51" s="843"/>
      <c r="N51" s="843"/>
      <c r="O51" s="843"/>
      <c r="P51" s="844"/>
      <c r="Q51" s="920"/>
      <c r="R51" s="921"/>
      <c r="S51" s="921"/>
      <c r="T51" s="921"/>
      <c r="U51" s="921"/>
      <c r="V51" s="921"/>
      <c r="W51" s="921"/>
      <c r="X51" s="921"/>
      <c r="Y51" s="921"/>
      <c r="Z51" s="921"/>
      <c r="AA51" s="921"/>
      <c r="AB51" s="921"/>
      <c r="AC51" s="921"/>
      <c r="AD51" s="921"/>
      <c r="AE51" s="922"/>
      <c r="AF51" s="848"/>
      <c r="AG51" s="849"/>
      <c r="AH51" s="849"/>
      <c r="AI51" s="849"/>
      <c r="AJ51" s="850"/>
      <c r="AK51" s="923"/>
      <c r="AL51" s="921"/>
      <c r="AM51" s="921"/>
      <c r="AN51" s="921"/>
      <c r="AO51" s="921"/>
      <c r="AP51" s="921"/>
      <c r="AQ51" s="921"/>
      <c r="AR51" s="921"/>
      <c r="AS51" s="921"/>
      <c r="AT51" s="921"/>
      <c r="AU51" s="921"/>
      <c r="AV51" s="921"/>
      <c r="AW51" s="921"/>
      <c r="AX51" s="921"/>
      <c r="AY51" s="921"/>
      <c r="AZ51" s="924"/>
      <c r="BA51" s="924"/>
      <c r="BB51" s="924"/>
      <c r="BC51" s="924"/>
      <c r="BD51" s="924"/>
      <c r="BE51" s="915"/>
      <c r="BF51" s="915"/>
      <c r="BG51" s="915"/>
      <c r="BH51" s="915"/>
      <c r="BI51" s="916"/>
      <c r="BJ51" s="254"/>
      <c r="BK51" s="254"/>
      <c r="BL51" s="254"/>
      <c r="BM51" s="254"/>
      <c r="BN51" s="254"/>
      <c r="BO51" s="267"/>
      <c r="BP51" s="267"/>
      <c r="BQ51" s="264">
        <v>45</v>
      </c>
      <c r="BR51" s="265"/>
      <c r="BS51" s="855"/>
      <c r="BT51" s="856"/>
      <c r="BU51" s="856"/>
      <c r="BV51" s="856"/>
      <c r="BW51" s="856"/>
      <c r="BX51" s="856"/>
      <c r="BY51" s="856"/>
      <c r="BZ51" s="856"/>
      <c r="CA51" s="856"/>
      <c r="CB51" s="856"/>
      <c r="CC51" s="856"/>
      <c r="CD51" s="856"/>
      <c r="CE51" s="856"/>
      <c r="CF51" s="856"/>
      <c r="CG51" s="857"/>
      <c r="CH51" s="868"/>
      <c r="CI51" s="869"/>
      <c r="CJ51" s="869"/>
      <c r="CK51" s="869"/>
      <c r="CL51" s="870"/>
      <c r="CM51" s="868"/>
      <c r="CN51" s="869"/>
      <c r="CO51" s="869"/>
      <c r="CP51" s="869"/>
      <c r="CQ51" s="870"/>
      <c r="CR51" s="868"/>
      <c r="CS51" s="869"/>
      <c r="CT51" s="869"/>
      <c r="CU51" s="869"/>
      <c r="CV51" s="870"/>
      <c r="CW51" s="868"/>
      <c r="CX51" s="869"/>
      <c r="CY51" s="869"/>
      <c r="CZ51" s="869"/>
      <c r="DA51" s="870"/>
      <c r="DB51" s="868"/>
      <c r="DC51" s="869"/>
      <c r="DD51" s="869"/>
      <c r="DE51" s="869"/>
      <c r="DF51" s="870"/>
      <c r="DG51" s="868"/>
      <c r="DH51" s="869"/>
      <c r="DI51" s="869"/>
      <c r="DJ51" s="869"/>
      <c r="DK51" s="870"/>
      <c r="DL51" s="868"/>
      <c r="DM51" s="869"/>
      <c r="DN51" s="869"/>
      <c r="DO51" s="869"/>
      <c r="DP51" s="870"/>
      <c r="DQ51" s="868"/>
      <c r="DR51" s="869"/>
      <c r="DS51" s="869"/>
      <c r="DT51" s="869"/>
      <c r="DU51" s="870"/>
      <c r="DV51" s="871"/>
      <c r="DW51" s="872"/>
      <c r="DX51" s="872"/>
      <c r="DY51" s="872"/>
      <c r="DZ51" s="873"/>
      <c r="EA51" s="248"/>
    </row>
    <row r="52" spans="1:131" s="249" customFormat="1" ht="26.25" customHeight="1" x14ac:dyDescent="0.15">
      <c r="A52" s="263">
        <v>25</v>
      </c>
      <c r="B52" s="842"/>
      <c r="C52" s="843"/>
      <c r="D52" s="843"/>
      <c r="E52" s="843"/>
      <c r="F52" s="843"/>
      <c r="G52" s="843"/>
      <c r="H52" s="843"/>
      <c r="I52" s="843"/>
      <c r="J52" s="843"/>
      <c r="K52" s="843"/>
      <c r="L52" s="843"/>
      <c r="M52" s="843"/>
      <c r="N52" s="843"/>
      <c r="O52" s="843"/>
      <c r="P52" s="844"/>
      <c r="Q52" s="920"/>
      <c r="R52" s="921"/>
      <c r="S52" s="921"/>
      <c r="T52" s="921"/>
      <c r="U52" s="921"/>
      <c r="V52" s="921"/>
      <c r="W52" s="921"/>
      <c r="X52" s="921"/>
      <c r="Y52" s="921"/>
      <c r="Z52" s="921"/>
      <c r="AA52" s="921"/>
      <c r="AB52" s="921"/>
      <c r="AC52" s="921"/>
      <c r="AD52" s="921"/>
      <c r="AE52" s="922"/>
      <c r="AF52" s="848"/>
      <c r="AG52" s="849"/>
      <c r="AH52" s="849"/>
      <c r="AI52" s="849"/>
      <c r="AJ52" s="850"/>
      <c r="AK52" s="923"/>
      <c r="AL52" s="921"/>
      <c r="AM52" s="921"/>
      <c r="AN52" s="921"/>
      <c r="AO52" s="921"/>
      <c r="AP52" s="921"/>
      <c r="AQ52" s="921"/>
      <c r="AR52" s="921"/>
      <c r="AS52" s="921"/>
      <c r="AT52" s="921"/>
      <c r="AU52" s="921"/>
      <c r="AV52" s="921"/>
      <c r="AW52" s="921"/>
      <c r="AX52" s="921"/>
      <c r="AY52" s="921"/>
      <c r="AZ52" s="924"/>
      <c r="BA52" s="924"/>
      <c r="BB52" s="924"/>
      <c r="BC52" s="924"/>
      <c r="BD52" s="924"/>
      <c r="BE52" s="915"/>
      <c r="BF52" s="915"/>
      <c r="BG52" s="915"/>
      <c r="BH52" s="915"/>
      <c r="BI52" s="916"/>
      <c r="BJ52" s="254"/>
      <c r="BK52" s="254"/>
      <c r="BL52" s="254"/>
      <c r="BM52" s="254"/>
      <c r="BN52" s="254"/>
      <c r="BO52" s="267"/>
      <c r="BP52" s="267"/>
      <c r="BQ52" s="264">
        <v>46</v>
      </c>
      <c r="BR52" s="265"/>
      <c r="BS52" s="855"/>
      <c r="BT52" s="856"/>
      <c r="BU52" s="856"/>
      <c r="BV52" s="856"/>
      <c r="BW52" s="856"/>
      <c r="BX52" s="856"/>
      <c r="BY52" s="856"/>
      <c r="BZ52" s="856"/>
      <c r="CA52" s="856"/>
      <c r="CB52" s="856"/>
      <c r="CC52" s="856"/>
      <c r="CD52" s="856"/>
      <c r="CE52" s="856"/>
      <c r="CF52" s="856"/>
      <c r="CG52" s="857"/>
      <c r="CH52" s="868"/>
      <c r="CI52" s="869"/>
      <c r="CJ52" s="869"/>
      <c r="CK52" s="869"/>
      <c r="CL52" s="870"/>
      <c r="CM52" s="868"/>
      <c r="CN52" s="869"/>
      <c r="CO52" s="869"/>
      <c r="CP52" s="869"/>
      <c r="CQ52" s="870"/>
      <c r="CR52" s="868"/>
      <c r="CS52" s="869"/>
      <c r="CT52" s="869"/>
      <c r="CU52" s="869"/>
      <c r="CV52" s="870"/>
      <c r="CW52" s="868"/>
      <c r="CX52" s="869"/>
      <c r="CY52" s="869"/>
      <c r="CZ52" s="869"/>
      <c r="DA52" s="870"/>
      <c r="DB52" s="868"/>
      <c r="DC52" s="869"/>
      <c r="DD52" s="869"/>
      <c r="DE52" s="869"/>
      <c r="DF52" s="870"/>
      <c r="DG52" s="868"/>
      <c r="DH52" s="869"/>
      <c r="DI52" s="869"/>
      <c r="DJ52" s="869"/>
      <c r="DK52" s="870"/>
      <c r="DL52" s="868"/>
      <c r="DM52" s="869"/>
      <c r="DN52" s="869"/>
      <c r="DO52" s="869"/>
      <c r="DP52" s="870"/>
      <c r="DQ52" s="868"/>
      <c r="DR52" s="869"/>
      <c r="DS52" s="869"/>
      <c r="DT52" s="869"/>
      <c r="DU52" s="870"/>
      <c r="DV52" s="871"/>
      <c r="DW52" s="872"/>
      <c r="DX52" s="872"/>
      <c r="DY52" s="872"/>
      <c r="DZ52" s="873"/>
      <c r="EA52" s="248"/>
    </row>
    <row r="53" spans="1:131" s="249" customFormat="1" ht="26.25" customHeight="1" x14ac:dyDescent="0.15">
      <c r="A53" s="263">
        <v>26</v>
      </c>
      <c r="B53" s="842"/>
      <c r="C53" s="843"/>
      <c r="D53" s="843"/>
      <c r="E53" s="843"/>
      <c r="F53" s="843"/>
      <c r="G53" s="843"/>
      <c r="H53" s="843"/>
      <c r="I53" s="843"/>
      <c r="J53" s="843"/>
      <c r="K53" s="843"/>
      <c r="L53" s="843"/>
      <c r="M53" s="843"/>
      <c r="N53" s="843"/>
      <c r="O53" s="843"/>
      <c r="P53" s="844"/>
      <c r="Q53" s="920"/>
      <c r="R53" s="921"/>
      <c r="S53" s="921"/>
      <c r="T53" s="921"/>
      <c r="U53" s="921"/>
      <c r="V53" s="921"/>
      <c r="W53" s="921"/>
      <c r="X53" s="921"/>
      <c r="Y53" s="921"/>
      <c r="Z53" s="921"/>
      <c r="AA53" s="921"/>
      <c r="AB53" s="921"/>
      <c r="AC53" s="921"/>
      <c r="AD53" s="921"/>
      <c r="AE53" s="922"/>
      <c r="AF53" s="848"/>
      <c r="AG53" s="849"/>
      <c r="AH53" s="849"/>
      <c r="AI53" s="849"/>
      <c r="AJ53" s="850"/>
      <c r="AK53" s="923"/>
      <c r="AL53" s="921"/>
      <c r="AM53" s="921"/>
      <c r="AN53" s="921"/>
      <c r="AO53" s="921"/>
      <c r="AP53" s="921"/>
      <c r="AQ53" s="921"/>
      <c r="AR53" s="921"/>
      <c r="AS53" s="921"/>
      <c r="AT53" s="921"/>
      <c r="AU53" s="921"/>
      <c r="AV53" s="921"/>
      <c r="AW53" s="921"/>
      <c r="AX53" s="921"/>
      <c r="AY53" s="921"/>
      <c r="AZ53" s="924"/>
      <c r="BA53" s="924"/>
      <c r="BB53" s="924"/>
      <c r="BC53" s="924"/>
      <c r="BD53" s="924"/>
      <c r="BE53" s="915"/>
      <c r="BF53" s="915"/>
      <c r="BG53" s="915"/>
      <c r="BH53" s="915"/>
      <c r="BI53" s="916"/>
      <c r="BJ53" s="254"/>
      <c r="BK53" s="254"/>
      <c r="BL53" s="254"/>
      <c r="BM53" s="254"/>
      <c r="BN53" s="254"/>
      <c r="BO53" s="267"/>
      <c r="BP53" s="267"/>
      <c r="BQ53" s="264">
        <v>47</v>
      </c>
      <c r="BR53" s="265"/>
      <c r="BS53" s="855"/>
      <c r="BT53" s="856"/>
      <c r="BU53" s="856"/>
      <c r="BV53" s="856"/>
      <c r="BW53" s="856"/>
      <c r="BX53" s="856"/>
      <c r="BY53" s="856"/>
      <c r="BZ53" s="856"/>
      <c r="CA53" s="856"/>
      <c r="CB53" s="856"/>
      <c r="CC53" s="856"/>
      <c r="CD53" s="856"/>
      <c r="CE53" s="856"/>
      <c r="CF53" s="856"/>
      <c r="CG53" s="857"/>
      <c r="CH53" s="868"/>
      <c r="CI53" s="869"/>
      <c r="CJ53" s="869"/>
      <c r="CK53" s="869"/>
      <c r="CL53" s="870"/>
      <c r="CM53" s="868"/>
      <c r="CN53" s="869"/>
      <c r="CO53" s="869"/>
      <c r="CP53" s="869"/>
      <c r="CQ53" s="870"/>
      <c r="CR53" s="868"/>
      <c r="CS53" s="869"/>
      <c r="CT53" s="869"/>
      <c r="CU53" s="869"/>
      <c r="CV53" s="870"/>
      <c r="CW53" s="868"/>
      <c r="CX53" s="869"/>
      <c r="CY53" s="869"/>
      <c r="CZ53" s="869"/>
      <c r="DA53" s="870"/>
      <c r="DB53" s="868"/>
      <c r="DC53" s="869"/>
      <c r="DD53" s="869"/>
      <c r="DE53" s="869"/>
      <c r="DF53" s="870"/>
      <c r="DG53" s="868"/>
      <c r="DH53" s="869"/>
      <c r="DI53" s="869"/>
      <c r="DJ53" s="869"/>
      <c r="DK53" s="870"/>
      <c r="DL53" s="868"/>
      <c r="DM53" s="869"/>
      <c r="DN53" s="869"/>
      <c r="DO53" s="869"/>
      <c r="DP53" s="870"/>
      <c r="DQ53" s="868"/>
      <c r="DR53" s="869"/>
      <c r="DS53" s="869"/>
      <c r="DT53" s="869"/>
      <c r="DU53" s="870"/>
      <c r="DV53" s="871"/>
      <c r="DW53" s="872"/>
      <c r="DX53" s="872"/>
      <c r="DY53" s="872"/>
      <c r="DZ53" s="873"/>
      <c r="EA53" s="248"/>
    </row>
    <row r="54" spans="1:131" s="249" customFormat="1" ht="26.25" customHeight="1" x14ac:dyDescent="0.15">
      <c r="A54" s="263">
        <v>27</v>
      </c>
      <c r="B54" s="842"/>
      <c r="C54" s="843"/>
      <c r="D54" s="843"/>
      <c r="E54" s="843"/>
      <c r="F54" s="843"/>
      <c r="G54" s="843"/>
      <c r="H54" s="843"/>
      <c r="I54" s="843"/>
      <c r="J54" s="843"/>
      <c r="K54" s="843"/>
      <c r="L54" s="843"/>
      <c r="M54" s="843"/>
      <c r="N54" s="843"/>
      <c r="O54" s="843"/>
      <c r="P54" s="844"/>
      <c r="Q54" s="920"/>
      <c r="R54" s="921"/>
      <c r="S54" s="921"/>
      <c r="T54" s="921"/>
      <c r="U54" s="921"/>
      <c r="V54" s="921"/>
      <c r="W54" s="921"/>
      <c r="X54" s="921"/>
      <c r="Y54" s="921"/>
      <c r="Z54" s="921"/>
      <c r="AA54" s="921"/>
      <c r="AB54" s="921"/>
      <c r="AC54" s="921"/>
      <c r="AD54" s="921"/>
      <c r="AE54" s="922"/>
      <c r="AF54" s="848"/>
      <c r="AG54" s="849"/>
      <c r="AH54" s="849"/>
      <c r="AI54" s="849"/>
      <c r="AJ54" s="850"/>
      <c r="AK54" s="923"/>
      <c r="AL54" s="921"/>
      <c r="AM54" s="921"/>
      <c r="AN54" s="921"/>
      <c r="AO54" s="921"/>
      <c r="AP54" s="921"/>
      <c r="AQ54" s="921"/>
      <c r="AR54" s="921"/>
      <c r="AS54" s="921"/>
      <c r="AT54" s="921"/>
      <c r="AU54" s="921"/>
      <c r="AV54" s="921"/>
      <c r="AW54" s="921"/>
      <c r="AX54" s="921"/>
      <c r="AY54" s="921"/>
      <c r="AZ54" s="924"/>
      <c r="BA54" s="924"/>
      <c r="BB54" s="924"/>
      <c r="BC54" s="924"/>
      <c r="BD54" s="924"/>
      <c r="BE54" s="915"/>
      <c r="BF54" s="915"/>
      <c r="BG54" s="915"/>
      <c r="BH54" s="915"/>
      <c r="BI54" s="916"/>
      <c r="BJ54" s="254"/>
      <c r="BK54" s="254"/>
      <c r="BL54" s="254"/>
      <c r="BM54" s="254"/>
      <c r="BN54" s="254"/>
      <c r="BO54" s="267"/>
      <c r="BP54" s="267"/>
      <c r="BQ54" s="264">
        <v>48</v>
      </c>
      <c r="BR54" s="265"/>
      <c r="BS54" s="855"/>
      <c r="BT54" s="856"/>
      <c r="BU54" s="856"/>
      <c r="BV54" s="856"/>
      <c r="BW54" s="856"/>
      <c r="BX54" s="856"/>
      <c r="BY54" s="856"/>
      <c r="BZ54" s="856"/>
      <c r="CA54" s="856"/>
      <c r="CB54" s="856"/>
      <c r="CC54" s="856"/>
      <c r="CD54" s="856"/>
      <c r="CE54" s="856"/>
      <c r="CF54" s="856"/>
      <c r="CG54" s="857"/>
      <c r="CH54" s="868"/>
      <c r="CI54" s="869"/>
      <c r="CJ54" s="869"/>
      <c r="CK54" s="869"/>
      <c r="CL54" s="870"/>
      <c r="CM54" s="868"/>
      <c r="CN54" s="869"/>
      <c r="CO54" s="869"/>
      <c r="CP54" s="869"/>
      <c r="CQ54" s="870"/>
      <c r="CR54" s="868"/>
      <c r="CS54" s="869"/>
      <c r="CT54" s="869"/>
      <c r="CU54" s="869"/>
      <c r="CV54" s="870"/>
      <c r="CW54" s="868"/>
      <c r="CX54" s="869"/>
      <c r="CY54" s="869"/>
      <c r="CZ54" s="869"/>
      <c r="DA54" s="870"/>
      <c r="DB54" s="868"/>
      <c r="DC54" s="869"/>
      <c r="DD54" s="869"/>
      <c r="DE54" s="869"/>
      <c r="DF54" s="870"/>
      <c r="DG54" s="868"/>
      <c r="DH54" s="869"/>
      <c r="DI54" s="869"/>
      <c r="DJ54" s="869"/>
      <c r="DK54" s="870"/>
      <c r="DL54" s="868"/>
      <c r="DM54" s="869"/>
      <c r="DN54" s="869"/>
      <c r="DO54" s="869"/>
      <c r="DP54" s="870"/>
      <c r="DQ54" s="868"/>
      <c r="DR54" s="869"/>
      <c r="DS54" s="869"/>
      <c r="DT54" s="869"/>
      <c r="DU54" s="870"/>
      <c r="DV54" s="871"/>
      <c r="DW54" s="872"/>
      <c r="DX54" s="872"/>
      <c r="DY54" s="872"/>
      <c r="DZ54" s="873"/>
      <c r="EA54" s="248"/>
    </row>
    <row r="55" spans="1:131" s="249" customFormat="1" ht="26.25" customHeight="1" x14ac:dyDescent="0.15">
      <c r="A55" s="263">
        <v>28</v>
      </c>
      <c r="B55" s="842"/>
      <c r="C55" s="843"/>
      <c r="D55" s="843"/>
      <c r="E55" s="843"/>
      <c r="F55" s="843"/>
      <c r="G55" s="843"/>
      <c r="H55" s="843"/>
      <c r="I55" s="843"/>
      <c r="J55" s="843"/>
      <c r="K55" s="843"/>
      <c r="L55" s="843"/>
      <c r="M55" s="843"/>
      <c r="N55" s="843"/>
      <c r="O55" s="843"/>
      <c r="P55" s="844"/>
      <c r="Q55" s="920"/>
      <c r="R55" s="921"/>
      <c r="S55" s="921"/>
      <c r="T55" s="921"/>
      <c r="U55" s="921"/>
      <c r="V55" s="921"/>
      <c r="W55" s="921"/>
      <c r="X55" s="921"/>
      <c r="Y55" s="921"/>
      <c r="Z55" s="921"/>
      <c r="AA55" s="921"/>
      <c r="AB55" s="921"/>
      <c r="AC55" s="921"/>
      <c r="AD55" s="921"/>
      <c r="AE55" s="922"/>
      <c r="AF55" s="848"/>
      <c r="AG55" s="849"/>
      <c r="AH55" s="849"/>
      <c r="AI55" s="849"/>
      <c r="AJ55" s="850"/>
      <c r="AK55" s="923"/>
      <c r="AL55" s="921"/>
      <c r="AM55" s="921"/>
      <c r="AN55" s="921"/>
      <c r="AO55" s="921"/>
      <c r="AP55" s="921"/>
      <c r="AQ55" s="921"/>
      <c r="AR55" s="921"/>
      <c r="AS55" s="921"/>
      <c r="AT55" s="921"/>
      <c r="AU55" s="921"/>
      <c r="AV55" s="921"/>
      <c r="AW55" s="921"/>
      <c r="AX55" s="921"/>
      <c r="AY55" s="921"/>
      <c r="AZ55" s="924"/>
      <c r="BA55" s="924"/>
      <c r="BB55" s="924"/>
      <c r="BC55" s="924"/>
      <c r="BD55" s="924"/>
      <c r="BE55" s="915"/>
      <c r="BF55" s="915"/>
      <c r="BG55" s="915"/>
      <c r="BH55" s="915"/>
      <c r="BI55" s="916"/>
      <c r="BJ55" s="254"/>
      <c r="BK55" s="254"/>
      <c r="BL55" s="254"/>
      <c r="BM55" s="254"/>
      <c r="BN55" s="254"/>
      <c r="BO55" s="267"/>
      <c r="BP55" s="267"/>
      <c r="BQ55" s="264">
        <v>49</v>
      </c>
      <c r="BR55" s="265"/>
      <c r="BS55" s="855"/>
      <c r="BT55" s="856"/>
      <c r="BU55" s="856"/>
      <c r="BV55" s="856"/>
      <c r="BW55" s="856"/>
      <c r="BX55" s="856"/>
      <c r="BY55" s="856"/>
      <c r="BZ55" s="856"/>
      <c r="CA55" s="856"/>
      <c r="CB55" s="856"/>
      <c r="CC55" s="856"/>
      <c r="CD55" s="856"/>
      <c r="CE55" s="856"/>
      <c r="CF55" s="856"/>
      <c r="CG55" s="857"/>
      <c r="CH55" s="868"/>
      <c r="CI55" s="869"/>
      <c r="CJ55" s="869"/>
      <c r="CK55" s="869"/>
      <c r="CL55" s="870"/>
      <c r="CM55" s="868"/>
      <c r="CN55" s="869"/>
      <c r="CO55" s="869"/>
      <c r="CP55" s="869"/>
      <c r="CQ55" s="870"/>
      <c r="CR55" s="868"/>
      <c r="CS55" s="869"/>
      <c r="CT55" s="869"/>
      <c r="CU55" s="869"/>
      <c r="CV55" s="870"/>
      <c r="CW55" s="868"/>
      <c r="CX55" s="869"/>
      <c r="CY55" s="869"/>
      <c r="CZ55" s="869"/>
      <c r="DA55" s="870"/>
      <c r="DB55" s="868"/>
      <c r="DC55" s="869"/>
      <c r="DD55" s="869"/>
      <c r="DE55" s="869"/>
      <c r="DF55" s="870"/>
      <c r="DG55" s="868"/>
      <c r="DH55" s="869"/>
      <c r="DI55" s="869"/>
      <c r="DJ55" s="869"/>
      <c r="DK55" s="870"/>
      <c r="DL55" s="868"/>
      <c r="DM55" s="869"/>
      <c r="DN55" s="869"/>
      <c r="DO55" s="869"/>
      <c r="DP55" s="870"/>
      <c r="DQ55" s="868"/>
      <c r="DR55" s="869"/>
      <c r="DS55" s="869"/>
      <c r="DT55" s="869"/>
      <c r="DU55" s="870"/>
      <c r="DV55" s="871"/>
      <c r="DW55" s="872"/>
      <c r="DX55" s="872"/>
      <c r="DY55" s="872"/>
      <c r="DZ55" s="873"/>
      <c r="EA55" s="248"/>
    </row>
    <row r="56" spans="1:131" s="249" customFormat="1" ht="26.25" customHeight="1" x14ac:dyDescent="0.15">
      <c r="A56" s="263">
        <v>29</v>
      </c>
      <c r="B56" s="842"/>
      <c r="C56" s="843"/>
      <c r="D56" s="843"/>
      <c r="E56" s="843"/>
      <c r="F56" s="843"/>
      <c r="G56" s="843"/>
      <c r="H56" s="843"/>
      <c r="I56" s="843"/>
      <c r="J56" s="843"/>
      <c r="K56" s="843"/>
      <c r="L56" s="843"/>
      <c r="M56" s="843"/>
      <c r="N56" s="843"/>
      <c r="O56" s="843"/>
      <c r="P56" s="844"/>
      <c r="Q56" s="920"/>
      <c r="R56" s="921"/>
      <c r="S56" s="921"/>
      <c r="T56" s="921"/>
      <c r="U56" s="921"/>
      <c r="V56" s="921"/>
      <c r="W56" s="921"/>
      <c r="X56" s="921"/>
      <c r="Y56" s="921"/>
      <c r="Z56" s="921"/>
      <c r="AA56" s="921"/>
      <c r="AB56" s="921"/>
      <c r="AC56" s="921"/>
      <c r="AD56" s="921"/>
      <c r="AE56" s="922"/>
      <c r="AF56" s="848"/>
      <c r="AG56" s="849"/>
      <c r="AH56" s="849"/>
      <c r="AI56" s="849"/>
      <c r="AJ56" s="850"/>
      <c r="AK56" s="923"/>
      <c r="AL56" s="921"/>
      <c r="AM56" s="921"/>
      <c r="AN56" s="921"/>
      <c r="AO56" s="921"/>
      <c r="AP56" s="921"/>
      <c r="AQ56" s="921"/>
      <c r="AR56" s="921"/>
      <c r="AS56" s="921"/>
      <c r="AT56" s="921"/>
      <c r="AU56" s="921"/>
      <c r="AV56" s="921"/>
      <c r="AW56" s="921"/>
      <c r="AX56" s="921"/>
      <c r="AY56" s="921"/>
      <c r="AZ56" s="924"/>
      <c r="BA56" s="924"/>
      <c r="BB56" s="924"/>
      <c r="BC56" s="924"/>
      <c r="BD56" s="924"/>
      <c r="BE56" s="915"/>
      <c r="BF56" s="915"/>
      <c r="BG56" s="915"/>
      <c r="BH56" s="915"/>
      <c r="BI56" s="916"/>
      <c r="BJ56" s="254"/>
      <c r="BK56" s="254"/>
      <c r="BL56" s="254"/>
      <c r="BM56" s="254"/>
      <c r="BN56" s="254"/>
      <c r="BO56" s="267"/>
      <c r="BP56" s="267"/>
      <c r="BQ56" s="264">
        <v>50</v>
      </c>
      <c r="BR56" s="265"/>
      <c r="BS56" s="855"/>
      <c r="BT56" s="856"/>
      <c r="BU56" s="856"/>
      <c r="BV56" s="856"/>
      <c r="BW56" s="856"/>
      <c r="BX56" s="856"/>
      <c r="BY56" s="856"/>
      <c r="BZ56" s="856"/>
      <c r="CA56" s="856"/>
      <c r="CB56" s="856"/>
      <c r="CC56" s="856"/>
      <c r="CD56" s="856"/>
      <c r="CE56" s="856"/>
      <c r="CF56" s="856"/>
      <c r="CG56" s="857"/>
      <c r="CH56" s="868"/>
      <c r="CI56" s="869"/>
      <c r="CJ56" s="869"/>
      <c r="CK56" s="869"/>
      <c r="CL56" s="870"/>
      <c r="CM56" s="868"/>
      <c r="CN56" s="869"/>
      <c r="CO56" s="869"/>
      <c r="CP56" s="869"/>
      <c r="CQ56" s="870"/>
      <c r="CR56" s="868"/>
      <c r="CS56" s="869"/>
      <c r="CT56" s="869"/>
      <c r="CU56" s="869"/>
      <c r="CV56" s="870"/>
      <c r="CW56" s="868"/>
      <c r="CX56" s="869"/>
      <c r="CY56" s="869"/>
      <c r="CZ56" s="869"/>
      <c r="DA56" s="870"/>
      <c r="DB56" s="868"/>
      <c r="DC56" s="869"/>
      <c r="DD56" s="869"/>
      <c r="DE56" s="869"/>
      <c r="DF56" s="870"/>
      <c r="DG56" s="868"/>
      <c r="DH56" s="869"/>
      <c r="DI56" s="869"/>
      <c r="DJ56" s="869"/>
      <c r="DK56" s="870"/>
      <c r="DL56" s="868"/>
      <c r="DM56" s="869"/>
      <c r="DN56" s="869"/>
      <c r="DO56" s="869"/>
      <c r="DP56" s="870"/>
      <c r="DQ56" s="868"/>
      <c r="DR56" s="869"/>
      <c r="DS56" s="869"/>
      <c r="DT56" s="869"/>
      <c r="DU56" s="870"/>
      <c r="DV56" s="871"/>
      <c r="DW56" s="872"/>
      <c r="DX56" s="872"/>
      <c r="DY56" s="872"/>
      <c r="DZ56" s="873"/>
      <c r="EA56" s="248"/>
    </row>
    <row r="57" spans="1:131" s="249" customFormat="1" ht="26.25" customHeight="1" x14ac:dyDescent="0.15">
      <c r="A57" s="263">
        <v>30</v>
      </c>
      <c r="B57" s="842"/>
      <c r="C57" s="843"/>
      <c r="D57" s="843"/>
      <c r="E57" s="843"/>
      <c r="F57" s="843"/>
      <c r="G57" s="843"/>
      <c r="H57" s="843"/>
      <c r="I57" s="843"/>
      <c r="J57" s="843"/>
      <c r="K57" s="843"/>
      <c r="L57" s="843"/>
      <c r="M57" s="843"/>
      <c r="N57" s="843"/>
      <c r="O57" s="843"/>
      <c r="P57" s="844"/>
      <c r="Q57" s="920"/>
      <c r="R57" s="921"/>
      <c r="S57" s="921"/>
      <c r="T57" s="921"/>
      <c r="U57" s="921"/>
      <c r="V57" s="921"/>
      <c r="W57" s="921"/>
      <c r="X57" s="921"/>
      <c r="Y57" s="921"/>
      <c r="Z57" s="921"/>
      <c r="AA57" s="921"/>
      <c r="AB57" s="921"/>
      <c r="AC57" s="921"/>
      <c r="AD57" s="921"/>
      <c r="AE57" s="922"/>
      <c r="AF57" s="848"/>
      <c r="AG57" s="849"/>
      <c r="AH57" s="849"/>
      <c r="AI57" s="849"/>
      <c r="AJ57" s="850"/>
      <c r="AK57" s="923"/>
      <c r="AL57" s="921"/>
      <c r="AM57" s="921"/>
      <c r="AN57" s="921"/>
      <c r="AO57" s="921"/>
      <c r="AP57" s="921"/>
      <c r="AQ57" s="921"/>
      <c r="AR57" s="921"/>
      <c r="AS57" s="921"/>
      <c r="AT57" s="921"/>
      <c r="AU57" s="921"/>
      <c r="AV57" s="921"/>
      <c r="AW57" s="921"/>
      <c r="AX57" s="921"/>
      <c r="AY57" s="921"/>
      <c r="AZ57" s="924"/>
      <c r="BA57" s="924"/>
      <c r="BB57" s="924"/>
      <c r="BC57" s="924"/>
      <c r="BD57" s="924"/>
      <c r="BE57" s="915"/>
      <c r="BF57" s="915"/>
      <c r="BG57" s="915"/>
      <c r="BH57" s="915"/>
      <c r="BI57" s="916"/>
      <c r="BJ57" s="254"/>
      <c r="BK57" s="254"/>
      <c r="BL57" s="254"/>
      <c r="BM57" s="254"/>
      <c r="BN57" s="254"/>
      <c r="BO57" s="267"/>
      <c r="BP57" s="267"/>
      <c r="BQ57" s="264">
        <v>51</v>
      </c>
      <c r="BR57" s="265"/>
      <c r="BS57" s="855"/>
      <c r="BT57" s="856"/>
      <c r="BU57" s="856"/>
      <c r="BV57" s="856"/>
      <c r="BW57" s="856"/>
      <c r="BX57" s="856"/>
      <c r="BY57" s="856"/>
      <c r="BZ57" s="856"/>
      <c r="CA57" s="856"/>
      <c r="CB57" s="856"/>
      <c r="CC57" s="856"/>
      <c r="CD57" s="856"/>
      <c r="CE57" s="856"/>
      <c r="CF57" s="856"/>
      <c r="CG57" s="857"/>
      <c r="CH57" s="868"/>
      <c r="CI57" s="869"/>
      <c r="CJ57" s="869"/>
      <c r="CK57" s="869"/>
      <c r="CL57" s="870"/>
      <c r="CM57" s="868"/>
      <c r="CN57" s="869"/>
      <c r="CO57" s="869"/>
      <c r="CP57" s="869"/>
      <c r="CQ57" s="870"/>
      <c r="CR57" s="868"/>
      <c r="CS57" s="869"/>
      <c r="CT57" s="869"/>
      <c r="CU57" s="869"/>
      <c r="CV57" s="870"/>
      <c r="CW57" s="868"/>
      <c r="CX57" s="869"/>
      <c r="CY57" s="869"/>
      <c r="CZ57" s="869"/>
      <c r="DA57" s="870"/>
      <c r="DB57" s="868"/>
      <c r="DC57" s="869"/>
      <c r="DD57" s="869"/>
      <c r="DE57" s="869"/>
      <c r="DF57" s="870"/>
      <c r="DG57" s="868"/>
      <c r="DH57" s="869"/>
      <c r="DI57" s="869"/>
      <c r="DJ57" s="869"/>
      <c r="DK57" s="870"/>
      <c r="DL57" s="868"/>
      <c r="DM57" s="869"/>
      <c r="DN57" s="869"/>
      <c r="DO57" s="869"/>
      <c r="DP57" s="870"/>
      <c r="DQ57" s="868"/>
      <c r="DR57" s="869"/>
      <c r="DS57" s="869"/>
      <c r="DT57" s="869"/>
      <c r="DU57" s="870"/>
      <c r="DV57" s="871"/>
      <c r="DW57" s="872"/>
      <c r="DX57" s="872"/>
      <c r="DY57" s="872"/>
      <c r="DZ57" s="873"/>
      <c r="EA57" s="248"/>
    </row>
    <row r="58" spans="1:131" s="249" customFormat="1" ht="26.25" customHeight="1" x14ac:dyDescent="0.15">
      <c r="A58" s="263">
        <v>31</v>
      </c>
      <c r="B58" s="842"/>
      <c r="C58" s="843"/>
      <c r="D58" s="843"/>
      <c r="E58" s="843"/>
      <c r="F58" s="843"/>
      <c r="G58" s="843"/>
      <c r="H58" s="843"/>
      <c r="I58" s="843"/>
      <c r="J58" s="843"/>
      <c r="K58" s="843"/>
      <c r="L58" s="843"/>
      <c r="M58" s="843"/>
      <c r="N58" s="843"/>
      <c r="O58" s="843"/>
      <c r="P58" s="844"/>
      <c r="Q58" s="920"/>
      <c r="R58" s="921"/>
      <c r="S58" s="921"/>
      <c r="T58" s="921"/>
      <c r="U58" s="921"/>
      <c r="V58" s="921"/>
      <c r="W58" s="921"/>
      <c r="X58" s="921"/>
      <c r="Y58" s="921"/>
      <c r="Z58" s="921"/>
      <c r="AA58" s="921"/>
      <c r="AB58" s="921"/>
      <c r="AC58" s="921"/>
      <c r="AD58" s="921"/>
      <c r="AE58" s="922"/>
      <c r="AF58" s="848"/>
      <c r="AG58" s="849"/>
      <c r="AH58" s="849"/>
      <c r="AI58" s="849"/>
      <c r="AJ58" s="850"/>
      <c r="AK58" s="923"/>
      <c r="AL58" s="921"/>
      <c r="AM58" s="921"/>
      <c r="AN58" s="921"/>
      <c r="AO58" s="921"/>
      <c r="AP58" s="921"/>
      <c r="AQ58" s="921"/>
      <c r="AR58" s="921"/>
      <c r="AS58" s="921"/>
      <c r="AT58" s="921"/>
      <c r="AU58" s="921"/>
      <c r="AV58" s="921"/>
      <c r="AW58" s="921"/>
      <c r="AX58" s="921"/>
      <c r="AY58" s="921"/>
      <c r="AZ58" s="924"/>
      <c r="BA58" s="924"/>
      <c r="BB58" s="924"/>
      <c r="BC58" s="924"/>
      <c r="BD58" s="924"/>
      <c r="BE58" s="915"/>
      <c r="BF58" s="915"/>
      <c r="BG58" s="915"/>
      <c r="BH58" s="915"/>
      <c r="BI58" s="916"/>
      <c r="BJ58" s="254"/>
      <c r="BK58" s="254"/>
      <c r="BL58" s="254"/>
      <c r="BM58" s="254"/>
      <c r="BN58" s="254"/>
      <c r="BO58" s="267"/>
      <c r="BP58" s="267"/>
      <c r="BQ58" s="264">
        <v>52</v>
      </c>
      <c r="BR58" s="265"/>
      <c r="BS58" s="855"/>
      <c r="BT58" s="856"/>
      <c r="BU58" s="856"/>
      <c r="BV58" s="856"/>
      <c r="BW58" s="856"/>
      <c r="BX58" s="856"/>
      <c r="BY58" s="856"/>
      <c r="BZ58" s="856"/>
      <c r="CA58" s="856"/>
      <c r="CB58" s="856"/>
      <c r="CC58" s="856"/>
      <c r="CD58" s="856"/>
      <c r="CE58" s="856"/>
      <c r="CF58" s="856"/>
      <c r="CG58" s="857"/>
      <c r="CH58" s="868"/>
      <c r="CI58" s="869"/>
      <c r="CJ58" s="869"/>
      <c r="CK58" s="869"/>
      <c r="CL58" s="870"/>
      <c r="CM58" s="868"/>
      <c r="CN58" s="869"/>
      <c r="CO58" s="869"/>
      <c r="CP58" s="869"/>
      <c r="CQ58" s="870"/>
      <c r="CR58" s="868"/>
      <c r="CS58" s="869"/>
      <c r="CT58" s="869"/>
      <c r="CU58" s="869"/>
      <c r="CV58" s="870"/>
      <c r="CW58" s="868"/>
      <c r="CX58" s="869"/>
      <c r="CY58" s="869"/>
      <c r="CZ58" s="869"/>
      <c r="DA58" s="870"/>
      <c r="DB58" s="868"/>
      <c r="DC58" s="869"/>
      <c r="DD58" s="869"/>
      <c r="DE58" s="869"/>
      <c r="DF58" s="870"/>
      <c r="DG58" s="868"/>
      <c r="DH58" s="869"/>
      <c r="DI58" s="869"/>
      <c r="DJ58" s="869"/>
      <c r="DK58" s="870"/>
      <c r="DL58" s="868"/>
      <c r="DM58" s="869"/>
      <c r="DN58" s="869"/>
      <c r="DO58" s="869"/>
      <c r="DP58" s="870"/>
      <c r="DQ58" s="868"/>
      <c r="DR58" s="869"/>
      <c r="DS58" s="869"/>
      <c r="DT58" s="869"/>
      <c r="DU58" s="870"/>
      <c r="DV58" s="871"/>
      <c r="DW58" s="872"/>
      <c r="DX58" s="872"/>
      <c r="DY58" s="872"/>
      <c r="DZ58" s="873"/>
      <c r="EA58" s="248"/>
    </row>
    <row r="59" spans="1:131" s="249" customFormat="1" ht="26.25" customHeight="1" x14ac:dyDescent="0.15">
      <c r="A59" s="263">
        <v>32</v>
      </c>
      <c r="B59" s="842"/>
      <c r="C59" s="843"/>
      <c r="D59" s="843"/>
      <c r="E59" s="843"/>
      <c r="F59" s="843"/>
      <c r="G59" s="843"/>
      <c r="H59" s="843"/>
      <c r="I59" s="843"/>
      <c r="J59" s="843"/>
      <c r="K59" s="843"/>
      <c r="L59" s="843"/>
      <c r="M59" s="843"/>
      <c r="N59" s="843"/>
      <c r="O59" s="843"/>
      <c r="P59" s="844"/>
      <c r="Q59" s="920"/>
      <c r="R59" s="921"/>
      <c r="S59" s="921"/>
      <c r="T59" s="921"/>
      <c r="U59" s="921"/>
      <c r="V59" s="921"/>
      <c r="W59" s="921"/>
      <c r="X59" s="921"/>
      <c r="Y59" s="921"/>
      <c r="Z59" s="921"/>
      <c r="AA59" s="921"/>
      <c r="AB59" s="921"/>
      <c r="AC59" s="921"/>
      <c r="AD59" s="921"/>
      <c r="AE59" s="922"/>
      <c r="AF59" s="848"/>
      <c r="AG59" s="849"/>
      <c r="AH59" s="849"/>
      <c r="AI59" s="849"/>
      <c r="AJ59" s="850"/>
      <c r="AK59" s="923"/>
      <c r="AL59" s="921"/>
      <c r="AM59" s="921"/>
      <c r="AN59" s="921"/>
      <c r="AO59" s="921"/>
      <c r="AP59" s="921"/>
      <c r="AQ59" s="921"/>
      <c r="AR59" s="921"/>
      <c r="AS59" s="921"/>
      <c r="AT59" s="921"/>
      <c r="AU59" s="921"/>
      <c r="AV59" s="921"/>
      <c r="AW59" s="921"/>
      <c r="AX59" s="921"/>
      <c r="AY59" s="921"/>
      <c r="AZ59" s="924"/>
      <c r="BA59" s="924"/>
      <c r="BB59" s="924"/>
      <c r="BC59" s="924"/>
      <c r="BD59" s="924"/>
      <c r="BE59" s="915"/>
      <c r="BF59" s="915"/>
      <c r="BG59" s="915"/>
      <c r="BH59" s="915"/>
      <c r="BI59" s="916"/>
      <c r="BJ59" s="254"/>
      <c r="BK59" s="254"/>
      <c r="BL59" s="254"/>
      <c r="BM59" s="254"/>
      <c r="BN59" s="254"/>
      <c r="BO59" s="267"/>
      <c r="BP59" s="267"/>
      <c r="BQ59" s="264">
        <v>53</v>
      </c>
      <c r="BR59" s="265"/>
      <c r="BS59" s="855"/>
      <c r="BT59" s="856"/>
      <c r="BU59" s="856"/>
      <c r="BV59" s="856"/>
      <c r="BW59" s="856"/>
      <c r="BX59" s="856"/>
      <c r="BY59" s="856"/>
      <c r="BZ59" s="856"/>
      <c r="CA59" s="856"/>
      <c r="CB59" s="856"/>
      <c r="CC59" s="856"/>
      <c r="CD59" s="856"/>
      <c r="CE59" s="856"/>
      <c r="CF59" s="856"/>
      <c r="CG59" s="857"/>
      <c r="CH59" s="868"/>
      <c r="CI59" s="869"/>
      <c r="CJ59" s="869"/>
      <c r="CK59" s="869"/>
      <c r="CL59" s="870"/>
      <c r="CM59" s="868"/>
      <c r="CN59" s="869"/>
      <c r="CO59" s="869"/>
      <c r="CP59" s="869"/>
      <c r="CQ59" s="870"/>
      <c r="CR59" s="868"/>
      <c r="CS59" s="869"/>
      <c r="CT59" s="869"/>
      <c r="CU59" s="869"/>
      <c r="CV59" s="870"/>
      <c r="CW59" s="868"/>
      <c r="CX59" s="869"/>
      <c r="CY59" s="869"/>
      <c r="CZ59" s="869"/>
      <c r="DA59" s="870"/>
      <c r="DB59" s="868"/>
      <c r="DC59" s="869"/>
      <c r="DD59" s="869"/>
      <c r="DE59" s="869"/>
      <c r="DF59" s="870"/>
      <c r="DG59" s="868"/>
      <c r="DH59" s="869"/>
      <c r="DI59" s="869"/>
      <c r="DJ59" s="869"/>
      <c r="DK59" s="870"/>
      <c r="DL59" s="868"/>
      <c r="DM59" s="869"/>
      <c r="DN59" s="869"/>
      <c r="DO59" s="869"/>
      <c r="DP59" s="870"/>
      <c r="DQ59" s="868"/>
      <c r="DR59" s="869"/>
      <c r="DS59" s="869"/>
      <c r="DT59" s="869"/>
      <c r="DU59" s="870"/>
      <c r="DV59" s="871"/>
      <c r="DW59" s="872"/>
      <c r="DX59" s="872"/>
      <c r="DY59" s="872"/>
      <c r="DZ59" s="873"/>
      <c r="EA59" s="248"/>
    </row>
    <row r="60" spans="1:131" s="249" customFormat="1" ht="26.25" customHeight="1" x14ac:dyDescent="0.15">
      <c r="A60" s="263">
        <v>33</v>
      </c>
      <c r="B60" s="842"/>
      <c r="C60" s="843"/>
      <c r="D60" s="843"/>
      <c r="E60" s="843"/>
      <c r="F60" s="843"/>
      <c r="G60" s="843"/>
      <c r="H60" s="843"/>
      <c r="I60" s="843"/>
      <c r="J60" s="843"/>
      <c r="K60" s="843"/>
      <c r="L60" s="843"/>
      <c r="M60" s="843"/>
      <c r="N60" s="843"/>
      <c r="O60" s="843"/>
      <c r="P60" s="844"/>
      <c r="Q60" s="920"/>
      <c r="R60" s="921"/>
      <c r="S60" s="921"/>
      <c r="T60" s="921"/>
      <c r="U60" s="921"/>
      <c r="V60" s="921"/>
      <c r="W60" s="921"/>
      <c r="X60" s="921"/>
      <c r="Y60" s="921"/>
      <c r="Z60" s="921"/>
      <c r="AA60" s="921"/>
      <c r="AB60" s="921"/>
      <c r="AC60" s="921"/>
      <c r="AD60" s="921"/>
      <c r="AE60" s="922"/>
      <c r="AF60" s="848"/>
      <c r="AG60" s="849"/>
      <c r="AH60" s="849"/>
      <c r="AI60" s="849"/>
      <c r="AJ60" s="850"/>
      <c r="AK60" s="923"/>
      <c r="AL60" s="921"/>
      <c r="AM60" s="921"/>
      <c r="AN60" s="921"/>
      <c r="AO60" s="921"/>
      <c r="AP60" s="921"/>
      <c r="AQ60" s="921"/>
      <c r="AR60" s="921"/>
      <c r="AS60" s="921"/>
      <c r="AT60" s="921"/>
      <c r="AU60" s="921"/>
      <c r="AV60" s="921"/>
      <c r="AW60" s="921"/>
      <c r="AX60" s="921"/>
      <c r="AY60" s="921"/>
      <c r="AZ60" s="924"/>
      <c r="BA60" s="924"/>
      <c r="BB60" s="924"/>
      <c r="BC60" s="924"/>
      <c r="BD60" s="924"/>
      <c r="BE60" s="915"/>
      <c r="BF60" s="915"/>
      <c r="BG60" s="915"/>
      <c r="BH60" s="915"/>
      <c r="BI60" s="916"/>
      <c r="BJ60" s="254"/>
      <c r="BK60" s="254"/>
      <c r="BL60" s="254"/>
      <c r="BM60" s="254"/>
      <c r="BN60" s="254"/>
      <c r="BO60" s="267"/>
      <c r="BP60" s="267"/>
      <c r="BQ60" s="264">
        <v>54</v>
      </c>
      <c r="BR60" s="265"/>
      <c r="BS60" s="855"/>
      <c r="BT60" s="856"/>
      <c r="BU60" s="856"/>
      <c r="BV60" s="856"/>
      <c r="BW60" s="856"/>
      <c r="BX60" s="856"/>
      <c r="BY60" s="856"/>
      <c r="BZ60" s="856"/>
      <c r="CA60" s="856"/>
      <c r="CB60" s="856"/>
      <c r="CC60" s="856"/>
      <c r="CD60" s="856"/>
      <c r="CE60" s="856"/>
      <c r="CF60" s="856"/>
      <c r="CG60" s="857"/>
      <c r="CH60" s="868"/>
      <c r="CI60" s="869"/>
      <c r="CJ60" s="869"/>
      <c r="CK60" s="869"/>
      <c r="CL60" s="870"/>
      <c r="CM60" s="868"/>
      <c r="CN60" s="869"/>
      <c r="CO60" s="869"/>
      <c r="CP60" s="869"/>
      <c r="CQ60" s="870"/>
      <c r="CR60" s="868"/>
      <c r="CS60" s="869"/>
      <c r="CT60" s="869"/>
      <c r="CU60" s="869"/>
      <c r="CV60" s="870"/>
      <c r="CW60" s="868"/>
      <c r="CX60" s="869"/>
      <c r="CY60" s="869"/>
      <c r="CZ60" s="869"/>
      <c r="DA60" s="870"/>
      <c r="DB60" s="868"/>
      <c r="DC60" s="869"/>
      <c r="DD60" s="869"/>
      <c r="DE60" s="869"/>
      <c r="DF60" s="870"/>
      <c r="DG60" s="868"/>
      <c r="DH60" s="869"/>
      <c r="DI60" s="869"/>
      <c r="DJ60" s="869"/>
      <c r="DK60" s="870"/>
      <c r="DL60" s="868"/>
      <c r="DM60" s="869"/>
      <c r="DN60" s="869"/>
      <c r="DO60" s="869"/>
      <c r="DP60" s="870"/>
      <c r="DQ60" s="868"/>
      <c r="DR60" s="869"/>
      <c r="DS60" s="869"/>
      <c r="DT60" s="869"/>
      <c r="DU60" s="870"/>
      <c r="DV60" s="871"/>
      <c r="DW60" s="872"/>
      <c r="DX60" s="872"/>
      <c r="DY60" s="872"/>
      <c r="DZ60" s="873"/>
      <c r="EA60" s="248"/>
    </row>
    <row r="61" spans="1:131" s="249" customFormat="1" ht="26.25" customHeight="1" thickBot="1" x14ac:dyDescent="0.2">
      <c r="A61" s="263">
        <v>34</v>
      </c>
      <c r="B61" s="842"/>
      <c r="C61" s="843"/>
      <c r="D61" s="843"/>
      <c r="E61" s="843"/>
      <c r="F61" s="843"/>
      <c r="G61" s="843"/>
      <c r="H61" s="843"/>
      <c r="I61" s="843"/>
      <c r="J61" s="843"/>
      <c r="K61" s="843"/>
      <c r="L61" s="843"/>
      <c r="M61" s="843"/>
      <c r="N61" s="843"/>
      <c r="O61" s="843"/>
      <c r="P61" s="844"/>
      <c r="Q61" s="920"/>
      <c r="R61" s="921"/>
      <c r="S61" s="921"/>
      <c r="T61" s="921"/>
      <c r="U61" s="921"/>
      <c r="V61" s="921"/>
      <c r="W61" s="921"/>
      <c r="X61" s="921"/>
      <c r="Y61" s="921"/>
      <c r="Z61" s="921"/>
      <c r="AA61" s="921"/>
      <c r="AB61" s="921"/>
      <c r="AC61" s="921"/>
      <c r="AD61" s="921"/>
      <c r="AE61" s="922"/>
      <c r="AF61" s="848"/>
      <c r="AG61" s="849"/>
      <c r="AH61" s="849"/>
      <c r="AI61" s="849"/>
      <c r="AJ61" s="850"/>
      <c r="AK61" s="923"/>
      <c r="AL61" s="921"/>
      <c r="AM61" s="921"/>
      <c r="AN61" s="921"/>
      <c r="AO61" s="921"/>
      <c r="AP61" s="921"/>
      <c r="AQ61" s="921"/>
      <c r="AR61" s="921"/>
      <c r="AS61" s="921"/>
      <c r="AT61" s="921"/>
      <c r="AU61" s="921"/>
      <c r="AV61" s="921"/>
      <c r="AW61" s="921"/>
      <c r="AX61" s="921"/>
      <c r="AY61" s="921"/>
      <c r="AZ61" s="924"/>
      <c r="BA61" s="924"/>
      <c r="BB61" s="924"/>
      <c r="BC61" s="924"/>
      <c r="BD61" s="924"/>
      <c r="BE61" s="915"/>
      <c r="BF61" s="915"/>
      <c r="BG61" s="915"/>
      <c r="BH61" s="915"/>
      <c r="BI61" s="916"/>
      <c r="BJ61" s="254"/>
      <c r="BK61" s="254"/>
      <c r="BL61" s="254"/>
      <c r="BM61" s="254"/>
      <c r="BN61" s="254"/>
      <c r="BO61" s="267"/>
      <c r="BP61" s="267"/>
      <c r="BQ61" s="264">
        <v>55</v>
      </c>
      <c r="BR61" s="265"/>
      <c r="BS61" s="855"/>
      <c r="BT61" s="856"/>
      <c r="BU61" s="856"/>
      <c r="BV61" s="856"/>
      <c r="BW61" s="856"/>
      <c r="BX61" s="856"/>
      <c r="BY61" s="856"/>
      <c r="BZ61" s="856"/>
      <c r="CA61" s="856"/>
      <c r="CB61" s="856"/>
      <c r="CC61" s="856"/>
      <c r="CD61" s="856"/>
      <c r="CE61" s="856"/>
      <c r="CF61" s="856"/>
      <c r="CG61" s="857"/>
      <c r="CH61" s="868"/>
      <c r="CI61" s="869"/>
      <c r="CJ61" s="869"/>
      <c r="CK61" s="869"/>
      <c r="CL61" s="870"/>
      <c r="CM61" s="868"/>
      <c r="CN61" s="869"/>
      <c r="CO61" s="869"/>
      <c r="CP61" s="869"/>
      <c r="CQ61" s="870"/>
      <c r="CR61" s="868"/>
      <c r="CS61" s="869"/>
      <c r="CT61" s="869"/>
      <c r="CU61" s="869"/>
      <c r="CV61" s="870"/>
      <c r="CW61" s="868"/>
      <c r="CX61" s="869"/>
      <c r="CY61" s="869"/>
      <c r="CZ61" s="869"/>
      <c r="DA61" s="870"/>
      <c r="DB61" s="868"/>
      <c r="DC61" s="869"/>
      <c r="DD61" s="869"/>
      <c r="DE61" s="869"/>
      <c r="DF61" s="870"/>
      <c r="DG61" s="868"/>
      <c r="DH61" s="869"/>
      <c r="DI61" s="869"/>
      <c r="DJ61" s="869"/>
      <c r="DK61" s="870"/>
      <c r="DL61" s="868"/>
      <c r="DM61" s="869"/>
      <c r="DN61" s="869"/>
      <c r="DO61" s="869"/>
      <c r="DP61" s="870"/>
      <c r="DQ61" s="868"/>
      <c r="DR61" s="869"/>
      <c r="DS61" s="869"/>
      <c r="DT61" s="869"/>
      <c r="DU61" s="870"/>
      <c r="DV61" s="871"/>
      <c r="DW61" s="872"/>
      <c r="DX61" s="872"/>
      <c r="DY61" s="872"/>
      <c r="DZ61" s="873"/>
      <c r="EA61" s="248"/>
    </row>
    <row r="62" spans="1:131" s="249" customFormat="1" ht="26.25" customHeight="1" x14ac:dyDescent="0.15">
      <c r="A62" s="263">
        <v>35</v>
      </c>
      <c r="B62" s="842"/>
      <c r="C62" s="843"/>
      <c r="D62" s="843"/>
      <c r="E62" s="843"/>
      <c r="F62" s="843"/>
      <c r="G62" s="843"/>
      <c r="H62" s="843"/>
      <c r="I62" s="843"/>
      <c r="J62" s="843"/>
      <c r="K62" s="843"/>
      <c r="L62" s="843"/>
      <c r="M62" s="843"/>
      <c r="N62" s="843"/>
      <c r="O62" s="843"/>
      <c r="P62" s="844"/>
      <c r="Q62" s="920"/>
      <c r="R62" s="921"/>
      <c r="S62" s="921"/>
      <c r="T62" s="921"/>
      <c r="U62" s="921"/>
      <c r="V62" s="921"/>
      <c r="W62" s="921"/>
      <c r="X62" s="921"/>
      <c r="Y62" s="921"/>
      <c r="Z62" s="921"/>
      <c r="AA62" s="921"/>
      <c r="AB62" s="921"/>
      <c r="AC62" s="921"/>
      <c r="AD62" s="921"/>
      <c r="AE62" s="922"/>
      <c r="AF62" s="848"/>
      <c r="AG62" s="849"/>
      <c r="AH62" s="849"/>
      <c r="AI62" s="849"/>
      <c r="AJ62" s="850"/>
      <c r="AK62" s="923"/>
      <c r="AL62" s="921"/>
      <c r="AM62" s="921"/>
      <c r="AN62" s="921"/>
      <c r="AO62" s="921"/>
      <c r="AP62" s="921"/>
      <c r="AQ62" s="921"/>
      <c r="AR62" s="921"/>
      <c r="AS62" s="921"/>
      <c r="AT62" s="921"/>
      <c r="AU62" s="921"/>
      <c r="AV62" s="921"/>
      <c r="AW62" s="921"/>
      <c r="AX62" s="921"/>
      <c r="AY62" s="921"/>
      <c r="AZ62" s="924"/>
      <c r="BA62" s="924"/>
      <c r="BB62" s="924"/>
      <c r="BC62" s="924"/>
      <c r="BD62" s="924"/>
      <c r="BE62" s="915"/>
      <c r="BF62" s="915"/>
      <c r="BG62" s="915"/>
      <c r="BH62" s="915"/>
      <c r="BI62" s="916"/>
      <c r="BJ62" s="932" t="s">
        <v>418</v>
      </c>
      <c r="BK62" s="893"/>
      <c r="BL62" s="893"/>
      <c r="BM62" s="893"/>
      <c r="BN62" s="894"/>
      <c r="BO62" s="267"/>
      <c r="BP62" s="267"/>
      <c r="BQ62" s="264">
        <v>56</v>
      </c>
      <c r="BR62" s="265"/>
      <c r="BS62" s="855"/>
      <c r="BT62" s="856"/>
      <c r="BU62" s="856"/>
      <c r="BV62" s="856"/>
      <c r="BW62" s="856"/>
      <c r="BX62" s="856"/>
      <c r="BY62" s="856"/>
      <c r="BZ62" s="856"/>
      <c r="CA62" s="856"/>
      <c r="CB62" s="856"/>
      <c r="CC62" s="856"/>
      <c r="CD62" s="856"/>
      <c r="CE62" s="856"/>
      <c r="CF62" s="856"/>
      <c r="CG62" s="857"/>
      <c r="CH62" s="868"/>
      <c r="CI62" s="869"/>
      <c r="CJ62" s="869"/>
      <c r="CK62" s="869"/>
      <c r="CL62" s="870"/>
      <c r="CM62" s="868"/>
      <c r="CN62" s="869"/>
      <c r="CO62" s="869"/>
      <c r="CP62" s="869"/>
      <c r="CQ62" s="870"/>
      <c r="CR62" s="868"/>
      <c r="CS62" s="869"/>
      <c r="CT62" s="869"/>
      <c r="CU62" s="869"/>
      <c r="CV62" s="870"/>
      <c r="CW62" s="868"/>
      <c r="CX62" s="869"/>
      <c r="CY62" s="869"/>
      <c r="CZ62" s="869"/>
      <c r="DA62" s="870"/>
      <c r="DB62" s="868"/>
      <c r="DC62" s="869"/>
      <c r="DD62" s="869"/>
      <c r="DE62" s="869"/>
      <c r="DF62" s="870"/>
      <c r="DG62" s="868"/>
      <c r="DH62" s="869"/>
      <c r="DI62" s="869"/>
      <c r="DJ62" s="869"/>
      <c r="DK62" s="870"/>
      <c r="DL62" s="868"/>
      <c r="DM62" s="869"/>
      <c r="DN62" s="869"/>
      <c r="DO62" s="869"/>
      <c r="DP62" s="870"/>
      <c r="DQ62" s="868"/>
      <c r="DR62" s="869"/>
      <c r="DS62" s="869"/>
      <c r="DT62" s="869"/>
      <c r="DU62" s="870"/>
      <c r="DV62" s="871"/>
      <c r="DW62" s="872"/>
      <c r="DX62" s="872"/>
      <c r="DY62" s="872"/>
      <c r="DZ62" s="873"/>
      <c r="EA62" s="248"/>
    </row>
    <row r="63" spans="1:131" s="249" customFormat="1" ht="26.25" customHeight="1" thickBot="1" x14ac:dyDescent="0.2">
      <c r="A63" s="266" t="s">
        <v>392</v>
      </c>
      <c r="B63" s="877" t="s">
        <v>419</v>
      </c>
      <c r="C63" s="878"/>
      <c r="D63" s="878"/>
      <c r="E63" s="878"/>
      <c r="F63" s="878"/>
      <c r="G63" s="878"/>
      <c r="H63" s="878"/>
      <c r="I63" s="878"/>
      <c r="J63" s="878"/>
      <c r="K63" s="878"/>
      <c r="L63" s="878"/>
      <c r="M63" s="878"/>
      <c r="N63" s="878"/>
      <c r="O63" s="878"/>
      <c r="P63" s="879"/>
      <c r="Q63" s="925"/>
      <c r="R63" s="926"/>
      <c r="S63" s="926"/>
      <c r="T63" s="926"/>
      <c r="U63" s="926"/>
      <c r="V63" s="926"/>
      <c r="W63" s="926"/>
      <c r="X63" s="926"/>
      <c r="Y63" s="926"/>
      <c r="Z63" s="926"/>
      <c r="AA63" s="926"/>
      <c r="AB63" s="926"/>
      <c r="AC63" s="926"/>
      <c r="AD63" s="926"/>
      <c r="AE63" s="927"/>
      <c r="AF63" s="928">
        <v>11147</v>
      </c>
      <c r="AG63" s="929"/>
      <c r="AH63" s="929"/>
      <c r="AI63" s="929"/>
      <c r="AJ63" s="930"/>
      <c r="AK63" s="931"/>
      <c r="AL63" s="926"/>
      <c r="AM63" s="926"/>
      <c r="AN63" s="926"/>
      <c r="AO63" s="926"/>
      <c r="AP63" s="929">
        <v>78507</v>
      </c>
      <c r="AQ63" s="929"/>
      <c r="AR63" s="929"/>
      <c r="AS63" s="929"/>
      <c r="AT63" s="929"/>
      <c r="AU63" s="929">
        <v>33443</v>
      </c>
      <c r="AV63" s="929"/>
      <c r="AW63" s="929"/>
      <c r="AX63" s="929"/>
      <c r="AY63" s="929"/>
      <c r="AZ63" s="933"/>
      <c r="BA63" s="933"/>
      <c r="BB63" s="933"/>
      <c r="BC63" s="933"/>
      <c r="BD63" s="933"/>
      <c r="BE63" s="934"/>
      <c r="BF63" s="934"/>
      <c r="BG63" s="934"/>
      <c r="BH63" s="934"/>
      <c r="BI63" s="935"/>
      <c r="BJ63" s="936" t="s">
        <v>175</v>
      </c>
      <c r="BK63" s="937"/>
      <c r="BL63" s="937"/>
      <c r="BM63" s="937"/>
      <c r="BN63" s="938"/>
      <c r="BO63" s="267"/>
      <c r="BP63" s="267"/>
      <c r="BQ63" s="264">
        <v>57</v>
      </c>
      <c r="BR63" s="265"/>
      <c r="BS63" s="855"/>
      <c r="BT63" s="856"/>
      <c r="BU63" s="856"/>
      <c r="BV63" s="856"/>
      <c r="BW63" s="856"/>
      <c r="BX63" s="856"/>
      <c r="BY63" s="856"/>
      <c r="BZ63" s="856"/>
      <c r="CA63" s="856"/>
      <c r="CB63" s="856"/>
      <c r="CC63" s="856"/>
      <c r="CD63" s="856"/>
      <c r="CE63" s="856"/>
      <c r="CF63" s="856"/>
      <c r="CG63" s="857"/>
      <c r="CH63" s="868"/>
      <c r="CI63" s="869"/>
      <c r="CJ63" s="869"/>
      <c r="CK63" s="869"/>
      <c r="CL63" s="870"/>
      <c r="CM63" s="868"/>
      <c r="CN63" s="869"/>
      <c r="CO63" s="869"/>
      <c r="CP63" s="869"/>
      <c r="CQ63" s="870"/>
      <c r="CR63" s="868"/>
      <c r="CS63" s="869"/>
      <c r="CT63" s="869"/>
      <c r="CU63" s="869"/>
      <c r="CV63" s="870"/>
      <c r="CW63" s="868"/>
      <c r="CX63" s="869"/>
      <c r="CY63" s="869"/>
      <c r="CZ63" s="869"/>
      <c r="DA63" s="870"/>
      <c r="DB63" s="868"/>
      <c r="DC63" s="869"/>
      <c r="DD63" s="869"/>
      <c r="DE63" s="869"/>
      <c r="DF63" s="870"/>
      <c r="DG63" s="868"/>
      <c r="DH63" s="869"/>
      <c r="DI63" s="869"/>
      <c r="DJ63" s="869"/>
      <c r="DK63" s="870"/>
      <c r="DL63" s="868"/>
      <c r="DM63" s="869"/>
      <c r="DN63" s="869"/>
      <c r="DO63" s="869"/>
      <c r="DP63" s="870"/>
      <c r="DQ63" s="868"/>
      <c r="DR63" s="869"/>
      <c r="DS63" s="869"/>
      <c r="DT63" s="869"/>
      <c r="DU63" s="870"/>
      <c r="DV63" s="871"/>
      <c r="DW63" s="872"/>
      <c r="DX63" s="872"/>
      <c r="DY63" s="872"/>
      <c r="DZ63" s="873"/>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5"/>
      <c r="BT64" s="856"/>
      <c r="BU64" s="856"/>
      <c r="BV64" s="856"/>
      <c r="BW64" s="856"/>
      <c r="BX64" s="856"/>
      <c r="BY64" s="856"/>
      <c r="BZ64" s="856"/>
      <c r="CA64" s="856"/>
      <c r="CB64" s="856"/>
      <c r="CC64" s="856"/>
      <c r="CD64" s="856"/>
      <c r="CE64" s="856"/>
      <c r="CF64" s="856"/>
      <c r="CG64" s="857"/>
      <c r="CH64" s="868"/>
      <c r="CI64" s="869"/>
      <c r="CJ64" s="869"/>
      <c r="CK64" s="869"/>
      <c r="CL64" s="870"/>
      <c r="CM64" s="868"/>
      <c r="CN64" s="869"/>
      <c r="CO64" s="869"/>
      <c r="CP64" s="869"/>
      <c r="CQ64" s="870"/>
      <c r="CR64" s="868"/>
      <c r="CS64" s="869"/>
      <c r="CT64" s="869"/>
      <c r="CU64" s="869"/>
      <c r="CV64" s="870"/>
      <c r="CW64" s="868"/>
      <c r="CX64" s="869"/>
      <c r="CY64" s="869"/>
      <c r="CZ64" s="869"/>
      <c r="DA64" s="870"/>
      <c r="DB64" s="868"/>
      <c r="DC64" s="869"/>
      <c r="DD64" s="869"/>
      <c r="DE64" s="869"/>
      <c r="DF64" s="870"/>
      <c r="DG64" s="868"/>
      <c r="DH64" s="869"/>
      <c r="DI64" s="869"/>
      <c r="DJ64" s="869"/>
      <c r="DK64" s="870"/>
      <c r="DL64" s="868"/>
      <c r="DM64" s="869"/>
      <c r="DN64" s="869"/>
      <c r="DO64" s="869"/>
      <c r="DP64" s="870"/>
      <c r="DQ64" s="868"/>
      <c r="DR64" s="869"/>
      <c r="DS64" s="869"/>
      <c r="DT64" s="869"/>
      <c r="DU64" s="870"/>
      <c r="DV64" s="871"/>
      <c r="DW64" s="872"/>
      <c r="DX64" s="872"/>
      <c r="DY64" s="872"/>
      <c r="DZ64" s="873"/>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5"/>
      <c r="BT65" s="856"/>
      <c r="BU65" s="856"/>
      <c r="BV65" s="856"/>
      <c r="BW65" s="856"/>
      <c r="BX65" s="856"/>
      <c r="BY65" s="856"/>
      <c r="BZ65" s="856"/>
      <c r="CA65" s="856"/>
      <c r="CB65" s="856"/>
      <c r="CC65" s="856"/>
      <c r="CD65" s="856"/>
      <c r="CE65" s="856"/>
      <c r="CF65" s="856"/>
      <c r="CG65" s="857"/>
      <c r="CH65" s="868"/>
      <c r="CI65" s="869"/>
      <c r="CJ65" s="869"/>
      <c r="CK65" s="869"/>
      <c r="CL65" s="870"/>
      <c r="CM65" s="868"/>
      <c r="CN65" s="869"/>
      <c r="CO65" s="869"/>
      <c r="CP65" s="869"/>
      <c r="CQ65" s="870"/>
      <c r="CR65" s="868"/>
      <c r="CS65" s="869"/>
      <c r="CT65" s="869"/>
      <c r="CU65" s="869"/>
      <c r="CV65" s="870"/>
      <c r="CW65" s="868"/>
      <c r="CX65" s="869"/>
      <c r="CY65" s="869"/>
      <c r="CZ65" s="869"/>
      <c r="DA65" s="870"/>
      <c r="DB65" s="868"/>
      <c r="DC65" s="869"/>
      <c r="DD65" s="869"/>
      <c r="DE65" s="869"/>
      <c r="DF65" s="870"/>
      <c r="DG65" s="868"/>
      <c r="DH65" s="869"/>
      <c r="DI65" s="869"/>
      <c r="DJ65" s="869"/>
      <c r="DK65" s="870"/>
      <c r="DL65" s="868"/>
      <c r="DM65" s="869"/>
      <c r="DN65" s="869"/>
      <c r="DO65" s="869"/>
      <c r="DP65" s="870"/>
      <c r="DQ65" s="868"/>
      <c r="DR65" s="869"/>
      <c r="DS65" s="869"/>
      <c r="DT65" s="869"/>
      <c r="DU65" s="870"/>
      <c r="DV65" s="871"/>
      <c r="DW65" s="872"/>
      <c r="DX65" s="872"/>
      <c r="DY65" s="872"/>
      <c r="DZ65" s="873"/>
      <c r="EA65" s="248"/>
    </row>
    <row r="66" spans="1:131" s="249" customFormat="1" ht="26.25" customHeight="1" x14ac:dyDescent="0.15">
      <c r="A66" s="827" t="s">
        <v>421</v>
      </c>
      <c r="B66" s="828"/>
      <c r="C66" s="828"/>
      <c r="D66" s="828"/>
      <c r="E66" s="828"/>
      <c r="F66" s="828"/>
      <c r="G66" s="828"/>
      <c r="H66" s="828"/>
      <c r="I66" s="828"/>
      <c r="J66" s="828"/>
      <c r="K66" s="828"/>
      <c r="L66" s="828"/>
      <c r="M66" s="828"/>
      <c r="N66" s="828"/>
      <c r="O66" s="828"/>
      <c r="P66" s="829"/>
      <c r="Q66" s="804" t="s">
        <v>422</v>
      </c>
      <c r="R66" s="805"/>
      <c r="S66" s="805"/>
      <c r="T66" s="805"/>
      <c r="U66" s="806"/>
      <c r="V66" s="804" t="s">
        <v>423</v>
      </c>
      <c r="W66" s="805"/>
      <c r="X66" s="805"/>
      <c r="Y66" s="805"/>
      <c r="Z66" s="806"/>
      <c r="AA66" s="804" t="s">
        <v>424</v>
      </c>
      <c r="AB66" s="805"/>
      <c r="AC66" s="805"/>
      <c r="AD66" s="805"/>
      <c r="AE66" s="806"/>
      <c r="AF66" s="939" t="s">
        <v>400</v>
      </c>
      <c r="AG66" s="900"/>
      <c r="AH66" s="900"/>
      <c r="AI66" s="900"/>
      <c r="AJ66" s="940"/>
      <c r="AK66" s="804" t="s">
        <v>425</v>
      </c>
      <c r="AL66" s="828"/>
      <c r="AM66" s="828"/>
      <c r="AN66" s="828"/>
      <c r="AO66" s="829"/>
      <c r="AP66" s="804" t="s">
        <v>426</v>
      </c>
      <c r="AQ66" s="805"/>
      <c r="AR66" s="805"/>
      <c r="AS66" s="805"/>
      <c r="AT66" s="806"/>
      <c r="AU66" s="804" t="s">
        <v>427</v>
      </c>
      <c r="AV66" s="805"/>
      <c r="AW66" s="805"/>
      <c r="AX66" s="805"/>
      <c r="AY66" s="806"/>
      <c r="AZ66" s="804" t="s">
        <v>377</v>
      </c>
      <c r="BA66" s="805"/>
      <c r="BB66" s="805"/>
      <c r="BC66" s="805"/>
      <c r="BD66" s="816"/>
      <c r="BE66" s="267"/>
      <c r="BF66" s="267"/>
      <c r="BG66" s="267"/>
      <c r="BH66" s="267"/>
      <c r="BI66" s="267"/>
      <c r="BJ66" s="267"/>
      <c r="BK66" s="267"/>
      <c r="BL66" s="267"/>
      <c r="BM66" s="267"/>
      <c r="BN66" s="267"/>
      <c r="BO66" s="267"/>
      <c r="BP66" s="267"/>
      <c r="BQ66" s="264">
        <v>60</v>
      </c>
      <c r="BR66" s="269"/>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8"/>
    </row>
    <row r="67" spans="1:131" s="249" customFormat="1" ht="26.25" customHeight="1" thickBot="1" x14ac:dyDescent="0.2">
      <c r="A67" s="830"/>
      <c r="B67" s="831"/>
      <c r="C67" s="831"/>
      <c r="D67" s="831"/>
      <c r="E67" s="831"/>
      <c r="F67" s="831"/>
      <c r="G67" s="831"/>
      <c r="H67" s="831"/>
      <c r="I67" s="831"/>
      <c r="J67" s="831"/>
      <c r="K67" s="831"/>
      <c r="L67" s="831"/>
      <c r="M67" s="831"/>
      <c r="N67" s="831"/>
      <c r="O67" s="831"/>
      <c r="P67" s="832"/>
      <c r="Q67" s="807"/>
      <c r="R67" s="808"/>
      <c r="S67" s="808"/>
      <c r="T67" s="808"/>
      <c r="U67" s="809"/>
      <c r="V67" s="807"/>
      <c r="W67" s="808"/>
      <c r="X67" s="808"/>
      <c r="Y67" s="808"/>
      <c r="Z67" s="809"/>
      <c r="AA67" s="807"/>
      <c r="AB67" s="808"/>
      <c r="AC67" s="808"/>
      <c r="AD67" s="808"/>
      <c r="AE67" s="809"/>
      <c r="AF67" s="941"/>
      <c r="AG67" s="903"/>
      <c r="AH67" s="903"/>
      <c r="AI67" s="903"/>
      <c r="AJ67" s="942"/>
      <c r="AK67" s="943"/>
      <c r="AL67" s="831"/>
      <c r="AM67" s="831"/>
      <c r="AN67" s="831"/>
      <c r="AO67" s="832"/>
      <c r="AP67" s="807"/>
      <c r="AQ67" s="808"/>
      <c r="AR67" s="808"/>
      <c r="AS67" s="808"/>
      <c r="AT67" s="809"/>
      <c r="AU67" s="807"/>
      <c r="AV67" s="808"/>
      <c r="AW67" s="808"/>
      <c r="AX67" s="808"/>
      <c r="AY67" s="809"/>
      <c r="AZ67" s="807"/>
      <c r="BA67" s="808"/>
      <c r="BB67" s="808"/>
      <c r="BC67" s="808"/>
      <c r="BD67" s="817"/>
      <c r="BE67" s="267"/>
      <c r="BF67" s="267"/>
      <c r="BG67" s="267"/>
      <c r="BH67" s="267"/>
      <c r="BI67" s="267"/>
      <c r="BJ67" s="267"/>
      <c r="BK67" s="267"/>
      <c r="BL67" s="267"/>
      <c r="BM67" s="267"/>
      <c r="BN67" s="267"/>
      <c r="BO67" s="267"/>
      <c r="BP67" s="267"/>
      <c r="BQ67" s="264">
        <v>61</v>
      </c>
      <c r="BR67" s="269"/>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8"/>
    </row>
    <row r="68" spans="1:131" s="249" customFormat="1" ht="26.25" customHeight="1" thickTop="1" x14ac:dyDescent="0.15">
      <c r="A68" s="260">
        <v>1</v>
      </c>
      <c r="B68" s="956" t="s">
        <v>590</v>
      </c>
      <c r="C68" s="957"/>
      <c r="D68" s="957"/>
      <c r="E68" s="957"/>
      <c r="F68" s="957"/>
      <c r="G68" s="957"/>
      <c r="H68" s="957"/>
      <c r="I68" s="957"/>
      <c r="J68" s="957"/>
      <c r="K68" s="957"/>
      <c r="L68" s="957"/>
      <c r="M68" s="957"/>
      <c r="N68" s="957"/>
      <c r="O68" s="957"/>
      <c r="P68" s="958"/>
      <c r="Q68" s="959">
        <v>18476</v>
      </c>
      <c r="R68" s="953"/>
      <c r="S68" s="953"/>
      <c r="T68" s="953"/>
      <c r="U68" s="953"/>
      <c r="V68" s="953">
        <v>15613</v>
      </c>
      <c r="W68" s="953"/>
      <c r="X68" s="953"/>
      <c r="Y68" s="953"/>
      <c r="Z68" s="953"/>
      <c r="AA68" s="953">
        <v>2862</v>
      </c>
      <c r="AB68" s="953"/>
      <c r="AC68" s="953"/>
      <c r="AD68" s="953"/>
      <c r="AE68" s="953"/>
      <c r="AF68" s="953">
        <v>11205</v>
      </c>
      <c r="AG68" s="953"/>
      <c r="AH68" s="953"/>
      <c r="AI68" s="953"/>
      <c r="AJ68" s="953"/>
      <c r="AK68" s="953" t="s">
        <v>591</v>
      </c>
      <c r="AL68" s="953"/>
      <c r="AM68" s="953"/>
      <c r="AN68" s="953"/>
      <c r="AO68" s="953"/>
      <c r="AP68" s="953">
        <v>38780</v>
      </c>
      <c r="AQ68" s="953"/>
      <c r="AR68" s="953"/>
      <c r="AS68" s="953"/>
      <c r="AT68" s="953"/>
      <c r="AU68" s="953">
        <v>64</v>
      </c>
      <c r="AV68" s="953"/>
      <c r="AW68" s="953"/>
      <c r="AX68" s="953"/>
      <c r="AY68" s="953"/>
      <c r="AZ68" s="954"/>
      <c r="BA68" s="954"/>
      <c r="BB68" s="954"/>
      <c r="BC68" s="954"/>
      <c r="BD68" s="955"/>
      <c r="BE68" s="267"/>
      <c r="BF68" s="267"/>
      <c r="BG68" s="267"/>
      <c r="BH68" s="267"/>
      <c r="BI68" s="267"/>
      <c r="BJ68" s="267"/>
      <c r="BK68" s="267"/>
      <c r="BL68" s="267"/>
      <c r="BM68" s="267"/>
      <c r="BN68" s="267"/>
      <c r="BO68" s="267"/>
      <c r="BP68" s="267"/>
      <c r="BQ68" s="264">
        <v>62</v>
      </c>
      <c r="BR68" s="269"/>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8"/>
    </row>
    <row r="69" spans="1:131" s="249" customFormat="1" ht="26.25" customHeight="1" x14ac:dyDescent="0.15">
      <c r="A69" s="263">
        <v>2</v>
      </c>
      <c r="B69" s="960" t="s">
        <v>592</v>
      </c>
      <c r="C69" s="961"/>
      <c r="D69" s="961"/>
      <c r="E69" s="961"/>
      <c r="F69" s="961"/>
      <c r="G69" s="961"/>
      <c r="H69" s="961"/>
      <c r="I69" s="961"/>
      <c r="J69" s="961"/>
      <c r="K69" s="961"/>
      <c r="L69" s="961"/>
      <c r="M69" s="961"/>
      <c r="N69" s="961"/>
      <c r="O69" s="961"/>
      <c r="P69" s="962"/>
      <c r="Q69" s="963">
        <v>171</v>
      </c>
      <c r="R69" s="918"/>
      <c r="S69" s="918"/>
      <c r="T69" s="918"/>
      <c r="U69" s="918"/>
      <c r="V69" s="918">
        <v>160</v>
      </c>
      <c r="W69" s="918"/>
      <c r="X69" s="918"/>
      <c r="Y69" s="918"/>
      <c r="Z69" s="918"/>
      <c r="AA69" s="918">
        <v>11</v>
      </c>
      <c r="AB69" s="918"/>
      <c r="AC69" s="918"/>
      <c r="AD69" s="918"/>
      <c r="AE69" s="918"/>
      <c r="AF69" s="918">
        <v>11</v>
      </c>
      <c r="AG69" s="918"/>
      <c r="AH69" s="918"/>
      <c r="AI69" s="918"/>
      <c r="AJ69" s="918"/>
      <c r="AK69" s="918" t="s">
        <v>591</v>
      </c>
      <c r="AL69" s="918"/>
      <c r="AM69" s="918"/>
      <c r="AN69" s="918"/>
      <c r="AO69" s="918"/>
      <c r="AP69" s="918">
        <v>69</v>
      </c>
      <c r="AQ69" s="918"/>
      <c r="AR69" s="918"/>
      <c r="AS69" s="918"/>
      <c r="AT69" s="918"/>
      <c r="AU69" s="918">
        <v>18</v>
      </c>
      <c r="AV69" s="918"/>
      <c r="AW69" s="918"/>
      <c r="AX69" s="918"/>
      <c r="AY69" s="918"/>
      <c r="AZ69" s="964"/>
      <c r="BA69" s="964"/>
      <c r="BB69" s="964"/>
      <c r="BC69" s="964"/>
      <c r="BD69" s="965"/>
      <c r="BE69" s="267"/>
      <c r="BF69" s="267"/>
      <c r="BG69" s="267"/>
      <c r="BH69" s="267"/>
      <c r="BI69" s="267"/>
      <c r="BJ69" s="267"/>
      <c r="BK69" s="267"/>
      <c r="BL69" s="267"/>
      <c r="BM69" s="267"/>
      <c r="BN69" s="267"/>
      <c r="BO69" s="267"/>
      <c r="BP69" s="267"/>
      <c r="BQ69" s="264">
        <v>63</v>
      </c>
      <c r="BR69" s="269"/>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8"/>
    </row>
    <row r="70" spans="1:131" s="249" customFormat="1" ht="26.25" customHeight="1" x14ac:dyDescent="0.15">
      <c r="A70" s="263">
        <v>3</v>
      </c>
      <c r="B70" s="960" t="s">
        <v>593</v>
      </c>
      <c r="C70" s="961"/>
      <c r="D70" s="961"/>
      <c r="E70" s="961"/>
      <c r="F70" s="961"/>
      <c r="G70" s="961"/>
      <c r="H70" s="961"/>
      <c r="I70" s="961"/>
      <c r="J70" s="961"/>
      <c r="K70" s="961"/>
      <c r="L70" s="961"/>
      <c r="M70" s="961"/>
      <c r="N70" s="961"/>
      <c r="O70" s="961"/>
      <c r="P70" s="962"/>
      <c r="Q70" s="963">
        <v>545</v>
      </c>
      <c r="R70" s="918"/>
      <c r="S70" s="918"/>
      <c r="T70" s="918"/>
      <c r="U70" s="918"/>
      <c r="V70" s="918">
        <v>171</v>
      </c>
      <c r="W70" s="918"/>
      <c r="X70" s="918"/>
      <c r="Y70" s="918"/>
      <c r="Z70" s="918"/>
      <c r="AA70" s="918">
        <v>373</v>
      </c>
      <c r="AB70" s="918"/>
      <c r="AC70" s="918"/>
      <c r="AD70" s="918"/>
      <c r="AE70" s="918"/>
      <c r="AF70" s="918">
        <v>373</v>
      </c>
      <c r="AG70" s="918"/>
      <c r="AH70" s="918"/>
      <c r="AI70" s="918"/>
      <c r="AJ70" s="918"/>
      <c r="AK70" s="918" t="s">
        <v>591</v>
      </c>
      <c r="AL70" s="918"/>
      <c r="AM70" s="918"/>
      <c r="AN70" s="918"/>
      <c r="AO70" s="918"/>
      <c r="AP70" s="918" t="s">
        <v>591</v>
      </c>
      <c r="AQ70" s="918"/>
      <c r="AR70" s="918"/>
      <c r="AS70" s="918"/>
      <c r="AT70" s="918"/>
      <c r="AU70" s="918" t="s">
        <v>591</v>
      </c>
      <c r="AV70" s="918"/>
      <c r="AW70" s="918"/>
      <c r="AX70" s="918"/>
      <c r="AY70" s="918"/>
      <c r="AZ70" s="964"/>
      <c r="BA70" s="964"/>
      <c r="BB70" s="964"/>
      <c r="BC70" s="964"/>
      <c r="BD70" s="965"/>
      <c r="BE70" s="267"/>
      <c r="BF70" s="267"/>
      <c r="BG70" s="267"/>
      <c r="BH70" s="267"/>
      <c r="BI70" s="267"/>
      <c r="BJ70" s="267"/>
      <c r="BK70" s="267"/>
      <c r="BL70" s="267"/>
      <c r="BM70" s="267"/>
      <c r="BN70" s="267"/>
      <c r="BO70" s="267"/>
      <c r="BP70" s="267"/>
      <c r="BQ70" s="264">
        <v>64</v>
      </c>
      <c r="BR70" s="269"/>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8"/>
    </row>
    <row r="71" spans="1:131" s="249" customFormat="1" ht="26.25" customHeight="1" x14ac:dyDescent="0.15">
      <c r="A71" s="263">
        <v>4</v>
      </c>
      <c r="B71" s="960" t="s">
        <v>594</v>
      </c>
      <c r="C71" s="961"/>
      <c r="D71" s="961"/>
      <c r="E71" s="961"/>
      <c r="F71" s="961"/>
      <c r="G71" s="961"/>
      <c r="H71" s="961"/>
      <c r="I71" s="961"/>
      <c r="J71" s="961"/>
      <c r="K71" s="961"/>
      <c r="L71" s="961"/>
      <c r="M71" s="961"/>
      <c r="N71" s="961"/>
      <c r="O71" s="961"/>
      <c r="P71" s="962"/>
      <c r="Q71" s="963">
        <v>800628</v>
      </c>
      <c r="R71" s="918"/>
      <c r="S71" s="918"/>
      <c r="T71" s="918"/>
      <c r="U71" s="918"/>
      <c r="V71" s="918">
        <v>751836</v>
      </c>
      <c r="W71" s="918"/>
      <c r="X71" s="918"/>
      <c r="Y71" s="918"/>
      <c r="Z71" s="918"/>
      <c r="AA71" s="918">
        <v>48793</v>
      </c>
      <c r="AB71" s="918"/>
      <c r="AC71" s="918"/>
      <c r="AD71" s="918"/>
      <c r="AE71" s="918"/>
      <c r="AF71" s="918">
        <v>48793</v>
      </c>
      <c r="AG71" s="918"/>
      <c r="AH71" s="918"/>
      <c r="AI71" s="918"/>
      <c r="AJ71" s="918"/>
      <c r="AK71" s="918">
        <v>5806</v>
      </c>
      <c r="AL71" s="918"/>
      <c r="AM71" s="918"/>
      <c r="AN71" s="918"/>
      <c r="AO71" s="918"/>
      <c r="AP71" s="918" t="s">
        <v>591</v>
      </c>
      <c r="AQ71" s="918"/>
      <c r="AR71" s="918"/>
      <c r="AS71" s="918"/>
      <c r="AT71" s="918"/>
      <c r="AU71" s="918" t="s">
        <v>591</v>
      </c>
      <c r="AV71" s="918"/>
      <c r="AW71" s="918"/>
      <c r="AX71" s="918"/>
      <c r="AY71" s="918"/>
      <c r="AZ71" s="964"/>
      <c r="BA71" s="964"/>
      <c r="BB71" s="964"/>
      <c r="BC71" s="964"/>
      <c r="BD71" s="965"/>
      <c r="BE71" s="267"/>
      <c r="BF71" s="267"/>
      <c r="BG71" s="267"/>
      <c r="BH71" s="267"/>
      <c r="BI71" s="267"/>
      <c r="BJ71" s="267"/>
      <c r="BK71" s="267"/>
      <c r="BL71" s="267"/>
      <c r="BM71" s="267"/>
      <c r="BN71" s="267"/>
      <c r="BO71" s="267"/>
      <c r="BP71" s="267"/>
      <c r="BQ71" s="264">
        <v>65</v>
      </c>
      <c r="BR71" s="269"/>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8"/>
    </row>
    <row r="72" spans="1:131" s="249" customFormat="1" ht="26.25" customHeight="1" x14ac:dyDescent="0.15">
      <c r="A72" s="263">
        <v>5</v>
      </c>
      <c r="B72" s="960"/>
      <c r="C72" s="961"/>
      <c r="D72" s="961"/>
      <c r="E72" s="961"/>
      <c r="F72" s="961"/>
      <c r="G72" s="961"/>
      <c r="H72" s="961"/>
      <c r="I72" s="961"/>
      <c r="J72" s="961"/>
      <c r="K72" s="961"/>
      <c r="L72" s="961"/>
      <c r="M72" s="961"/>
      <c r="N72" s="961"/>
      <c r="O72" s="961"/>
      <c r="P72" s="962"/>
      <c r="Q72" s="963"/>
      <c r="R72" s="918"/>
      <c r="S72" s="918"/>
      <c r="T72" s="918"/>
      <c r="U72" s="918"/>
      <c r="V72" s="918"/>
      <c r="W72" s="918"/>
      <c r="X72" s="918"/>
      <c r="Y72" s="918"/>
      <c r="Z72" s="918"/>
      <c r="AA72" s="918"/>
      <c r="AB72" s="918"/>
      <c r="AC72" s="918"/>
      <c r="AD72" s="918"/>
      <c r="AE72" s="918"/>
      <c r="AF72" s="918"/>
      <c r="AG72" s="918"/>
      <c r="AH72" s="918"/>
      <c r="AI72" s="918"/>
      <c r="AJ72" s="918"/>
      <c r="AK72" s="918"/>
      <c r="AL72" s="918"/>
      <c r="AM72" s="918"/>
      <c r="AN72" s="918"/>
      <c r="AO72" s="918"/>
      <c r="AP72" s="918"/>
      <c r="AQ72" s="918"/>
      <c r="AR72" s="918"/>
      <c r="AS72" s="918"/>
      <c r="AT72" s="918"/>
      <c r="AU72" s="918"/>
      <c r="AV72" s="918"/>
      <c r="AW72" s="918"/>
      <c r="AX72" s="918"/>
      <c r="AY72" s="918"/>
      <c r="AZ72" s="964"/>
      <c r="BA72" s="964"/>
      <c r="BB72" s="964"/>
      <c r="BC72" s="964"/>
      <c r="BD72" s="965"/>
      <c r="BE72" s="267"/>
      <c r="BF72" s="267"/>
      <c r="BG72" s="267"/>
      <c r="BH72" s="267"/>
      <c r="BI72" s="267"/>
      <c r="BJ72" s="267"/>
      <c r="BK72" s="267"/>
      <c r="BL72" s="267"/>
      <c r="BM72" s="267"/>
      <c r="BN72" s="267"/>
      <c r="BO72" s="267"/>
      <c r="BP72" s="267"/>
      <c r="BQ72" s="264">
        <v>66</v>
      </c>
      <c r="BR72" s="269"/>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8"/>
    </row>
    <row r="73" spans="1:131" s="249" customFormat="1" ht="26.25" customHeight="1" x14ac:dyDescent="0.15">
      <c r="A73" s="263">
        <v>6</v>
      </c>
      <c r="B73" s="960"/>
      <c r="C73" s="961"/>
      <c r="D73" s="961"/>
      <c r="E73" s="961"/>
      <c r="F73" s="961"/>
      <c r="G73" s="961"/>
      <c r="H73" s="961"/>
      <c r="I73" s="961"/>
      <c r="J73" s="961"/>
      <c r="K73" s="961"/>
      <c r="L73" s="961"/>
      <c r="M73" s="961"/>
      <c r="N73" s="961"/>
      <c r="O73" s="961"/>
      <c r="P73" s="962"/>
      <c r="Q73" s="963"/>
      <c r="R73" s="918"/>
      <c r="S73" s="918"/>
      <c r="T73" s="918"/>
      <c r="U73" s="918"/>
      <c r="V73" s="918"/>
      <c r="W73" s="918"/>
      <c r="X73" s="918"/>
      <c r="Y73" s="918"/>
      <c r="Z73" s="918"/>
      <c r="AA73" s="918"/>
      <c r="AB73" s="918"/>
      <c r="AC73" s="918"/>
      <c r="AD73" s="918"/>
      <c r="AE73" s="918"/>
      <c r="AF73" s="918"/>
      <c r="AG73" s="918"/>
      <c r="AH73" s="918"/>
      <c r="AI73" s="918"/>
      <c r="AJ73" s="918"/>
      <c r="AK73" s="918"/>
      <c r="AL73" s="918"/>
      <c r="AM73" s="918"/>
      <c r="AN73" s="918"/>
      <c r="AO73" s="918"/>
      <c r="AP73" s="918"/>
      <c r="AQ73" s="918"/>
      <c r="AR73" s="918"/>
      <c r="AS73" s="918"/>
      <c r="AT73" s="918"/>
      <c r="AU73" s="918"/>
      <c r="AV73" s="918"/>
      <c r="AW73" s="918"/>
      <c r="AX73" s="918"/>
      <c r="AY73" s="918"/>
      <c r="AZ73" s="964"/>
      <c r="BA73" s="964"/>
      <c r="BB73" s="964"/>
      <c r="BC73" s="964"/>
      <c r="BD73" s="965"/>
      <c r="BE73" s="267"/>
      <c r="BF73" s="267"/>
      <c r="BG73" s="267"/>
      <c r="BH73" s="267"/>
      <c r="BI73" s="267"/>
      <c r="BJ73" s="267"/>
      <c r="BK73" s="267"/>
      <c r="BL73" s="267"/>
      <c r="BM73" s="267"/>
      <c r="BN73" s="267"/>
      <c r="BO73" s="267"/>
      <c r="BP73" s="267"/>
      <c r="BQ73" s="264">
        <v>67</v>
      </c>
      <c r="BR73" s="269"/>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8"/>
    </row>
    <row r="74" spans="1:131" s="249" customFormat="1" ht="26.25" customHeight="1" x14ac:dyDescent="0.15">
      <c r="A74" s="263">
        <v>7</v>
      </c>
      <c r="B74" s="960"/>
      <c r="C74" s="961"/>
      <c r="D74" s="961"/>
      <c r="E74" s="961"/>
      <c r="F74" s="961"/>
      <c r="G74" s="961"/>
      <c r="H74" s="961"/>
      <c r="I74" s="961"/>
      <c r="J74" s="961"/>
      <c r="K74" s="961"/>
      <c r="L74" s="961"/>
      <c r="M74" s="961"/>
      <c r="N74" s="961"/>
      <c r="O74" s="961"/>
      <c r="P74" s="962"/>
      <c r="Q74" s="963"/>
      <c r="R74" s="918"/>
      <c r="S74" s="918"/>
      <c r="T74" s="918"/>
      <c r="U74" s="918"/>
      <c r="V74" s="918"/>
      <c r="W74" s="918"/>
      <c r="X74" s="918"/>
      <c r="Y74" s="918"/>
      <c r="Z74" s="918"/>
      <c r="AA74" s="918"/>
      <c r="AB74" s="918"/>
      <c r="AC74" s="918"/>
      <c r="AD74" s="918"/>
      <c r="AE74" s="918"/>
      <c r="AF74" s="918"/>
      <c r="AG74" s="918"/>
      <c r="AH74" s="918"/>
      <c r="AI74" s="918"/>
      <c r="AJ74" s="918"/>
      <c r="AK74" s="918"/>
      <c r="AL74" s="918"/>
      <c r="AM74" s="918"/>
      <c r="AN74" s="918"/>
      <c r="AO74" s="918"/>
      <c r="AP74" s="918"/>
      <c r="AQ74" s="918"/>
      <c r="AR74" s="918"/>
      <c r="AS74" s="918"/>
      <c r="AT74" s="918"/>
      <c r="AU74" s="918"/>
      <c r="AV74" s="918"/>
      <c r="AW74" s="918"/>
      <c r="AX74" s="918"/>
      <c r="AY74" s="918"/>
      <c r="AZ74" s="964"/>
      <c r="BA74" s="964"/>
      <c r="BB74" s="964"/>
      <c r="BC74" s="964"/>
      <c r="BD74" s="965"/>
      <c r="BE74" s="267"/>
      <c r="BF74" s="267"/>
      <c r="BG74" s="267"/>
      <c r="BH74" s="267"/>
      <c r="BI74" s="267"/>
      <c r="BJ74" s="267"/>
      <c r="BK74" s="267"/>
      <c r="BL74" s="267"/>
      <c r="BM74" s="267"/>
      <c r="BN74" s="267"/>
      <c r="BO74" s="267"/>
      <c r="BP74" s="267"/>
      <c r="BQ74" s="264">
        <v>68</v>
      </c>
      <c r="BR74" s="269"/>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8"/>
    </row>
    <row r="75" spans="1:131" s="249" customFormat="1" ht="26.25" customHeight="1" x14ac:dyDescent="0.15">
      <c r="A75" s="263">
        <v>8</v>
      </c>
      <c r="B75" s="960"/>
      <c r="C75" s="961"/>
      <c r="D75" s="961"/>
      <c r="E75" s="961"/>
      <c r="F75" s="961"/>
      <c r="G75" s="961"/>
      <c r="H75" s="961"/>
      <c r="I75" s="961"/>
      <c r="J75" s="961"/>
      <c r="K75" s="961"/>
      <c r="L75" s="961"/>
      <c r="M75" s="961"/>
      <c r="N75" s="961"/>
      <c r="O75" s="961"/>
      <c r="P75" s="962"/>
      <c r="Q75" s="966"/>
      <c r="R75" s="967"/>
      <c r="S75" s="967"/>
      <c r="T75" s="967"/>
      <c r="U75" s="917"/>
      <c r="V75" s="968"/>
      <c r="W75" s="967"/>
      <c r="X75" s="967"/>
      <c r="Y75" s="967"/>
      <c r="Z75" s="917"/>
      <c r="AA75" s="968"/>
      <c r="AB75" s="967"/>
      <c r="AC75" s="967"/>
      <c r="AD75" s="967"/>
      <c r="AE75" s="917"/>
      <c r="AF75" s="968"/>
      <c r="AG75" s="967"/>
      <c r="AH75" s="967"/>
      <c r="AI75" s="967"/>
      <c r="AJ75" s="917"/>
      <c r="AK75" s="968"/>
      <c r="AL75" s="967"/>
      <c r="AM75" s="967"/>
      <c r="AN75" s="967"/>
      <c r="AO75" s="917"/>
      <c r="AP75" s="968"/>
      <c r="AQ75" s="967"/>
      <c r="AR75" s="967"/>
      <c r="AS75" s="967"/>
      <c r="AT75" s="917"/>
      <c r="AU75" s="968"/>
      <c r="AV75" s="967"/>
      <c r="AW75" s="967"/>
      <c r="AX75" s="967"/>
      <c r="AY75" s="917"/>
      <c r="AZ75" s="964"/>
      <c r="BA75" s="964"/>
      <c r="BB75" s="964"/>
      <c r="BC75" s="964"/>
      <c r="BD75" s="965"/>
      <c r="BE75" s="267"/>
      <c r="BF75" s="267"/>
      <c r="BG75" s="267"/>
      <c r="BH75" s="267"/>
      <c r="BI75" s="267"/>
      <c r="BJ75" s="267"/>
      <c r="BK75" s="267"/>
      <c r="BL75" s="267"/>
      <c r="BM75" s="267"/>
      <c r="BN75" s="267"/>
      <c r="BO75" s="267"/>
      <c r="BP75" s="267"/>
      <c r="BQ75" s="264">
        <v>69</v>
      </c>
      <c r="BR75" s="269"/>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8"/>
    </row>
    <row r="76" spans="1:131" s="249" customFormat="1" ht="26.25" customHeight="1" x14ac:dyDescent="0.15">
      <c r="A76" s="263">
        <v>9</v>
      </c>
      <c r="B76" s="960"/>
      <c r="C76" s="961"/>
      <c r="D76" s="961"/>
      <c r="E76" s="961"/>
      <c r="F76" s="961"/>
      <c r="G76" s="961"/>
      <c r="H76" s="961"/>
      <c r="I76" s="961"/>
      <c r="J76" s="961"/>
      <c r="K76" s="961"/>
      <c r="L76" s="961"/>
      <c r="M76" s="961"/>
      <c r="N76" s="961"/>
      <c r="O76" s="961"/>
      <c r="P76" s="962"/>
      <c r="Q76" s="966"/>
      <c r="R76" s="967"/>
      <c r="S76" s="967"/>
      <c r="T76" s="967"/>
      <c r="U76" s="917"/>
      <c r="V76" s="968"/>
      <c r="W76" s="967"/>
      <c r="X76" s="967"/>
      <c r="Y76" s="967"/>
      <c r="Z76" s="917"/>
      <c r="AA76" s="968"/>
      <c r="AB76" s="967"/>
      <c r="AC76" s="967"/>
      <c r="AD76" s="967"/>
      <c r="AE76" s="917"/>
      <c r="AF76" s="968"/>
      <c r="AG76" s="967"/>
      <c r="AH76" s="967"/>
      <c r="AI76" s="967"/>
      <c r="AJ76" s="917"/>
      <c r="AK76" s="968"/>
      <c r="AL76" s="967"/>
      <c r="AM76" s="967"/>
      <c r="AN76" s="967"/>
      <c r="AO76" s="917"/>
      <c r="AP76" s="968"/>
      <c r="AQ76" s="967"/>
      <c r="AR76" s="967"/>
      <c r="AS76" s="967"/>
      <c r="AT76" s="917"/>
      <c r="AU76" s="968"/>
      <c r="AV76" s="967"/>
      <c r="AW76" s="967"/>
      <c r="AX76" s="967"/>
      <c r="AY76" s="917"/>
      <c r="AZ76" s="964"/>
      <c r="BA76" s="964"/>
      <c r="BB76" s="964"/>
      <c r="BC76" s="964"/>
      <c r="BD76" s="965"/>
      <c r="BE76" s="267"/>
      <c r="BF76" s="267"/>
      <c r="BG76" s="267"/>
      <c r="BH76" s="267"/>
      <c r="BI76" s="267"/>
      <c r="BJ76" s="267"/>
      <c r="BK76" s="267"/>
      <c r="BL76" s="267"/>
      <c r="BM76" s="267"/>
      <c r="BN76" s="267"/>
      <c r="BO76" s="267"/>
      <c r="BP76" s="267"/>
      <c r="BQ76" s="264">
        <v>70</v>
      </c>
      <c r="BR76" s="269"/>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8"/>
    </row>
    <row r="77" spans="1:131" s="249" customFormat="1" ht="26.25" customHeight="1" x14ac:dyDescent="0.15">
      <c r="A77" s="263">
        <v>10</v>
      </c>
      <c r="B77" s="960"/>
      <c r="C77" s="961"/>
      <c r="D77" s="961"/>
      <c r="E77" s="961"/>
      <c r="F77" s="961"/>
      <c r="G77" s="961"/>
      <c r="H77" s="961"/>
      <c r="I77" s="961"/>
      <c r="J77" s="961"/>
      <c r="K77" s="961"/>
      <c r="L77" s="961"/>
      <c r="M77" s="961"/>
      <c r="N77" s="961"/>
      <c r="O77" s="961"/>
      <c r="P77" s="962"/>
      <c r="Q77" s="966"/>
      <c r="R77" s="967"/>
      <c r="S77" s="967"/>
      <c r="T77" s="967"/>
      <c r="U77" s="917"/>
      <c r="V77" s="968"/>
      <c r="W77" s="967"/>
      <c r="X77" s="967"/>
      <c r="Y77" s="967"/>
      <c r="Z77" s="917"/>
      <c r="AA77" s="968"/>
      <c r="AB77" s="967"/>
      <c r="AC77" s="967"/>
      <c r="AD77" s="967"/>
      <c r="AE77" s="917"/>
      <c r="AF77" s="968"/>
      <c r="AG77" s="967"/>
      <c r="AH77" s="967"/>
      <c r="AI77" s="967"/>
      <c r="AJ77" s="917"/>
      <c r="AK77" s="968"/>
      <c r="AL77" s="967"/>
      <c r="AM77" s="967"/>
      <c r="AN77" s="967"/>
      <c r="AO77" s="917"/>
      <c r="AP77" s="968"/>
      <c r="AQ77" s="967"/>
      <c r="AR77" s="967"/>
      <c r="AS77" s="967"/>
      <c r="AT77" s="917"/>
      <c r="AU77" s="968"/>
      <c r="AV77" s="967"/>
      <c r="AW77" s="967"/>
      <c r="AX77" s="967"/>
      <c r="AY77" s="917"/>
      <c r="AZ77" s="964"/>
      <c r="BA77" s="964"/>
      <c r="BB77" s="964"/>
      <c r="BC77" s="964"/>
      <c r="BD77" s="965"/>
      <c r="BE77" s="267"/>
      <c r="BF77" s="267"/>
      <c r="BG77" s="267"/>
      <c r="BH77" s="267"/>
      <c r="BI77" s="267"/>
      <c r="BJ77" s="267"/>
      <c r="BK77" s="267"/>
      <c r="BL77" s="267"/>
      <c r="BM77" s="267"/>
      <c r="BN77" s="267"/>
      <c r="BO77" s="267"/>
      <c r="BP77" s="267"/>
      <c r="BQ77" s="264">
        <v>71</v>
      </c>
      <c r="BR77" s="269"/>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8"/>
    </row>
    <row r="78" spans="1:131" s="249" customFormat="1" ht="26.25" customHeight="1" x14ac:dyDescent="0.15">
      <c r="A78" s="263">
        <v>11</v>
      </c>
      <c r="B78" s="960"/>
      <c r="C78" s="961"/>
      <c r="D78" s="961"/>
      <c r="E78" s="961"/>
      <c r="F78" s="961"/>
      <c r="G78" s="961"/>
      <c r="H78" s="961"/>
      <c r="I78" s="961"/>
      <c r="J78" s="961"/>
      <c r="K78" s="961"/>
      <c r="L78" s="961"/>
      <c r="M78" s="961"/>
      <c r="N78" s="961"/>
      <c r="O78" s="961"/>
      <c r="P78" s="962"/>
      <c r="Q78" s="963"/>
      <c r="R78" s="918"/>
      <c r="S78" s="918"/>
      <c r="T78" s="918"/>
      <c r="U78" s="918"/>
      <c r="V78" s="918"/>
      <c r="W78" s="918"/>
      <c r="X78" s="918"/>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8"/>
      <c r="AY78" s="918"/>
      <c r="AZ78" s="964"/>
      <c r="BA78" s="964"/>
      <c r="BB78" s="964"/>
      <c r="BC78" s="964"/>
      <c r="BD78" s="965"/>
      <c r="BE78" s="267"/>
      <c r="BF78" s="267"/>
      <c r="BG78" s="267"/>
      <c r="BH78" s="267"/>
      <c r="BI78" s="267"/>
      <c r="BJ78" s="270"/>
      <c r="BK78" s="270"/>
      <c r="BL78" s="270"/>
      <c r="BM78" s="270"/>
      <c r="BN78" s="270"/>
      <c r="BO78" s="267"/>
      <c r="BP78" s="267"/>
      <c r="BQ78" s="264">
        <v>72</v>
      </c>
      <c r="BR78" s="269"/>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8"/>
    </row>
    <row r="79" spans="1:131" s="249" customFormat="1" ht="26.25" customHeight="1" x14ac:dyDescent="0.15">
      <c r="A79" s="263">
        <v>12</v>
      </c>
      <c r="B79" s="960"/>
      <c r="C79" s="961"/>
      <c r="D79" s="961"/>
      <c r="E79" s="961"/>
      <c r="F79" s="961"/>
      <c r="G79" s="961"/>
      <c r="H79" s="961"/>
      <c r="I79" s="961"/>
      <c r="J79" s="961"/>
      <c r="K79" s="961"/>
      <c r="L79" s="961"/>
      <c r="M79" s="961"/>
      <c r="N79" s="961"/>
      <c r="O79" s="961"/>
      <c r="P79" s="962"/>
      <c r="Q79" s="963"/>
      <c r="R79" s="918"/>
      <c r="S79" s="918"/>
      <c r="T79" s="918"/>
      <c r="U79" s="918"/>
      <c r="V79" s="918"/>
      <c r="W79" s="918"/>
      <c r="X79" s="918"/>
      <c r="Y79" s="918"/>
      <c r="Z79" s="918"/>
      <c r="AA79" s="918"/>
      <c r="AB79" s="918"/>
      <c r="AC79" s="918"/>
      <c r="AD79" s="918"/>
      <c r="AE79" s="918"/>
      <c r="AF79" s="918"/>
      <c r="AG79" s="918"/>
      <c r="AH79" s="918"/>
      <c r="AI79" s="918"/>
      <c r="AJ79" s="918"/>
      <c r="AK79" s="918"/>
      <c r="AL79" s="918"/>
      <c r="AM79" s="918"/>
      <c r="AN79" s="918"/>
      <c r="AO79" s="918"/>
      <c r="AP79" s="918"/>
      <c r="AQ79" s="918"/>
      <c r="AR79" s="918"/>
      <c r="AS79" s="918"/>
      <c r="AT79" s="918"/>
      <c r="AU79" s="918"/>
      <c r="AV79" s="918"/>
      <c r="AW79" s="918"/>
      <c r="AX79" s="918"/>
      <c r="AY79" s="918"/>
      <c r="AZ79" s="964"/>
      <c r="BA79" s="964"/>
      <c r="BB79" s="964"/>
      <c r="BC79" s="964"/>
      <c r="BD79" s="965"/>
      <c r="BE79" s="267"/>
      <c r="BF79" s="267"/>
      <c r="BG79" s="267"/>
      <c r="BH79" s="267"/>
      <c r="BI79" s="267"/>
      <c r="BJ79" s="270"/>
      <c r="BK79" s="270"/>
      <c r="BL79" s="270"/>
      <c r="BM79" s="270"/>
      <c r="BN79" s="270"/>
      <c r="BO79" s="267"/>
      <c r="BP79" s="267"/>
      <c r="BQ79" s="264">
        <v>73</v>
      </c>
      <c r="BR79" s="269"/>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8"/>
    </row>
    <row r="80" spans="1:131" s="249" customFormat="1" ht="26.25" customHeight="1" x14ac:dyDescent="0.15">
      <c r="A80" s="263">
        <v>13</v>
      </c>
      <c r="B80" s="960"/>
      <c r="C80" s="961"/>
      <c r="D80" s="961"/>
      <c r="E80" s="961"/>
      <c r="F80" s="961"/>
      <c r="G80" s="961"/>
      <c r="H80" s="961"/>
      <c r="I80" s="961"/>
      <c r="J80" s="961"/>
      <c r="K80" s="961"/>
      <c r="L80" s="961"/>
      <c r="M80" s="961"/>
      <c r="N80" s="961"/>
      <c r="O80" s="961"/>
      <c r="P80" s="962"/>
      <c r="Q80" s="963"/>
      <c r="R80" s="918"/>
      <c r="S80" s="918"/>
      <c r="T80" s="918"/>
      <c r="U80" s="918"/>
      <c r="V80" s="918"/>
      <c r="W80" s="918"/>
      <c r="X80" s="918"/>
      <c r="Y80" s="918"/>
      <c r="Z80" s="918"/>
      <c r="AA80" s="918"/>
      <c r="AB80" s="918"/>
      <c r="AC80" s="918"/>
      <c r="AD80" s="918"/>
      <c r="AE80" s="918"/>
      <c r="AF80" s="918"/>
      <c r="AG80" s="918"/>
      <c r="AH80" s="918"/>
      <c r="AI80" s="918"/>
      <c r="AJ80" s="918"/>
      <c r="AK80" s="918"/>
      <c r="AL80" s="918"/>
      <c r="AM80" s="918"/>
      <c r="AN80" s="918"/>
      <c r="AO80" s="918"/>
      <c r="AP80" s="918"/>
      <c r="AQ80" s="918"/>
      <c r="AR80" s="918"/>
      <c r="AS80" s="918"/>
      <c r="AT80" s="918"/>
      <c r="AU80" s="918"/>
      <c r="AV80" s="918"/>
      <c r="AW80" s="918"/>
      <c r="AX80" s="918"/>
      <c r="AY80" s="918"/>
      <c r="AZ80" s="964"/>
      <c r="BA80" s="964"/>
      <c r="BB80" s="964"/>
      <c r="BC80" s="964"/>
      <c r="BD80" s="965"/>
      <c r="BE80" s="267"/>
      <c r="BF80" s="267"/>
      <c r="BG80" s="267"/>
      <c r="BH80" s="267"/>
      <c r="BI80" s="267"/>
      <c r="BJ80" s="267"/>
      <c r="BK80" s="267"/>
      <c r="BL80" s="267"/>
      <c r="BM80" s="267"/>
      <c r="BN80" s="267"/>
      <c r="BO80" s="267"/>
      <c r="BP80" s="267"/>
      <c r="BQ80" s="264">
        <v>74</v>
      </c>
      <c r="BR80" s="269"/>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8"/>
    </row>
    <row r="81" spans="1:131" s="249" customFormat="1" ht="26.25" customHeight="1" x14ac:dyDescent="0.15">
      <c r="A81" s="263">
        <v>14</v>
      </c>
      <c r="B81" s="960"/>
      <c r="C81" s="961"/>
      <c r="D81" s="961"/>
      <c r="E81" s="961"/>
      <c r="F81" s="961"/>
      <c r="G81" s="961"/>
      <c r="H81" s="961"/>
      <c r="I81" s="961"/>
      <c r="J81" s="961"/>
      <c r="K81" s="961"/>
      <c r="L81" s="961"/>
      <c r="M81" s="961"/>
      <c r="N81" s="961"/>
      <c r="O81" s="961"/>
      <c r="P81" s="962"/>
      <c r="Q81" s="963"/>
      <c r="R81" s="918"/>
      <c r="S81" s="918"/>
      <c r="T81" s="918"/>
      <c r="U81" s="918"/>
      <c r="V81" s="918"/>
      <c r="W81" s="918"/>
      <c r="X81" s="918"/>
      <c r="Y81" s="918"/>
      <c r="Z81" s="918"/>
      <c r="AA81" s="918"/>
      <c r="AB81" s="918"/>
      <c r="AC81" s="918"/>
      <c r="AD81" s="918"/>
      <c r="AE81" s="918"/>
      <c r="AF81" s="918"/>
      <c r="AG81" s="918"/>
      <c r="AH81" s="918"/>
      <c r="AI81" s="918"/>
      <c r="AJ81" s="918"/>
      <c r="AK81" s="918"/>
      <c r="AL81" s="918"/>
      <c r="AM81" s="918"/>
      <c r="AN81" s="918"/>
      <c r="AO81" s="918"/>
      <c r="AP81" s="918"/>
      <c r="AQ81" s="918"/>
      <c r="AR81" s="918"/>
      <c r="AS81" s="918"/>
      <c r="AT81" s="918"/>
      <c r="AU81" s="918"/>
      <c r="AV81" s="918"/>
      <c r="AW81" s="918"/>
      <c r="AX81" s="918"/>
      <c r="AY81" s="918"/>
      <c r="AZ81" s="964"/>
      <c r="BA81" s="964"/>
      <c r="BB81" s="964"/>
      <c r="BC81" s="964"/>
      <c r="BD81" s="965"/>
      <c r="BE81" s="267"/>
      <c r="BF81" s="267"/>
      <c r="BG81" s="267"/>
      <c r="BH81" s="267"/>
      <c r="BI81" s="267"/>
      <c r="BJ81" s="267"/>
      <c r="BK81" s="267"/>
      <c r="BL81" s="267"/>
      <c r="BM81" s="267"/>
      <c r="BN81" s="267"/>
      <c r="BO81" s="267"/>
      <c r="BP81" s="267"/>
      <c r="BQ81" s="264">
        <v>75</v>
      </c>
      <c r="BR81" s="269"/>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8"/>
    </row>
    <row r="82" spans="1:131" s="249" customFormat="1" ht="26.25" customHeight="1" x14ac:dyDescent="0.15">
      <c r="A82" s="263">
        <v>15</v>
      </c>
      <c r="B82" s="960"/>
      <c r="C82" s="961"/>
      <c r="D82" s="961"/>
      <c r="E82" s="961"/>
      <c r="F82" s="961"/>
      <c r="G82" s="961"/>
      <c r="H82" s="961"/>
      <c r="I82" s="961"/>
      <c r="J82" s="961"/>
      <c r="K82" s="961"/>
      <c r="L82" s="961"/>
      <c r="M82" s="961"/>
      <c r="N82" s="961"/>
      <c r="O82" s="961"/>
      <c r="P82" s="962"/>
      <c r="Q82" s="963"/>
      <c r="R82" s="918"/>
      <c r="S82" s="918"/>
      <c r="T82" s="918"/>
      <c r="U82" s="918"/>
      <c r="V82" s="918"/>
      <c r="W82" s="918"/>
      <c r="X82" s="918"/>
      <c r="Y82" s="918"/>
      <c r="Z82" s="918"/>
      <c r="AA82" s="918"/>
      <c r="AB82" s="918"/>
      <c r="AC82" s="918"/>
      <c r="AD82" s="918"/>
      <c r="AE82" s="918"/>
      <c r="AF82" s="918"/>
      <c r="AG82" s="918"/>
      <c r="AH82" s="918"/>
      <c r="AI82" s="918"/>
      <c r="AJ82" s="918"/>
      <c r="AK82" s="918"/>
      <c r="AL82" s="918"/>
      <c r="AM82" s="918"/>
      <c r="AN82" s="918"/>
      <c r="AO82" s="918"/>
      <c r="AP82" s="918"/>
      <c r="AQ82" s="918"/>
      <c r="AR82" s="918"/>
      <c r="AS82" s="918"/>
      <c r="AT82" s="918"/>
      <c r="AU82" s="918"/>
      <c r="AV82" s="918"/>
      <c r="AW82" s="918"/>
      <c r="AX82" s="918"/>
      <c r="AY82" s="918"/>
      <c r="AZ82" s="964"/>
      <c r="BA82" s="964"/>
      <c r="BB82" s="964"/>
      <c r="BC82" s="964"/>
      <c r="BD82" s="965"/>
      <c r="BE82" s="267"/>
      <c r="BF82" s="267"/>
      <c r="BG82" s="267"/>
      <c r="BH82" s="267"/>
      <c r="BI82" s="267"/>
      <c r="BJ82" s="267"/>
      <c r="BK82" s="267"/>
      <c r="BL82" s="267"/>
      <c r="BM82" s="267"/>
      <c r="BN82" s="267"/>
      <c r="BO82" s="267"/>
      <c r="BP82" s="267"/>
      <c r="BQ82" s="264">
        <v>76</v>
      </c>
      <c r="BR82" s="269"/>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8"/>
    </row>
    <row r="83" spans="1:131" s="249" customFormat="1" ht="26.25" customHeight="1" x14ac:dyDescent="0.15">
      <c r="A83" s="263">
        <v>16</v>
      </c>
      <c r="B83" s="960"/>
      <c r="C83" s="961"/>
      <c r="D83" s="961"/>
      <c r="E83" s="961"/>
      <c r="F83" s="961"/>
      <c r="G83" s="961"/>
      <c r="H83" s="961"/>
      <c r="I83" s="961"/>
      <c r="J83" s="961"/>
      <c r="K83" s="961"/>
      <c r="L83" s="961"/>
      <c r="M83" s="961"/>
      <c r="N83" s="961"/>
      <c r="O83" s="961"/>
      <c r="P83" s="962"/>
      <c r="Q83" s="963"/>
      <c r="R83" s="918"/>
      <c r="S83" s="918"/>
      <c r="T83" s="918"/>
      <c r="U83" s="918"/>
      <c r="V83" s="918"/>
      <c r="W83" s="918"/>
      <c r="X83" s="918"/>
      <c r="Y83" s="918"/>
      <c r="Z83" s="918"/>
      <c r="AA83" s="918"/>
      <c r="AB83" s="918"/>
      <c r="AC83" s="918"/>
      <c r="AD83" s="918"/>
      <c r="AE83" s="918"/>
      <c r="AF83" s="918"/>
      <c r="AG83" s="918"/>
      <c r="AH83" s="918"/>
      <c r="AI83" s="918"/>
      <c r="AJ83" s="918"/>
      <c r="AK83" s="918"/>
      <c r="AL83" s="918"/>
      <c r="AM83" s="918"/>
      <c r="AN83" s="918"/>
      <c r="AO83" s="918"/>
      <c r="AP83" s="918"/>
      <c r="AQ83" s="918"/>
      <c r="AR83" s="918"/>
      <c r="AS83" s="918"/>
      <c r="AT83" s="918"/>
      <c r="AU83" s="918"/>
      <c r="AV83" s="918"/>
      <c r="AW83" s="918"/>
      <c r="AX83" s="918"/>
      <c r="AY83" s="918"/>
      <c r="AZ83" s="964"/>
      <c r="BA83" s="964"/>
      <c r="BB83" s="964"/>
      <c r="BC83" s="964"/>
      <c r="BD83" s="965"/>
      <c r="BE83" s="267"/>
      <c r="BF83" s="267"/>
      <c r="BG83" s="267"/>
      <c r="BH83" s="267"/>
      <c r="BI83" s="267"/>
      <c r="BJ83" s="267"/>
      <c r="BK83" s="267"/>
      <c r="BL83" s="267"/>
      <c r="BM83" s="267"/>
      <c r="BN83" s="267"/>
      <c r="BO83" s="267"/>
      <c r="BP83" s="267"/>
      <c r="BQ83" s="264">
        <v>77</v>
      </c>
      <c r="BR83" s="269"/>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8"/>
    </row>
    <row r="84" spans="1:131" s="249" customFormat="1" ht="26.25" customHeight="1" x14ac:dyDescent="0.15">
      <c r="A84" s="263">
        <v>17</v>
      </c>
      <c r="B84" s="960"/>
      <c r="C84" s="961"/>
      <c r="D84" s="961"/>
      <c r="E84" s="961"/>
      <c r="F84" s="961"/>
      <c r="G84" s="961"/>
      <c r="H84" s="961"/>
      <c r="I84" s="961"/>
      <c r="J84" s="961"/>
      <c r="K84" s="961"/>
      <c r="L84" s="961"/>
      <c r="M84" s="961"/>
      <c r="N84" s="961"/>
      <c r="O84" s="961"/>
      <c r="P84" s="962"/>
      <c r="Q84" s="963"/>
      <c r="R84" s="918"/>
      <c r="S84" s="918"/>
      <c r="T84" s="918"/>
      <c r="U84" s="918"/>
      <c r="V84" s="918"/>
      <c r="W84" s="918"/>
      <c r="X84" s="918"/>
      <c r="Y84" s="918"/>
      <c r="Z84" s="918"/>
      <c r="AA84" s="918"/>
      <c r="AB84" s="918"/>
      <c r="AC84" s="918"/>
      <c r="AD84" s="918"/>
      <c r="AE84" s="918"/>
      <c r="AF84" s="918"/>
      <c r="AG84" s="918"/>
      <c r="AH84" s="918"/>
      <c r="AI84" s="918"/>
      <c r="AJ84" s="918"/>
      <c r="AK84" s="918"/>
      <c r="AL84" s="918"/>
      <c r="AM84" s="918"/>
      <c r="AN84" s="918"/>
      <c r="AO84" s="918"/>
      <c r="AP84" s="918"/>
      <c r="AQ84" s="918"/>
      <c r="AR84" s="918"/>
      <c r="AS84" s="918"/>
      <c r="AT84" s="918"/>
      <c r="AU84" s="918"/>
      <c r="AV84" s="918"/>
      <c r="AW84" s="918"/>
      <c r="AX84" s="918"/>
      <c r="AY84" s="918"/>
      <c r="AZ84" s="964"/>
      <c r="BA84" s="964"/>
      <c r="BB84" s="964"/>
      <c r="BC84" s="964"/>
      <c r="BD84" s="965"/>
      <c r="BE84" s="267"/>
      <c r="BF84" s="267"/>
      <c r="BG84" s="267"/>
      <c r="BH84" s="267"/>
      <c r="BI84" s="267"/>
      <c r="BJ84" s="267"/>
      <c r="BK84" s="267"/>
      <c r="BL84" s="267"/>
      <c r="BM84" s="267"/>
      <c r="BN84" s="267"/>
      <c r="BO84" s="267"/>
      <c r="BP84" s="267"/>
      <c r="BQ84" s="264">
        <v>78</v>
      </c>
      <c r="BR84" s="269"/>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8"/>
    </row>
    <row r="85" spans="1:131" s="249" customFormat="1" ht="26.25" customHeight="1" x14ac:dyDescent="0.15">
      <c r="A85" s="263">
        <v>18</v>
      </c>
      <c r="B85" s="960"/>
      <c r="C85" s="961"/>
      <c r="D85" s="961"/>
      <c r="E85" s="961"/>
      <c r="F85" s="961"/>
      <c r="G85" s="961"/>
      <c r="H85" s="961"/>
      <c r="I85" s="961"/>
      <c r="J85" s="961"/>
      <c r="K85" s="961"/>
      <c r="L85" s="961"/>
      <c r="M85" s="961"/>
      <c r="N85" s="961"/>
      <c r="O85" s="961"/>
      <c r="P85" s="962"/>
      <c r="Q85" s="963"/>
      <c r="R85" s="918"/>
      <c r="S85" s="918"/>
      <c r="T85" s="918"/>
      <c r="U85" s="918"/>
      <c r="V85" s="918"/>
      <c r="W85" s="918"/>
      <c r="X85" s="918"/>
      <c r="Y85" s="918"/>
      <c r="Z85" s="918"/>
      <c r="AA85" s="918"/>
      <c r="AB85" s="918"/>
      <c r="AC85" s="918"/>
      <c r="AD85" s="918"/>
      <c r="AE85" s="918"/>
      <c r="AF85" s="918"/>
      <c r="AG85" s="918"/>
      <c r="AH85" s="918"/>
      <c r="AI85" s="918"/>
      <c r="AJ85" s="918"/>
      <c r="AK85" s="918"/>
      <c r="AL85" s="918"/>
      <c r="AM85" s="918"/>
      <c r="AN85" s="918"/>
      <c r="AO85" s="918"/>
      <c r="AP85" s="918"/>
      <c r="AQ85" s="918"/>
      <c r="AR85" s="918"/>
      <c r="AS85" s="918"/>
      <c r="AT85" s="918"/>
      <c r="AU85" s="918"/>
      <c r="AV85" s="918"/>
      <c r="AW85" s="918"/>
      <c r="AX85" s="918"/>
      <c r="AY85" s="918"/>
      <c r="AZ85" s="964"/>
      <c r="BA85" s="964"/>
      <c r="BB85" s="964"/>
      <c r="BC85" s="964"/>
      <c r="BD85" s="965"/>
      <c r="BE85" s="267"/>
      <c r="BF85" s="267"/>
      <c r="BG85" s="267"/>
      <c r="BH85" s="267"/>
      <c r="BI85" s="267"/>
      <c r="BJ85" s="267"/>
      <c r="BK85" s="267"/>
      <c r="BL85" s="267"/>
      <c r="BM85" s="267"/>
      <c r="BN85" s="267"/>
      <c r="BO85" s="267"/>
      <c r="BP85" s="267"/>
      <c r="BQ85" s="264">
        <v>79</v>
      </c>
      <c r="BR85" s="269"/>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8"/>
    </row>
    <row r="86" spans="1:131" s="249" customFormat="1" ht="26.25" customHeight="1" x14ac:dyDescent="0.15">
      <c r="A86" s="263">
        <v>19</v>
      </c>
      <c r="B86" s="960"/>
      <c r="C86" s="961"/>
      <c r="D86" s="961"/>
      <c r="E86" s="961"/>
      <c r="F86" s="961"/>
      <c r="G86" s="961"/>
      <c r="H86" s="961"/>
      <c r="I86" s="961"/>
      <c r="J86" s="961"/>
      <c r="K86" s="961"/>
      <c r="L86" s="961"/>
      <c r="M86" s="961"/>
      <c r="N86" s="961"/>
      <c r="O86" s="961"/>
      <c r="P86" s="962"/>
      <c r="Q86" s="963"/>
      <c r="R86" s="918"/>
      <c r="S86" s="918"/>
      <c r="T86" s="918"/>
      <c r="U86" s="918"/>
      <c r="V86" s="918"/>
      <c r="W86" s="918"/>
      <c r="X86" s="918"/>
      <c r="Y86" s="918"/>
      <c r="Z86" s="918"/>
      <c r="AA86" s="918"/>
      <c r="AB86" s="918"/>
      <c r="AC86" s="918"/>
      <c r="AD86" s="918"/>
      <c r="AE86" s="918"/>
      <c r="AF86" s="918"/>
      <c r="AG86" s="918"/>
      <c r="AH86" s="918"/>
      <c r="AI86" s="918"/>
      <c r="AJ86" s="918"/>
      <c r="AK86" s="918"/>
      <c r="AL86" s="918"/>
      <c r="AM86" s="918"/>
      <c r="AN86" s="918"/>
      <c r="AO86" s="918"/>
      <c r="AP86" s="918"/>
      <c r="AQ86" s="918"/>
      <c r="AR86" s="918"/>
      <c r="AS86" s="918"/>
      <c r="AT86" s="918"/>
      <c r="AU86" s="918"/>
      <c r="AV86" s="918"/>
      <c r="AW86" s="918"/>
      <c r="AX86" s="918"/>
      <c r="AY86" s="918"/>
      <c r="AZ86" s="964"/>
      <c r="BA86" s="964"/>
      <c r="BB86" s="964"/>
      <c r="BC86" s="964"/>
      <c r="BD86" s="965"/>
      <c r="BE86" s="267"/>
      <c r="BF86" s="267"/>
      <c r="BG86" s="267"/>
      <c r="BH86" s="267"/>
      <c r="BI86" s="267"/>
      <c r="BJ86" s="267"/>
      <c r="BK86" s="267"/>
      <c r="BL86" s="267"/>
      <c r="BM86" s="267"/>
      <c r="BN86" s="267"/>
      <c r="BO86" s="267"/>
      <c r="BP86" s="267"/>
      <c r="BQ86" s="264">
        <v>80</v>
      </c>
      <c r="BR86" s="269"/>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8"/>
    </row>
    <row r="87" spans="1:131" s="249" customFormat="1" ht="26.25" customHeight="1" x14ac:dyDescent="0.15">
      <c r="A87" s="271">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7"/>
      <c r="BF87" s="267"/>
      <c r="BG87" s="267"/>
      <c r="BH87" s="267"/>
      <c r="BI87" s="267"/>
      <c r="BJ87" s="267"/>
      <c r="BK87" s="267"/>
      <c r="BL87" s="267"/>
      <c r="BM87" s="267"/>
      <c r="BN87" s="267"/>
      <c r="BO87" s="267"/>
      <c r="BP87" s="267"/>
      <c r="BQ87" s="264">
        <v>81</v>
      </c>
      <c r="BR87" s="269"/>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8"/>
    </row>
    <row r="88" spans="1:131" s="249" customFormat="1" ht="26.25" customHeight="1" thickBot="1" x14ac:dyDescent="0.2">
      <c r="A88" s="266" t="s">
        <v>392</v>
      </c>
      <c r="B88" s="877" t="s">
        <v>428</v>
      </c>
      <c r="C88" s="878"/>
      <c r="D88" s="878"/>
      <c r="E88" s="878"/>
      <c r="F88" s="878"/>
      <c r="G88" s="878"/>
      <c r="H88" s="878"/>
      <c r="I88" s="878"/>
      <c r="J88" s="878"/>
      <c r="K88" s="878"/>
      <c r="L88" s="878"/>
      <c r="M88" s="878"/>
      <c r="N88" s="878"/>
      <c r="O88" s="878"/>
      <c r="P88" s="879"/>
      <c r="Q88" s="925"/>
      <c r="R88" s="926"/>
      <c r="S88" s="926"/>
      <c r="T88" s="926"/>
      <c r="U88" s="926"/>
      <c r="V88" s="926"/>
      <c r="W88" s="926"/>
      <c r="X88" s="926"/>
      <c r="Y88" s="926"/>
      <c r="Z88" s="926"/>
      <c r="AA88" s="926"/>
      <c r="AB88" s="926"/>
      <c r="AC88" s="926"/>
      <c r="AD88" s="926"/>
      <c r="AE88" s="926"/>
      <c r="AF88" s="929">
        <v>60382</v>
      </c>
      <c r="AG88" s="929"/>
      <c r="AH88" s="929"/>
      <c r="AI88" s="929"/>
      <c r="AJ88" s="929"/>
      <c r="AK88" s="926"/>
      <c r="AL88" s="926"/>
      <c r="AM88" s="926"/>
      <c r="AN88" s="926"/>
      <c r="AO88" s="926"/>
      <c r="AP88" s="929">
        <v>38849</v>
      </c>
      <c r="AQ88" s="929"/>
      <c r="AR88" s="929"/>
      <c r="AS88" s="929"/>
      <c r="AT88" s="929"/>
      <c r="AU88" s="929">
        <v>82</v>
      </c>
      <c r="AV88" s="929"/>
      <c r="AW88" s="929"/>
      <c r="AX88" s="929"/>
      <c r="AY88" s="929"/>
      <c r="AZ88" s="934"/>
      <c r="BA88" s="934"/>
      <c r="BB88" s="934"/>
      <c r="BC88" s="934"/>
      <c r="BD88" s="935"/>
      <c r="BE88" s="267"/>
      <c r="BF88" s="267"/>
      <c r="BG88" s="267"/>
      <c r="BH88" s="267"/>
      <c r="BI88" s="267"/>
      <c r="BJ88" s="267"/>
      <c r="BK88" s="267"/>
      <c r="BL88" s="267"/>
      <c r="BM88" s="267"/>
      <c r="BN88" s="267"/>
      <c r="BO88" s="267"/>
      <c r="BP88" s="267"/>
      <c r="BQ88" s="264">
        <v>82</v>
      </c>
      <c r="BR88" s="269"/>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7" t="s">
        <v>429</v>
      </c>
      <c r="BS102" s="878"/>
      <c r="BT102" s="878"/>
      <c r="BU102" s="878"/>
      <c r="BV102" s="878"/>
      <c r="BW102" s="878"/>
      <c r="BX102" s="878"/>
      <c r="BY102" s="878"/>
      <c r="BZ102" s="878"/>
      <c r="CA102" s="878"/>
      <c r="CB102" s="878"/>
      <c r="CC102" s="878"/>
      <c r="CD102" s="878"/>
      <c r="CE102" s="878"/>
      <c r="CF102" s="878"/>
      <c r="CG102" s="879"/>
      <c r="CH102" s="976"/>
      <c r="CI102" s="977"/>
      <c r="CJ102" s="977"/>
      <c r="CK102" s="977"/>
      <c r="CL102" s="978"/>
      <c r="CM102" s="976"/>
      <c r="CN102" s="977"/>
      <c r="CO102" s="977"/>
      <c r="CP102" s="977"/>
      <c r="CQ102" s="978"/>
      <c r="CR102" s="979">
        <v>1592</v>
      </c>
      <c r="CS102" s="937"/>
      <c r="CT102" s="937"/>
      <c r="CU102" s="937"/>
      <c r="CV102" s="980"/>
      <c r="CW102" s="979">
        <v>267</v>
      </c>
      <c r="CX102" s="937"/>
      <c r="CY102" s="937"/>
      <c r="CZ102" s="937"/>
      <c r="DA102" s="980"/>
      <c r="DB102" s="979">
        <v>72</v>
      </c>
      <c r="DC102" s="937"/>
      <c r="DD102" s="937"/>
      <c r="DE102" s="937"/>
      <c r="DF102" s="980"/>
      <c r="DG102" s="979">
        <v>4680</v>
      </c>
      <c r="DH102" s="937"/>
      <c r="DI102" s="937"/>
      <c r="DJ102" s="937"/>
      <c r="DK102" s="980"/>
      <c r="DL102" s="979">
        <v>288</v>
      </c>
      <c r="DM102" s="937"/>
      <c r="DN102" s="937"/>
      <c r="DO102" s="937"/>
      <c r="DP102" s="980"/>
      <c r="DQ102" s="979">
        <v>207</v>
      </c>
      <c r="DR102" s="937"/>
      <c r="DS102" s="937"/>
      <c r="DT102" s="937"/>
      <c r="DU102" s="980"/>
      <c r="DV102" s="1003"/>
      <c r="DW102" s="1004"/>
      <c r="DX102" s="1004"/>
      <c r="DY102" s="1004"/>
      <c r="DZ102" s="100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6" t="s">
        <v>430</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7" t="s">
        <v>431</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8" t="s">
        <v>434</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435</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8" customFormat="1" ht="26.25" customHeight="1" x14ac:dyDescent="0.15">
      <c r="A109" s="1001" t="s">
        <v>436</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437</v>
      </c>
      <c r="AB109" s="982"/>
      <c r="AC109" s="982"/>
      <c r="AD109" s="982"/>
      <c r="AE109" s="983"/>
      <c r="AF109" s="981" t="s">
        <v>438</v>
      </c>
      <c r="AG109" s="982"/>
      <c r="AH109" s="982"/>
      <c r="AI109" s="982"/>
      <c r="AJ109" s="983"/>
      <c r="AK109" s="981" t="s">
        <v>305</v>
      </c>
      <c r="AL109" s="982"/>
      <c r="AM109" s="982"/>
      <c r="AN109" s="982"/>
      <c r="AO109" s="983"/>
      <c r="AP109" s="981" t="s">
        <v>439</v>
      </c>
      <c r="AQ109" s="982"/>
      <c r="AR109" s="982"/>
      <c r="AS109" s="982"/>
      <c r="AT109" s="984"/>
      <c r="AU109" s="1001" t="s">
        <v>436</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437</v>
      </c>
      <c r="BR109" s="982"/>
      <c r="BS109" s="982"/>
      <c r="BT109" s="982"/>
      <c r="BU109" s="983"/>
      <c r="BV109" s="981" t="s">
        <v>438</v>
      </c>
      <c r="BW109" s="982"/>
      <c r="BX109" s="982"/>
      <c r="BY109" s="982"/>
      <c r="BZ109" s="983"/>
      <c r="CA109" s="981" t="s">
        <v>305</v>
      </c>
      <c r="CB109" s="982"/>
      <c r="CC109" s="982"/>
      <c r="CD109" s="982"/>
      <c r="CE109" s="983"/>
      <c r="CF109" s="1002" t="s">
        <v>439</v>
      </c>
      <c r="CG109" s="1002"/>
      <c r="CH109" s="1002"/>
      <c r="CI109" s="1002"/>
      <c r="CJ109" s="1002"/>
      <c r="CK109" s="981" t="s">
        <v>440</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437</v>
      </c>
      <c r="DH109" s="982"/>
      <c r="DI109" s="982"/>
      <c r="DJ109" s="982"/>
      <c r="DK109" s="983"/>
      <c r="DL109" s="981" t="s">
        <v>438</v>
      </c>
      <c r="DM109" s="982"/>
      <c r="DN109" s="982"/>
      <c r="DO109" s="982"/>
      <c r="DP109" s="983"/>
      <c r="DQ109" s="981" t="s">
        <v>305</v>
      </c>
      <c r="DR109" s="982"/>
      <c r="DS109" s="982"/>
      <c r="DT109" s="982"/>
      <c r="DU109" s="983"/>
      <c r="DV109" s="981" t="s">
        <v>439</v>
      </c>
      <c r="DW109" s="982"/>
      <c r="DX109" s="982"/>
      <c r="DY109" s="982"/>
      <c r="DZ109" s="984"/>
    </row>
    <row r="110" spans="1:131" s="248" customFormat="1" ht="26.25" customHeight="1" x14ac:dyDescent="0.15">
      <c r="A110" s="985" t="s">
        <v>441</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14829154</v>
      </c>
      <c r="AB110" s="989"/>
      <c r="AC110" s="989"/>
      <c r="AD110" s="989"/>
      <c r="AE110" s="990"/>
      <c r="AF110" s="991">
        <v>15112241</v>
      </c>
      <c r="AG110" s="989"/>
      <c r="AH110" s="989"/>
      <c r="AI110" s="989"/>
      <c r="AJ110" s="990"/>
      <c r="AK110" s="991">
        <v>14688245</v>
      </c>
      <c r="AL110" s="989"/>
      <c r="AM110" s="989"/>
      <c r="AN110" s="989"/>
      <c r="AO110" s="990"/>
      <c r="AP110" s="992">
        <v>16.7</v>
      </c>
      <c r="AQ110" s="993"/>
      <c r="AR110" s="993"/>
      <c r="AS110" s="993"/>
      <c r="AT110" s="994"/>
      <c r="AU110" s="995" t="s">
        <v>73</v>
      </c>
      <c r="AV110" s="996"/>
      <c r="AW110" s="996"/>
      <c r="AX110" s="996"/>
      <c r="AY110" s="996"/>
      <c r="AZ110" s="1037" t="s">
        <v>442</v>
      </c>
      <c r="BA110" s="986"/>
      <c r="BB110" s="986"/>
      <c r="BC110" s="986"/>
      <c r="BD110" s="986"/>
      <c r="BE110" s="986"/>
      <c r="BF110" s="986"/>
      <c r="BG110" s="986"/>
      <c r="BH110" s="986"/>
      <c r="BI110" s="986"/>
      <c r="BJ110" s="986"/>
      <c r="BK110" s="986"/>
      <c r="BL110" s="986"/>
      <c r="BM110" s="986"/>
      <c r="BN110" s="986"/>
      <c r="BO110" s="986"/>
      <c r="BP110" s="987"/>
      <c r="BQ110" s="1023">
        <v>142162740</v>
      </c>
      <c r="BR110" s="1024"/>
      <c r="BS110" s="1024"/>
      <c r="BT110" s="1024"/>
      <c r="BU110" s="1024"/>
      <c r="BV110" s="1024">
        <v>137750553</v>
      </c>
      <c r="BW110" s="1024"/>
      <c r="BX110" s="1024"/>
      <c r="BY110" s="1024"/>
      <c r="BZ110" s="1024"/>
      <c r="CA110" s="1024">
        <v>138665794</v>
      </c>
      <c r="CB110" s="1024"/>
      <c r="CC110" s="1024"/>
      <c r="CD110" s="1024"/>
      <c r="CE110" s="1024"/>
      <c r="CF110" s="1038">
        <v>158.1</v>
      </c>
      <c r="CG110" s="1039"/>
      <c r="CH110" s="1039"/>
      <c r="CI110" s="1039"/>
      <c r="CJ110" s="1039"/>
      <c r="CK110" s="1040" t="s">
        <v>443</v>
      </c>
      <c r="CL110" s="1041"/>
      <c r="CM110" s="1020" t="s">
        <v>444</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v>132514</v>
      </c>
      <c r="DH110" s="1024"/>
      <c r="DI110" s="1024"/>
      <c r="DJ110" s="1024"/>
      <c r="DK110" s="1024"/>
      <c r="DL110" s="1024">
        <v>114167</v>
      </c>
      <c r="DM110" s="1024"/>
      <c r="DN110" s="1024"/>
      <c r="DO110" s="1024"/>
      <c r="DP110" s="1024"/>
      <c r="DQ110" s="1024">
        <v>95628</v>
      </c>
      <c r="DR110" s="1024"/>
      <c r="DS110" s="1024"/>
      <c r="DT110" s="1024"/>
      <c r="DU110" s="1024"/>
      <c r="DV110" s="1025">
        <v>0.1</v>
      </c>
      <c r="DW110" s="1025"/>
      <c r="DX110" s="1025"/>
      <c r="DY110" s="1025"/>
      <c r="DZ110" s="1026"/>
    </row>
    <row r="111" spans="1:131" s="248" customFormat="1" ht="26.25" customHeight="1" x14ac:dyDescent="0.15">
      <c r="A111" s="1027" t="s">
        <v>445</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175</v>
      </c>
      <c r="AB111" s="1031"/>
      <c r="AC111" s="1031"/>
      <c r="AD111" s="1031"/>
      <c r="AE111" s="1032"/>
      <c r="AF111" s="1033" t="s">
        <v>175</v>
      </c>
      <c r="AG111" s="1031"/>
      <c r="AH111" s="1031"/>
      <c r="AI111" s="1031"/>
      <c r="AJ111" s="1032"/>
      <c r="AK111" s="1033" t="s">
        <v>446</v>
      </c>
      <c r="AL111" s="1031"/>
      <c r="AM111" s="1031"/>
      <c r="AN111" s="1031"/>
      <c r="AO111" s="1032"/>
      <c r="AP111" s="1034" t="s">
        <v>175</v>
      </c>
      <c r="AQ111" s="1035"/>
      <c r="AR111" s="1035"/>
      <c r="AS111" s="1035"/>
      <c r="AT111" s="1036"/>
      <c r="AU111" s="997"/>
      <c r="AV111" s="998"/>
      <c r="AW111" s="998"/>
      <c r="AX111" s="998"/>
      <c r="AY111" s="998"/>
      <c r="AZ111" s="1046" t="s">
        <v>447</v>
      </c>
      <c r="BA111" s="1047"/>
      <c r="BB111" s="1047"/>
      <c r="BC111" s="1047"/>
      <c r="BD111" s="1047"/>
      <c r="BE111" s="1047"/>
      <c r="BF111" s="1047"/>
      <c r="BG111" s="1047"/>
      <c r="BH111" s="1047"/>
      <c r="BI111" s="1047"/>
      <c r="BJ111" s="1047"/>
      <c r="BK111" s="1047"/>
      <c r="BL111" s="1047"/>
      <c r="BM111" s="1047"/>
      <c r="BN111" s="1047"/>
      <c r="BO111" s="1047"/>
      <c r="BP111" s="1048"/>
      <c r="BQ111" s="1016">
        <v>7946031</v>
      </c>
      <c r="BR111" s="1017"/>
      <c r="BS111" s="1017"/>
      <c r="BT111" s="1017"/>
      <c r="BU111" s="1017"/>
      <c r="BV111" s="1017">
        <v>6546706</v>
      </c>
      <c r="BW111" s="1017"/>
      <c r="BX111" s="1017"/>
      <c r="BY111" s="1017"/>
      <c r="BZ111" s="1017"/>
      <c r="CA111" s="1017">
        <v>5290412</v>
      </c>
      <c r="CB111" s="1017"/>
      <c r="CC111" s="1017"/>
      <c r="CD111" s="1017"/>
      <c r="CE111" s="1017"/>
      <c r="CF111" s="1011">
        <v>6</v>
      </c>
      <c r="CG111" s="1012"/>
      <c r="CH111" s="1012"/>
      <c r="CI111" s="1012"/>
      <c r="CJ111" s="1012"/>
      <c r="CK111" s="1042"/>
      <c r="CL111" s="1043"/>
      <c r="CM111" s="1013" t="s">
        <v>448</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v>4197690</v>
      </c>
      <c r="DH111" s="1017"/>
      <c r="DI111" s="1017"/>
      <c r="DJ111" s="1017"/>
      <c r="DK111" s="1017"/>
      <c r="DL111" s="1017">
        <v>3594329</v>
      </c>
      <c r="DM111" s="1017"/>
      <c r="DN111" s="1017"/>
      <c r="DO111" s="1017"/>
      <c r="DP111" s="1017"/>
      <c r="DQ111" s="1017">
        <v>2990870</v>
      </c>
      <c r="DR111" s="1017"/>
      <c r="DS111" s="1017"/>
      <c r="DT111" s="1017"/>
      <c r="DU111" s="1017"/>
      <c r="DV111" s="1018">
        <v>3.4</v>
      </c>
      <c r="DW111" s="1018"/>
      <c r="DX111" s="1018"/>
      <c r="DY111" s="1018"/>
      <c r="DZ111" s="1019"/>
    </row>
    <row r="112" spans="1:131" s="248" customFormat="1" ht="26.25" customHeight="1" x14ac:dyDescent="0.15">
      <c r="A112" s="1049" t="s">
        <v>449</v>
      </c>
      <c r="B112" s="1050"/>
      <c r="C112" s="1047" t="s">
        <v>450</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175</v>
      </c>
      <c r="AB112" s="1056"/>
      <c r="AC112" s="1056"/>
      <c r="AD112" s="1056"/>
      <c r="AE112" s="1057"/>
      <c r="AF112" s="1058" t="s">
        <v>446</v>
      </c>
      <c r="AG112" s="1056"/>
      <c r="AH112" s="1056"/>
      <c r="AI112" s="1056"/>
      <c r="AJ112" s="1057"/>
      <c r="AK112" s="1058" t="s">
        <v>175</v>
      </c>
      <c r="AL112" s="1056"/>
      <c r="AM112" s="1056"/>
      <c r="AN112" s="1056"/>
      <c r="AO112" s="1057"/>
      <c r="AP112" s="1059" t="s">
        <v>175</v>
      </c>
      <c r="AQ112" s="1060"/>
      <c r="AR112" s="1060"/>
      <c r="AS112" s="1060"/>
      <c r="AT112" s="1061"/>
      <c r="AU112" s="997"/>
      <c r="AV112" s="998"/>
      <c r="AW112" s="998"/>
      <c r="AX112" s="998"/>
      <c r="AY112" s="998"/>
      <c r="AZ112" s="1046" t="s">
        <v>451</v>
      </c>
      <c r="BA112" s="1047"/>
      <c r="BB112" s="1047"/>
      <c r="BC112" s="1047"/>
      <c r="BD112" s="1047"/>
      <c r="BE112" s="1047"/>
      <c r="BF112" s="1047"/>
      <c r="BG112" s="1047"/>
      <c r="BH112" s="1047"/>
      <c r="BI112" s="1047"/>
      <c r="BJ112" s="1047"/>
      <c r="BK112" s="1047"/>
      <c r="BL112" s="1047"/>
      <c r="BM112" s="1047"/>
      <c r="BN112" s="1047"/>
      <c r="BO112" s="1047"/>
      <c r="BP112" s="1048"/>
      <c r="BQ112" s="1016">
        <v>35807580</v>
      </c>
      <c r="BR112" s="1017"/>
      <c r="BS112" s="1017"/>
      <c r="BT112" s="1017"/>
      <c r="BU112" s="1017"/>
      <c r="BV112" s="1017">
        <v>35062088</v>
      </c>
      <c r="BW112" s="1017"/>
      <c r="BX112" s="1017"/>
      <c r="BY112" s="1017"/>
      <c r="BZ112" s="1017"/>
      <c r="CA112" s="1017">
        <v>33442525</v>
      </c>
      <c r="CB112" s="1017"/>
      <c r="CC112" s="1017"/>
      <c r="CD112" s="1017"/>
      <c r="CE112" s="1017"/>
      <c r="CF112" s="1011">
        <v>38.1</v>
      </c>
      <c r="CG112" s="1012"/>
      <c r="CH112" s="1012"/>
      <c r="CI112" s="1012"/>
      <c r="CJ112" s="1012"/>
      <c r="CK112" s="1042"/>
      <c r="CL112" s="1043"/>
      <c r="CM112" s="1013" t="s">
        <v>452</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446</v>
      </c>
      <c r="DH112" s="1017"/>
      <c r="DI112" s="1017"/>
      <c r="DJ112" s="1017"/>
      <c r="DK112" s="1017"/>
      <c r="DL112" s="1017" t="s">
        <v>175</v>
      </c>
      <c r="DM112" s="1017"/>
      <c r="DN112" s="1017"/>
      <c r="DO112" s="1017"/>
      <c r="DP112" s="1017"/>
      <c r="DQ112" s="1017" t="s">
        <v>453</v>
      </c>
      <c r="DR112" s="1017"/>
      <c r="DS112" s="1017"/>
      <c r="DT112" s="1017"/>
      <c r="DU112" s="1017"/>
      <c r="DV112" s="1018" t="s">
        <v>446</v>
      </c>
      <c r="DW112" s="1018"/>
      <c r="DX112" s="1018"/>
      <c r="DY112" s="1018"/>
      <c r="DZ112" s="1019"/>
    </row>
    <row r="113" spans="1:130" s="248" customFormat="1" ht="26.25" customHeight="1" x14ac:dyDescent="0.15">
      <c r="A113" s="1051"/>
      <c r="B113" s="1052"/>
      <c r="C113" s="1047" t="s">
        <v>454</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4194341</v>
      </c>
      <c r="AB113" s="1031"/>
      <c r="AC113" s="1031"/>
      <c r="AD113" s="1031"/>
      <c r="AE113" s="1032"/>
      <c r="AF113" s="1033">
        <v>4165081</v>
      </c>
      <c r="AG113" s="1031"/>
      <c r="AH113" s="1031"/>
      <c r="AI113" s="1031"/>
      <c r="AJ113" s="1032"/>
      <c r="AK113" s="1033">
        <v>3614878</v>
      </c>
      <c r="AL113" s="1031"/>
      <c r="AM113" s="1031"/>
      <c r="AN113" s="1031"/>
      <c r="AO113" s="1032"/>
      <c r="AP113" s="1034">
        <v>4.0999999999999996</v>
      </c>
      <c r="AQ113" s="1035"/>
      <c r="AR113" s="1035"/>
      <c r="AS113" s="1035"/>
      <c r="AT113" s="1036"/>
      <c r="AU113" s="997"/>
      <c r="AV113" s="998"/>
      <c r="AW113" s="998"/>
      <c r="AX113" s="998"/>
      <c r="AY113" s="998"/>
      <c r="AZ113" s="1046" t="s">
        <v>455</v>
      </c>
      <c r="BA113" s="1047"/>
      <c r="BB113" s="1047"/>
      <c r="BC113" s="1047"/>
      <c r="BD113" s="1047"/>
      <c r="BE113" s="1047"/>
      <c r="BF113" s="1047"/>
      <c r="BG113" s="1047"/>
      <c r="BH113" s="1047"/>
      <c r="BI113" s="1047"/>
      <c r="BJ113" s="1047"/>
      <c r="BK113" s="1047"/>
      <c r="BL113" s="1047"/>
      <c r="BM113" s="1047"/>
      <c r="BN113" s="1047"/>
      <c r="BO113" s="1047"/>
      <c r="BP113" s="1048"/>
      <c r="BQ113" s="1016">
        <v>214719</v>
      </c>
      <c r="BR113" s="1017"/>
      <c r="BS113" s="1017"/>
      <c r="BT113" s="1017"/>
      <c r="BU113" s="1017"/>
      <c r="BV113" s="1017">
        <v>145044</v>
      </c>
      <c r="BW113" s="1017"/>
      <c r="BX113" s="1017"/>
      <c r="BY113" s="1017"/>
      <c r="BZ113" s="1017"/>
      <c r="CA113" s="1017">
        <v>82133</v>
      </c>
      <c r="CB113" s="1017"/>
      <c r="CC113" s="1017"/>
      <c r="CD113" s="1017"/>
      <c r="CE113" s="1017"/>
      <c r="CF113" s="1011">
        <v>0.1</v>
      </c>
      <c r="CG113" s="1012"/>
      <c r="CH113" s="1012"/>
      <c r="CI113" s="1012"/>
      <c r="CJ113" s="1012"/>
      <c r="CK113" s="1042"/>
      <c r="CL113" s="1043"/>
      <c r="CM113" s="1013" t="s">
        <v>456</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175</v>
      </c>
      <c r="DH113" s="1056"/>
      <c r="DI113" s="1056"/>
      <c r="DJ113" s="1056"/>
      <c r="DK113" s="1057"/>
      <c r="DL113" s="1058" t="s">
        <v>175</v>
      </c>
      <c r="DM113" s="1056"/>
      <c r="DN113" s="1056"/>
      <c r="DO113" s="1056"/>
      <c r="DP113" s="1057"/>
      <c r="DQ113" s="1058" t="s">
        <v>175</v>
      </c>
      <c r="DR113" s="1056"/>
      <c r="DS113" s="1056"/>
      <c r="DT113" s="1056"/>
      <c r="DU113" s="1057"/>
      <c r="DV113" s="1059" t="s">
        <v>175</v>
      </c>
      <c r="DW113" s="1060"/>
      <c r="DX113" s="1060"/>
      <c r="DY113" s="1060"/>
      <c r="DZ113" s="1061"/>
    </row>
    <row r="114" spans="1:130" s="248" customFormat="1" ht="26.25" customHeight="1" x14ac:dyDescent="0.15">
      <c r="A114" s="1051"/>
      <c r="B114" s="1052"/>
      <c r="C114" s="1047" t="s">
        <v>457</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100728</v>
      </c>
      <c r="AB114" s="1056"/>
      <c r="AC114" s="1056"/>
      <c r="AD114" s="1056"/>
      <c r="AE114" s="1057"/>
      <c r="AF114" s="1058">
        <v>71889</v>
      </c>
      <c r="AG114" s="1056"/>
      <c r="AH114" s="1056"/>
      <c r="AI114" s="1056"/>
      <c r="AJ114" s="1057"/>
      <c r="AK114" s="1058">
        <v>64770</v>
      </c>
      <c r="AL114" s="1056"/>
      <c r="AM114" s="1056"/>
      <c r="AN114" s="1056"/>
      <c r="AO114" s="1057"/>
      <c r="AP114" s="1059">
        <v>0.1</v>
      </c>
      <c r="AQ114" s="1060"/>
      <c r="AR114" s="1060"/>
      <c r="AS114" s="1060"/>
      <c r="AT114" s="1061"/>
      <c r="AU114" s="997"/>
      <c r="AV114" s="998"/>
      <c r="AW114" s="998"/>
      <c r="AX114" s="998"/>
      <c r="AY114" s="998"/>
      <c r="AZ114" s="1046" t="s">
        <v>458</v>
      </c>
      <c r="BA114" s="1047"/>
      <c r="BB114" s="1047"/>
      <c r="BC114" s="1047"/>
      <c r="BD114" s="1047"/>
      <c r="BE114" s="1047"/>
      <c r="BF114" s="1047"/>
      <c r="BG114" s="1047"/>
      <c r="BH114" s="1047"/>
      <c r="BI114" s="1047"/>
      <c r="BJ114" s="1047"/>
      <c r="BK114" s="1047"/>
      <c r="BL114" s="1047"/>
      <c r="BM114" s="1047"/>
      <c r="BN114" s="1047"/>
      <c r="BO114" s="1047"/>
      <c r="BP114" s="1048"/>
      <c r="BQ114" s="1016">
        <v>21473554</v>
      </c>
      <c r="BR114" s="1017"/>
      <c r="BS114" s="1017"/>
      <c r="BT114" s="1017"/>
      <c r="BU114" s="1017"/>
      <c r="BV114" s="1017">
        <v>21166834</v>
      </c>
      <c r="BW114" s="1017"/>
      <c r="BX114" s="1017"/>
      <c r="BY114" s="1017"/>
      <c r="BZ114" s="1017"/>
      <c r="CA114" s="1017">
        <v>21290209</v>
      </c>
      <c r="CB114" s="1017"/>
      <c r="CC114" s="1017"/>
      <c r="CD114" s="1017"/>
      <c r="CE114" s="1017"/>
      <c r="CF114" s="1011">
        <v>24.3</v>
      </c>
      <c r="CG114" s="1012"/>
      <c r="CH114" s="1012"/>
      <c r="CI114" s="1012"/>
      <c r="CJ114" s="1012"/>
      <c r="CK114" s="1042"/>
      <c r="CL114" s="1043"/>
      <c r="CM114" s="1013" t="s">
        <v>459</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446</v>
      </c>
      <c r="DH114" s="1056"/>
      <c r="DI114" s="1056"/>
      <c r="DJ114" s="1056"/>
      <c r="DK114" s="1057"/>
      <c r="DL114" s="1058" t="s">
        <v>460</v>
      </c>
      <c r="DM114" s="1056"/>
      <c r="DN114" s="1056"/>
      <c r="DO114" s="1056"/>
      <c r="DP114" s="1057"/>
      <c r="DQ114" s="1058" t="s">
        <v>175</v>
      </c>
      <c r="DR114" s="1056"/>
      <c r="DS114" s="1056"/>
      <c r="DT114" s="1056"/>
      <c r="DU114" s="1057"/>
      <c r="DV114" s="1059" t="s">
        <v>446</v>
      </c>
      <c r="DW114" s="1060"/>
      <c r="DX114" s="1060"/>
      <c r="DY114" s="1060"/>
      <c r="DZ114" s="1061"/>
    </row>
    <row r="115" spans="1:130" s="248" customFormat="1" ht="26.25" customHeight="1" x14ac:dyDescent="0.15">
      <c r="A115" s="1051"/>
      <c r="B115" s="1052"/>
      <c r="C115" s="1047" t="s">
        <v>461</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1066886</v>
      </c>
      <c r="AB115" s="1031"/>
      <c r="AC115" s="1031"/>
      <c r="AD115" s="1031"/>
      <c r="AE115" s="1032"/>
      <c r="AF115" s="1033">
        <v>1050673</v>
      </c>
      <c r="AG115" s="1031"/>
      <c r="AH115" s="1031"/>
      <c r="AI115" s="1031"/>
      <c r="AJ115" s="1032"/>
      <c r="AK115" s="1033">
        <v>1030879</v>
      </c>
      <c r="AL115" s="1031"/>
      <c r="AM115" s="1031"/>
      <c r="AN115" s="1031"/>
      <c r="AO115" s="1032"/>
      <c r="AP115" s="1034">
        <v>1.2</v>
      </c>
      <c r="AQ115" s="1035"/>
      <c r="AR115" s="1035"/>
      <c r="AS115" s="1035"/>
      <c r="AT115" s="1036"/>
      <c r="AU115" s="997"/>
      <c r="AV115" s="998"/>
      <c r="AW115" s="998"/>
      <c r="AX115" s="998"/>
      <c r="AY115" s="998"/>
      <c r="AZ115" s="1046" t="s">
        <v>462</v>
      </c>
      <c r="BA115" s="1047"/>
      <c r="BB115" s="1047"/>
      <c r="BC115" s="1047"/>
      <c r="BD115" s="1047"/>
      <c r="BE115" s="1047"/>
      <c r="BF115" s="1047"/>
      <c r="BG115" s="1047"/>
      <c r="BH115" s="1047"/>
      <c r="BI115" s="1047"/>
      <c r="BJ115" s="1047"/>
      <c r="BK115" s="1047"/>
      <c r="BL115" s="1047"/>
      <c r="BM115" s="1047"/>
      <c r="BN115" s="1047"/>
      <c r="BO115" s="1047"/>
      <c r="BP115" s="1048"/>
      <c r="BQ115" s="1016">
        <v>27019</v>
      </c>
      <c r="BR115" s="1017"/>
      <c r="BS115" s="1017"/>
      <c r="BT115" s="1017"/>
      <c r="BU115" s="1017"/>
      <c r="BV115" s="1017">
        <v>221209</v>
      </c>
      <c r="BW115" s="1017"/>
      <c r="BX115" s="1017"/>
      <c r="BY115" s="1017"/>
      <c r="BZ115" s="1017"/>
      <c r="CA115" s="1017">
        <v>206716</v>
      </c>
      <c r="CB115" s="1017"/>
      <c r="CC115" s="1017"/>
      <c r="CD115" s="1017"/>
      <c r="CE115" s="1017"/>
      <c r="CF115" s="1011">
        <v>0.2</v>
      </c>
      <c r="CG115" s="1012"/>
      <c r="CH115" s="1012"/>
      <c r="CI115" s="1012"/>
      <c r="CJ115" s="1012"/>
      <c r="CK115" s="1042"/>
      <c r="CL115" s="1043"/>
      <c r="CM115" s="1046" t="s">
        <v>463</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v>842963</v>
      </c>
      <c r="DH115" s="1056"/>
      <c r="DI115" s="1056"/>
      <c r="DJ115" s="1056"/>
      <c r="DK115" s="1057"/>
      <c r="DL115" s="1058">
        <v>351148</v>
      </c>
      <c r="DM115" s="1056"/>
      <c r="DN115" s="1056"/>
      <c r="DO115" s="1056"/>
      <c r="DP115" s="1057"/>
      <c r="DQ115" s="1058" t="s">
        <v>446</v>
      </c>
      <c r="DR115" s="1056"/>
      <c r="DS115" s="1056"/>
      <c r="DT115" s="1056"/>
      <c r="DU115" s="1057"/>
      <c r="DV115" s="1059" t="s">
        <v>175</v>
      </c>
      <c r="DW115" s="1060"/>
      <c r="DX115" s="1060"/>
      <c r="DY115" s="1060"/>
      <c r="DZ115" s="1061"/>
    </row>
    <row r="116" spans="1:130" s="248" customFormat="1" ht="26.25" customHeight="1" x14ac:dyDescent="0.15">
      <c r="A116" s="1053"/>
      <c r="B116" s="1054"/>
      <c r="C116" s="1062" t="s">
        <v>464</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175</v>
      </c>
      <c r="AB116" s="1056"/>
      <c r="AC116" s="1056"/>
      <c r="AD116" s="1056"/>
      <c r="AE116" s="1057"/>
      <c r="AF116" s="1058" t="s">
        <v>175</v>
      </c>
      <c r="AG116" s="1056"/>
      <c r="AH116" s="1056"/>
      <c r="AI116" s="1056"/>
      <c r="AJ116" s="1057"/>
      <c r="AK116" s="1058" t="s">
        <v>460</v>
      </c>
      <c r="AL116" s="1056"/>
      <c r="AM116" s="1056"/>
      <c r="AN116" s="1056"/>
      <c r="AO116" s="1057"/>
      <c r="AP116" s="1059" t="s">
        <v>175</v>
      </c>
      <c r="AQ116" s="1060"/>
      <c r="AR116" s="1060"/>
      <c r="AS116" s="1060"/>
      <c r="AT116" s="1061"/>
      <c r="AU116" s="997"/>
      <c r="AV116" s="998"/>
      <c r="AW116" s="998"/>
      <c r="AX116" s="998"/>
      <c r="AY116" s="998"/>
      <c r="AZ116" s="1064" t="s">
        <v>465</v>
      </c>
      <c r="BA116" s="1065"/>
      <c r="BB116" s="1065"/>
      <c r="BC116" s="1065"/>
      <c r="BD116" s="1065"/>
      <c r="BE116" s="1065"/>
      <c r="BF116" s="1065"/>
      <c r="BG116" s="1065"/>
      <c r="BH116" s="1065"/>
      <c r="BI116" s="1065"/>
      <c r="BJ116" s="1065"/>
      <c r="BK116" s="1065"/>
      <c r="BL116" s="1065"/>
      <c r="BM116" s="1065"/>
      <c r="BN116" s="1065"/>
      <c r="BO116" s="1065"/>
      <c r="BP116" s="1066"/>
      <c r="BQ116" s="1016" t="s">
        <v>175</v>
      </c>
      <c r="BR116" s="1017"/>
      <c r="BS116" s="1017"/>
      <c r="BT116" s="1017"/>
      <c r="BU116" s="1017"/>
      <c r="BV116" s="1017" t="s">
        <v>446</v>
      </c>
      <c r="BW116" s="1017"/>
      <c r="BX116" s="1017"/>
      <c r="BY116" s="1017"/>
      <c r="BZ116" s="1017"/>
      <c r="CA116" s="1017" t="s">
        <v>175</v>
      </c>
      <c r="CB116" s="1017"/>
      <c r="CC116" s="1017"/>
      <c r="CD116" s="1017"/>
      <c r="CE116" s="1017"/>
      <c r="CF116" s="1011" t="s">
        <v>175</v>
      </c>
      <c r="CG116" s="1012"/>
      <c r="CH116" s="1012"/>
      <c r="CI116" s="1012"/>
      <c r="CJ116" s="1012"/>
      <c r="CK116" s="1042"/>
      <c r="CL116" s="1043"/>
      <c r="CM116" s="1013" t="s">
        <v>466</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v>62300</v>
      </c>
      <c r="DH116" s="1056"/>
      <c r="DI116" s="1056"/>
      <c r="DJ116" s="1056"/>
      <c r="DK116" s="1057"/>
      <c r="DL116" s="1058">
        <v>30900</v>
      </c>
      <c r="DM116" s="1056"/>
      <c r="DN116" s="1056"/>
      <c r="DO116" s="1056"/>
      <c r="DP116" s="1057"/>
      <c r="DQ116" s="1058">
        <v>7500</v>
      </c>
      <c r="DR116" s="1056"/>
      <c r="DS116" s="1056"/>
      <c r="DT116" s="1056"/>
      <c r="DU116" s="1057"/>
      <c r="DV116" s="1059">
        <v>0</v>
      </c>
      <c r="DW116" s="1060"/>
      <c r="DX116" s="1060"/>
      <c r="DY116" s="1060"/>
      <c r="DZ116" s="1061"/>
    </row>
    <row r="117" spans="1:130" s="248" customFormat="1" ht="26.25" customHeight="1" x14ac:dyDescent="0.15">
      <c r="A117" s="1001" t="s">
        <v>183</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467</v>
      </c>
      <c r="Z117" s="983"/>
      <c r="AA117" s="1073">
        <v>20191109</v>
      </c>
      <c r="AB117" s="1074"/>
      <c r="AC117" s="1074"/>
      <c r="AD117" s="1074"/>
      <c r="AE117" s="1075"/>
      <c r="AF117" s="1076">
        <v>20399884</v>
      </c>
      <c r="AG117" s="1074"/>
      <c r="AH117" s="1074"/>
      <c r="AI117" s="1074"/>
      <c r="AJ117" s="1075"/>
      <c r="AK117" s="1076">
        <v>19398772</v>
      </c>
      <c r="AL117" s="1074"/>
      <c r="AM117" s="1074"/>
      <c r="AN117" s="1074"/>
      <c r="AO117" s="1075"/>
      <c r="AP117" s="1077"/>
      <c r="AQ117" s="1078"/>
      <c r="AR117" s="1078"/>
      <c r="AS117" s="1078"/>
      <c r="AT117" s="1079"/>
      <c r="AU117" s="997"/>
      <c r="AV117" s="998"/>
      <c r="AW117" s="998"/>
      <c r="AX117" s="998"/>
      <c r="AY117" s="998"/>
      <c r="AZ117" s="1064" t="s">
        <v>468</v>
      </c>
      <c r="BA117" s="1065"/>
      <c r="BB117" s="1065"/>
      <c r="BC117" s="1065"/>
      <c r="BD117" s="1065"/>
      <c r="BE117" s="1065"/>
      <c r="BF117" s="1065"/>
      <c r="BG117" s="1065"/>
      <c r="BH117" s="1065"/>
      <c r="BI117" s="1065"/>
      <c r="BJ117" s="1065"/>
      <c r="BK117" s="1065"/>
      <c r="BL117" s="1065"/>
      <c r="BM117" s="1065"/>
      <c r="BN117" s="1065"/>
      <c r="BO117" s="1065"/>
      <c r="BP117" s="1066"/>
      <c r="BQ117" s="1016" t="s">
        <v>175</v>
      </c>
      <c r="BR117" s="1017"/>
      <c r="BS117" s="1017"/>
      <c r="BT117" s="1017"/>
      <c r="BU117" s="1017"/>
      <c r="BV117" s="1017" t="s">
        <v>446</v>
      </c>
      <c r="BW117" s="1017"/>
      <c r="BX117" s="1017"/>
      <c r="BY117" s="1017"/>
      <c r="BZ117" s="1017"/>
      <c r="CA117" s="1017" t="s">
        <v>446</v>
      </c>
      <c r="CB117" s="1017"/>
      <c r="CC117" s="1017"/>
      <c r="CD117" s="1017"/>
      <c r="CE117" s="1017"/>
      <c r="CF117" s="1011" t="s">
        <v>446</v>
      </c>
      <c r="CG117" s="1012"/>
      <c r="CH117" s="1012"/>
      <c r="CI117" s="1012"/>
      <c r="CJ117" s="1012"/>
      <c r="CK117" s="1042"/>
      <c r="CL117" s="1043"/>
      <c r="CM117" s="1013" t="s">
        <v>469</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446</v>
      </c>
      <c r="DH117" s="1056"/>
      <c r="DI117" s="1056"/>
      <c r="DJ117" s="1056"/>
      <c r="DK117" s="1057"/>
      <c r="DL117" s="1058" t="s">
        <v>446</v>
      </c>
      <c r="DM117" s="1056"/>
      <c r="DN117" s="1056"/>
      <c r="DO117" s="1056"/>
      <c r="DP117" s="1057"/>
      <c r="DQ117" s="1058" t="s">
        <v>175</v>
      </c>
      <c r="DR117" s="1056"/>
      <c r="DS117" s="1056"/>
      <c r="DT117" s="1056"/>
      <c r="DU117" s="1057"/>
      <c r="DV117" s="1059" t="s">
        <v>175</v>
      </c>
      <c r="DW117" s="1060"/>
      <c r="DX117" s="1060"/>
      <c r="DY117" s="1060"/>
      <c r="DZ117" s="1061"/>
    </row>
    <row r="118" spans="1:130" s="248" customFormat="1" ht="26.25" customHeight="1" x14ac:dyDescent="0.15">
      <c r="A118" s="1001" t="s">
        <v>440</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437</v>
      </c>
      <c r="AB118" s="982"/>
      <c r="AC118" s="982"/>
      <c r="AD118" s="982"/>
      <c r="AE118" s="983"/>
      <c r="AF118" s="981" t="s">
        <v>438</v>
      </c>
      <c r="AG118" s="982"/>
      <c r="AH118" s="982"/>
      <c r="AI118" s="982"/>
      <c r="AJ118" s="983"/>
      <c r="AK118" s="981" t="s">
        <v>305</v>
      </c>
      <c r="AL118" s="982"/>
      <c r="AM118" s="982"/>
      <c r="AN118" s="982"/>
      <c r="AO118" s="983"/>
      <c r="AP118" s="1068" t="s">
        <v>439</v>
      </c>
      <c r="AQ118" s="1069"/>
      <c r="AR118" s="1069"/>
      <c r="AS118" s="1069"/>
      <c r="AT118" s="1070"/>
      <c r="AU118" s="997"/>
      <c r="AV118" s="998"/>
      <c r="AW118" s="998"/>
      <c r="AX118" s="998"/>
      <c r="AY118" s="998"/>
      <c r="AZ118" s="1071" t="s">
        <v>470</v>
      </c>
      <c r="BA118" s="1062"/>
      <c r="BB118" s="1062"/>
      <c r="BC118" s="1062"/>
      <c r="BD118" s="1062"/>
      <c r="BE118" s="1062"/>
      <c r="BF118" s="1062"/>
      <c r="BG118" s="1062"/>
      <c r="BH118" s="1062"/>
      <c r="BI118" s="1062"/>
      <c r="BJ118" s="1062"/>
      <c r="BK118" s="1062"/>
      <c r="BL118" s="1062"/>
      <c r="BM118" s="1062"/>
      <c r="BN118" s="1062"/>
      <c r="BO118" s="1062"/>
      <c r="BP118" s="1063"/>
      <c r="BQ118" s="1094" t="s">
        <v>446</v>
      </c>
      <c r="BR118" s="1095"/>
      <c r="BS118" s="1095"/>
      <c r="BT118" s="1095"/>
      <c r="BU118" s="1095"/>
      <c r="BV118" s="1095" t="s">
        <v>175</v>
      </c>
      <c r="BW118" s="1095"/>
      <c r="BX118" s="1095"/>
      <c r="BY118" s="1095"/>
      <c r="BZ118" s="1095"/>
      <c r="CA118" s="1095" t="s">
        <v>175</v>
      </c>
      <c r="CB118" s="1095"/>
      <c r="CC118" s="1095"/>
      <c r="CD118" s="1095"/>
      <c r="CE118" s="1095"/>
      <c r="CF118" s="1011" t="s">
        <v>175</v>
      </c>
      <c r="CG118" s="1012"/>
      <c r="CH118" s="1012"/>
      <c r="CI118" s="1012"/>
      <c r="CJ118" s="1012"/>
      <c r="CK118" s="1042"/>
      <c r="CL118" s="1043"/>
      <c r="CM118" s="1013" t="s">
        <v>471</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446</v>
      </c>
      <c r="DH118" s="1056"/>
      <c r="DI118" s="1056"/>
      <c r="DJ118" s="1056"/>
      <c r="DK118" s="1057"/>
      <c r="DL118" s="1058" t="s">
        <v>175</v>
      </c>
      <c r="DM118" s="1056"/>
      <c r="DN118" s="1056"/>
      <c r="DO118" s="1056"/>
      <c r="DP118" s="1057"/>
      <c r="DQ118" s="1058" t="s">
        <v>446</v>
      </c>
      <c r="DR118" s="1056"/>
      <c r="DS118" s="1056"/>
      <c r="DT118" s="1056"/>
      <c r="DU118" s="1057"/>
      <c r="DV118" s="1059" t="s">
        <v>175</v>
      </c>
      <c r="DW118" s="1060"/>
      <c r="DX118" s="1060"/>
      <c r="DY118" s="1060"/>
      <c r="DZ118" s="1061"/>
    </row>
    <row r="119" spans="1:130" s="248" customFormat="1" ht="26.25" customHeight="1" x14ac:dyDescent="0.15">
      <c r="A119" s="1155" t="s">
        <v>443</v>
      </c>
      <c r="B119" s="1041"/>
      <c r="C119" s="1020" t="s">
        <v>444</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v>19604</v>
      </c>
      <c r="AB119" s="989"/>
      <c r="AC119" s="989"/>
      <c r="AD119" s="989"/>
      <c r="AE119" s="990"/>
      <c r="AF119" s="991">
        <v>19613</v>
      </c>
      <c r="AG119" s="989"/>
      <c r="AH119" s="989"/>
      <c r="AI119" s="989"/>
      <c r="AJ119" s="990"/>
      <c r="AK119" s="991">
        <v>19622</v>
      </c>
      <c r="AL119" s="989"/>
      <c r="AM119" s="989"/>
      <c r="AN119" s="989"/>
      <c r="AO119" s="990"/>
      <c r="AP119" s="992">
        <v>0</v>
      </c>
      <c r="AQ119" s="993"/>
      <c r="AR119" s="993"/>
      <c r="AS119" s="993"/>
      <c r="AT119" s="994"/>
      <c r="AU119" s="999"/>
      <c r="AV119" s="1000"/>
      <c r="AW119" s="1000"/>
      <c r="AX119" s="1000"/>
      <c r="AY119" s="1000"/>
      <c r="AZ119" s="279" t="s">
        <v>183</v>
      </c>
      <c r="BA119" s="279"/>
      <c r="BB119" s="279"/>
      <c r="BC119" s="279"/>
      <c r="BD119" s="279"/>
      <c r="BE119" s="279"/>
      <c r="BF119" s="279"/>
      <c r="BG119" s="279"/>
      <c r="BH119" s="279"/>
      <c r="BI119" s="279"/>
      <c r="BJ119" s="279"/>
      <c r="BK119" s="279"/>
      <c r="BL119" s="279"/>
      <c r="BM119" s="279"/>
      <c r="BN119" s="279"/>
      <c r="BO119" s="1072" t="s">
        <v>472</v>
      </c>
      <c r="BP119" s="1103"/>
      <c r="BQ119" s="1094">
        <v>207631643</v>
      </c>
      <c r="BR119" s="1095"/>
      <c r="BS119" s="1095"/>
      <c r="BT119" s="1095"/>
      <c r="BU119" s="1095"/>
      <c r="BV119" s="1095">
        <v>200892434</v>
      </c>
      <c r="BW119" s="1095"/>
      <c r="BX119" s="1095"/>
      <c r="BY119" s="1095"/>
      <c r="BZ119" s="1095"/>
      <c r="CA119" s="1095">
        <v>198977789</v>
      </c>
      <c r="CB119" s="1095"/>
      <c r="CC119" s="1095"/>
      <c r="CD119" s="1095"/>
      <c r="CE119" s="1095"/>
      <c r="CF119" s="1096"/>
      <c r="CG119" s="1097"/>
      <c r="CH119" s="1097"/>
      <c r="CI119" s="1097"/>
      <c r="CJ119" s="1098"/>
      <c r="CK119" s="1044"/>
      <c r="CL119" s="1045"/>
      <c r="CM119" s="1099" t="s">
        <v>473</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v>2710564</v>
      </c>
      <c r="DH119" s="1081"/>
      <c r="DI119" s="1081"/>
      <c r="DJ119" s="1081"/>
      <c r="DK119" s="1082"/>
      <c r="DL119" s="1080">
        <v>2456162</v>
      </c>
      <c r="DM119" s="1081"/>
      <c r="DN119" s="1081"/>
      <c r="DO119" s="1081"/>
      <c r="DP119" s="1082"/>
      <c r="DQ119" s="1080">
        <v>2196414</v>
      </c>
      <c r="DR119" s="1081"/>
      <c r="DS119" s="1081"/>
      <c r="DT119" s="1081"/>
      <c r="DU119" s="1082"/>
      <c r="DV119" s="1083">
        <v>2.5</v>
      </c>
      <c r="DW119" s="1084"/>
      <c r="DX119" s="1084"/>
      <c r="DY119" s="1084"/>
      <c r="DZ119" s="1085"/>
    </row>
    <row r="120" spans="1:130" s="248" customFormat="1" ht="26.25" customHeight="1" x14ac:dyDescent="0.15">
      <c r="A120" s="1156"/>
      <c r="B120" s="1043"/>
      <c r="C120" s="1013" t="s">
        <v>448</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v>690152</v>
      </c>
      <c r="AB120" s="1056"/>
      <c r="AC120" s="1056"/>
      <c r="AD120" s="1056"/>
      <c r="AE120" s="1057"/>
      <c r="AF120" s="1058">
        <v>679113</v>
      </c>
      <c r="AG120" s="1056"/>
      <c r="AH120" s="1056"/>
      <c r="AI120" s="1056"/>
      <c r="AJ120" s="1057"/>
      <c r="AK120" s="1058">
        <v>668069</v>
      </c>
      <c r="AL120" s="1056"/>
      <c r="AM120" s="1056"/>
      <c r="AN120" s="1056"/>
      <c r="AO120" s="1057"/>
      <c r="AP120" s="1059">
        <v>0.8</v>
      </c>
      <c r="AQ120" s="1060"/>
      <c r="AR120" s="1060"/>
      <c r="AS120" s="1060"/>
      <c r="AT120" s="1061"/>
      <c r="AU120" s="1086" t="s">
        <v>474</v>
      </c>
      <c r="AV120" s="1087"/>
      <c r="AW120" s="1087"/>
      <c r="AX120" s="1087"/>
      <c r="AY120" s="1088"/>
      <c r="AZ120" s="1037" t="s">
        <v>475</v>
      </c>
      <c r="BA120" s="986"/>
      <c r="BB120" s="986"/>
      <c r="BC120" s="986"/>
      <c r="BD120" s="986"/>
      <c r="BE120" s="986"/>
      <c r="BF120" s="986"/>
      <c r="BG120" s="986"/>
      <c r="BH120" s="986"/>
      <c r="BI120" s="986"/>
      <c r="BJ120" s="986"/>
      <c r="BK120" s="986"/>
      <c r="BL120" s="986"/>
      <c r="BM120" s="986"/>
      <c r="BN120" s="986"/>
      <c r="BO120" s="986"/>
      <c r="BP120" s="987"/>
      <c r="BQ120" s="1023">
        <v>37632371</v>
      </c>
      <c r="BR120" s="1024"/>
      <c r="BS120" s="1024"/>
      <c r="BT120" s="1024"/>
      <c r="BU120" s="1024"/>
      <c r="BV120" s="1024">
        <v>32777081</v>
      </c>
      <c r="BW120" s="1024"/>
      <c r="BX120" s="1024"/>
      <c r="BY120" s="1024"/>
      <c r="BZ120" s="1024"/>
      <c r="CA120" s="1024">
        <v>34015305</v>
      </c>
      <c r="CB120" s="1024"/>
      <c r="CC120" s="1024"/>
      <c r="CD120" s="1024"/>
      <c r="CE120" s="1024"/>
      <c r="CF120" s="1038">
        <v>38.799999999999997</v>
      </c>
      <c r="CG120" s="1039"/>
      <c r="CH120" s="1039"/>
      <c r="CI120" s="1039"/>
      <c r="CJ120" s="1039"/>
      <c r="CK120" s="1104" t="s">
        <v>476</v>
      </c>
      <c r="CL120" s="1105"/>
      <c r="CM120" s="1105"/>
      <c r="CN120" s="1105"/>
      <c r="CO120" s="1106"/>
      <c r="CP120" s="1112" t="s">
        <v>477</v>
      </c>
      <c r="CQ120" s="1113"/>
      <c r="CR120" s="1113"/>
      <c r="CS120" s="1113"/>
      <c r="CT120" s="1113"/>
      <c r="CU120" s="1113"/>
      <c r="CV120" s="1113"/>
      <c r="CW120" s="1113"/>
      <c r="CX120" s="1113"/>
      <c r="CY120" s="1113"/>
      <c r="CZ120" s="1113"/>
      <c r="DA120" s="1113"/>
      <c r="DB120" s="1113"/>
      <c r="DC120" s="1113"/>
      <c r="DD120" s="1113"/>
      <c r="DE120" s="1113"/>
      <c r="DF120" s="1114"/>
      <c r="DG120" s="1023">
        <v>32707903</v>
      </c>
      <c r="DH120" s="1024"/>
      <c r="DI120" s="1024"/>
      <c r="DJ120" s="1024"/>
      <c r="DK120" s="1024"/>
      <c r="DL120" s="1024">
        <v>32702671</v>
      </c>
      <c r="DM120" s="1024"/>
      <c r="DN120" s="1024"/>
      <c r="DO120" s="1024"/>
      <c r="DP120" s="1024"/>
      <c r="DQ120" s="1024">
        <v>31422031</v>
      </c>
      <c r="DR120" s="1024"/>
      <c r="DS120" s="1024"/>
      <c r="DT120" s="1024"/>
      <c r="DU120" s="1024"/>
      <c r="DV120" s="1025">
        <v>35.799999999999997</v>
      </c>
      <c r="DW120" s="1025"/>
      <c r="DX120" s="1025"/>
      <c r="DY120" s="1025"/>
      <c r="DZ120" s="1026"/>
    </row>
    <row r="121" spans="1:130" s="248" customFormat="1" ht="26.25" customHeight="1" x14ac:dyDescent="0.15">
      <c r="A121" s="1156"/>
      <c r="B121" s="1043"/>
      <c r="C121" s="1064" t="s">
        <v>478</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446</v>
      </c>
      <c r="AB121" s="1056"/>
      <c r="AC121" s="1056"/>
      <c r="AD121" s="1056"/>
      <c r="AE121" s="1057"/>
      <c r="AF121" s="1058" t="s">
        <v>175</v>
      </c>
      <c r="AG121" s="1056"/>
      <c r="AH121" s="1056"/>
      <c r="AI121" s="1056"/>
      <c r="AJ121" s="1057"/>
      <c r="AK121" s="1058" t="s">
        <v>175</v>
      </c>
      <c r="AL121" s="1056"/>
      <c r="AM121" s="1056"/>
      <c r="AN121" s="1056"/>
      <c r="AO121" s="1057"/>
      <c r="AP121" s="1059" t="s">
        <v>175</v>
      </c>
      <c r="AQ121" s="1060"/>
      <c r="AR121" s="1060"/>
      <c r="AS121" s="1060"/>
      <c r="AT121" s="1061"/>
      <c r="AU121" s="1089"/>
      <c r="AV121" s="1090"/>
      <c r="AW121" s="1090"/>
      <c r="AX121" s="1090"/>
      <c r="AY121" s="1091"/>
      <c r="AZ121" s="1046" t="s">
        <v>479</v>
      </c>
      <c r="BA121" s="1047"/>
      <c r="BB121" s="1047"/>
      <c r="BC121" s="1047"/>
      <c r="BD121" s="1047"/>
      <c r="BE121" s="1047"/>
      <c r="BF121" s="1047"/>
      <c r="BG121" s="1047"/>
      <c r="BH121" s="1047"/>
      <c r="BI121" s="1047"/>
      <c r="BJ121" s="1047"/>
      <c r="BK121" s="1047"/>
      <c r="BL121" s="1047"/>
      <c r="BM121" s="1047"/>
      <c r="BN121" s="1047"/>
      <c r="BO121" s="1047"/>
      <c r="BP121" s="1048"/>
      <c r="BQ121" s="1016">
        <v>42988403</v>
      </c>
      <c r="BR121" s="1017"/>
      <c r="BS121" s="1017"/>
      <c r="BT121" s="1017"/>
      <c r="BU121" s="1017"/>
      <c r="BV121" s="1017">
        <v>45551579</v>
      </c>
      <c r="BW121" s="1017"/>
      <c r="BX121" s="1017"/>
      <c r="BY121" s="1017"/>
      <c r="BZ121" s="1017"/>
      <c r="CA121" s="1017">
        <v>43446405</v>
      </c>
      <c r="CB121" s="1017"/>
      <c r="CC121" s="1017"/>
      <c r="CD121" s="1017"/>
      <c r="CE121" s="1017"/>
      <c r="CF121" s="1011">
        <v>49.5</v>
      </c>
      <c r="CG121" s="1012"/>
      <c r="CH121" s="1012"/>
      <c r="CI121" s="1012"/>
      <c r="CJ121" s="1012"/>
      <c r="CK121" s="1107"/>
      <c r="CL121" s="1108"/>
      <c r="CM121" s="1108"/>
      <c r="CN121" s="1108"/>
      <c r="CO121" s="1109"/>
      <c r="CP121" s="1117" t="s">
        <v>480</v>
      </c>
      <c r="CQ121" s="1118"/>
      <c r="CR121" s="1118"/>
      <c r="CS121" s="1118"/>
      <c r="CT121" s="1118"/>
      <c r="CU121" s="1118"/>
      <c r="CV121" s="1118"/>
      <c r="CW121" s="1118"/>
      <c r="CX121" s="1118"/>
      <c r="CY121" s="1118"/>
      <c r="CZ121" s="1118"/>
      <c r="DA121" s="1118"/>
      <c r="DB121" s="1118"/>
      <c r="DC121" s="1118"/>
      <c r="DD121" s="1118"/>
      <c r="DE121" s="1118"/>
      <c r="DF121" s="1119"/>
      <c r="DG121" s="1016">
        <v>2596462</v>
      </c>
      <c r="DH121" s="1017"/>
      <c r="DI121" s="1017"/>
      <c r="DJ121" s="1017"/>
      <c r="DK121" s="1017"/>
      <c r="DL121" s="1017">
        <v>1794420</v>
      </c>
      <c r="DM121" s="1017"/>
      <c r="DN121" s="1017"/>
      <c r="DO121" s="1017"/>
      <c r="DP121" s="1017"/>
      <c r="DQ121" s="1017">
        <v>1496712</v>
      </c>
      <c r="DR121" s="1017"/>
      <c r="DS121" s="1017"/>
      <c r="DT121" s="1017"/>
      <c r="DU121" s="1017"/>
      <c r="DV121" s="1018">
        <v>1.7</v>
      </c>
      <c r="DW121" s="1018"/>
      <c r="DX121" s="1018"/>
      <c r="DY121" s="1018"/>
      <c r="DZ121" s="1019"/>
    </row>
    <row r="122" spans="1:130" s="248" customFormat="1" ht="26.25" customHeight="1" x14ac:dyDescent="0.15">
      <c r="A122" s="1156"/>
      <c r="B122" s="1043"/>
      <c r="C122" s="1013" t="s">
        <v>459</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175</v>
      </c>
      <c r="AB122" s="1056"/>
      <c r="AC122" s="1056"/>
      <c r="AD122" s="1056"/>
      <c r="AE122" s="1057"/>
      <c r="AF122" s="1058" t="s">
        <v>446</v>
      </c>
      <c r="AG122" s="1056"/>
      <c r="AH122" s="1056"/>
      <c r="AI122" s="1056"/>
      <c r="AJ122" s="1057"/>
      <c r="AK122" s="1058" t="s">
        <v>446</v>
      </c>
      <c r="AL122" s="1056"/>
      <c r="AM122" s="1056"/>
      <c r="AN122" s="1056"/>
      <c r="AO122" s="1057"/>
      <c r="AP122" s="1059" t="s">
        <v>175</v>
      </c>
      <c r="AQ122" s="1060"/>
      <c r="AR122" s="1060"/>
      <c r="AS122" s="1060"/>
      <c r="AT122" s="1061"/>
      <c r="AU122" s="1089"/>
      <c r="AV122" s="1090"/>
      <c r="AW122" s="1090"/>
      <c r="AX122" s="1090"/>
      <c r="AY122" s="1091"/>
      <c r="AZ122" s="1071" t="s">
        <v>481</v>
      </c>
      <c r="BA122" s="1062"/>
      <c r="BB122" s="1062"/>
      <c r="BC122" s="1062"/>
      <c r="BD122" s="1062"/>
      <c r="BE122" s="1062"/>
      <c r="BF122" s="1062"/>
      <c r="BG122" s="1062"/>
      <c r="BH122" s="1062"/>
      <c r="BI122" s="1062"/>
      <c r="BJ122" s="1062"/>
      <c r="BK122" s="1062"/>
      <c r="BL122" s="1062"/>
      <c r="BM122" s="1062"/>
      <c r="BN122" s="1062"/>
      <c r="BO122" s="1062"/>
      <c r="BP122" s="1063"/>
      <c r="BQ122" s="1094">
        <v>119564651</v>
      </c>
      <c r="BR122" s="1095"/>
      <c r="BS122" s="1095"/>
      <c r="BT122" s="1095"/>
      <c r="BU122" s="1095"/>
      <c r="BV122" s="1095">
        <v>117154324</v>
      </c>
      <c r="BW122" s="1095"/>
      <c r="BX122" s="1095"/>
      <c r="BY122" s="1095"/>
      <c r="BZ122" s="1095"/>
      <c r="CA122" s="1095">
        <v>115957436</v>
      </c>
      <c r="CB122" s="1095"/>
      <c r="CC122" s="1095"/>
      <c r="CD122" s="1095"/>
      <c r="CE122" s="1095"/>
      <c r="CF122" s="1115">
        <v>132.19999999999999</v>
      </c>
      <c r="CG122" s="1116"/>
      <c r="CH122" s="1116"/>
      <c r="CI122" s="1116"/>
      <c r="CJ122" s="1116"/>
      <c r="CK122" s="1107"/>
      <c r="CL122" s="1108"/>
      <c r="CM122" s="1108"/>
      <c r="CN122" s="1108"/>
      <c r="CO122" s="1109"/>
      <c r="CP122" s="1117" t="s">
        <v>482</v>
      </c>
      <c r="CQ122" s="1118"/>
      <c r="CR122" s="1118"/>
      <c r="CS122" s="1118"/>
      <c r="CT122" s="1118"/>
      <c r="CU122" s="1118"/>
      <c r="CV122" s="1118"/>
      <c r="CW122" s="1118"/>
      <c r="CX122" s="1118"/>
      <c r="CY122" s="1118"/>
      <c r="CZ122" s="1118"/>
      <c r="DA122" s="1118"/>
      <c r="DB122" s="1118"/>
      <c r="DC122" s="1118"/>
      <c r="DD122" s="1118"/>
      <c r="DE122" s="1118"/>
      <c r="DF122" s="1119"/>
      <c r="DG122" s="1016">
        <v>323918</v>
      </c>
      <c r="DH122" s="1017"/>
      <c r="DI122" s="1017"/>
      <c r="DJ122" s="1017"/>
      <c r="DK122" s="1017"/>
      <c r="DL122" s="1017">
        <v>361247</v>
      </c>
      <c r="DM122" s="1017"/>
      <c r="DN122" s="1017"/>
      <c r="DO122" s="1017"/>
      <c r="DP122" s="1017"/>
      <c r="DQ122" s="1017">
        <v>327950</v>
      </c>
      <c r="DR122" s="1017"/>
      <c r="DS122" s="1017"/>
      <c r="DT122" s="1017"/>
      <c r="DU122" s="1017"/>
      <c r="DV122" s="1018">
        <v>0.4</v>
      </c>
      <c r="DW122" s="1018"/>
      <c r="DX122" s="1018"/>
      <c r="DY122" s="1018"/>
      <c r="DZ122" s="1019"/>
    </row>
    <row r="123" spans="1:130" s="248" customFormat="1" ht="26.25" customHeight="1" x14ac:dyDescent="0.15">
      <c r="A123" s="1156"/>
      <c r="B123" s="1043"/>
      <c r="C123" s="1013" t="s">
        <v>466</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v>36715</v>
      </c>
      <c r="AB123" s="1056"/>
      <c r="AC123" s="1056"/>
      <c r="AD123" s="1056"/>
      <c r="AE123" s="1057"/>
      <c r="AF123" s="1058">
        <v>31944</v>
      </c>
      <c r="AG123" s="1056"/>
      <c r="AH123" s="1056"/>
      <c r="AI123" s="1056"/>
      <c r="AJ123" s="1057"/>
      <c r="AK123" s="1058">
        <v>23597</v>
      </c>
      <c r="AL123" s="1056"/>
      <c r="AM123" s="1056"/>
      <c r="AN123" s="1056"/>
      <c r="AO123" s="1057"/>
      <c r="AP123" s="1059">
        <v>0</v>
      </c>
      <c r="AQ123" s="1060"/>
      <c r="AR123" s="1060"/>
      <c r="AS123" s="1060"/>
      <c r="AT123" s="1061"/>
      <c r="AU123" s="1092"/>
      <c r="AV123" s="1093"/>
      <c r="AW123" s="1093"/>
      <c r="AX123" s="1093"/>
      <c r="AY123" s="1093"/>
      <c r="AZ123" s="279" t="s">
        <v>183</v>
      </c>
      <c r="BA123" s="279"/>
      <c r="BB123" s="279"/>
      <c r="BC123" s="279"/>
      <c r="BD123" s="279"/>
      <c r="BE123" s="279"/>
      <c r="BF123" s="279"/>
      <c r="BG123" s="279"/>
      <c r="BH123" s="279"/>
      <c r="BI123" s="279"/>
      <c r="BJ123" s="279"/>
      <c r="BK123" s="279"/>
      <c r="BL123" s="279"/>
      <c r="BM123" s="279"/>
      <c r="BN123" s="279"/>
      <c r="BO123" s="1072" t="s">
        <v>483</v>
      </c>
      <c r="BP123" s="1103"/>
      <c r="BQ123" s="1162">
        <v>200185425</v>
      </c>
      <c r="BR123" s="1163"/>
      <c r="BS123" s="1163"/>
      <c r="BT123" s="1163"/>
      <c r="BU123" s="1163"/>
      <c r="BV123" s="1163">
        <v>195482984</v>
      </c>
      <c r="BW123" s="1163"/>
      <c r="BX123" s="1163"/>
      <c r="BY123" s="1163"/>
      <c r="BZ123" s="1163"/>
      <c r="CA123" s="1163">
        <v>193419146</v>
      </c>
      <c r="CB123" s="1163"/>
      <c r="CC123" s="1163"/>
      <c r="CD123" s="1163"/>
      <c r="CE123" s="1163"/>
      <c r="CF123" s="1096"/>
      <c r="CG123" s="1097"/>
      <c r="CH123" s="1097"/>
      <c r="CI123" s="1097"/>
      <c r="CJ123" s="1098"/>
      <c r="CK123" s="1107"/>
      <c r="CL123" s="1108"/>
      <c r="CM123" s="1108"/>
      <c r="CN123" s="1108"/>
      <c r="CO123" s="1109"/>
      <c r="CP123" s="1117" t="s">
        <v>484</v>
      </c>
      <c r="CQ123" s="1118"/>
      <c r="CR123" s="1118"/>
      <c r="CS123" s="1118"/>
      <c r="CT123" s="1118"/>
      <c r="CU123" s="1118"/>
      <c r="CV123" s="1118"/>
      <c r="CW123" s="1118"/>
      <c r="CX123" s="1118"/>
      <c r="CY123" s="1118"/>
      <c r="CZ123" s="1118"/>
      <c r="DA123" s="1118"/>
      <c r="DB123" s="1118"/>
      <c r="DC123" s="1118"/>
      <c r="DD123" s="1118"/>
      <c r="DE123" s="1118"/>
      <c r="DF123" s="1119"/>
      <c r="DG123" s="1055">
        <v>179297</v>
      </c>
      <c r="DH123" s="1056"/>
      <c r="DI123" s="1056"/>
      <c r="DJ123" s="1056"/>
      <c r="DK123" s="1057"/>
      <c r="DL123" s="1058">
        <v>203522</v>
      </c>
      <c r="DM123" s="1056"/>
      <c r="DN123" s="1056"/>
      <c r="DO123" s="1056"/>
      <c r="DP123" s="1057"/>
      <c r="DQ123" s="1058">
        <v>195226</v>
      </c>
      <c r="DR123" s="1056"/>
      <c r="DS123" s="1056"/>
      <c r="DT123" s="1056"/>
      <c r="DU123" s="1057"/>
      <c r="DV123" s="1059">
        <v>0.2</v>
      </c>
      <c r="DW123" s="1060"/>
      <c r="DX123" s="1060"/>
      <c r="DY123" s="1060"/>
      <c r="DZ123" s="1061"/>
    </row>
    <row r="124" spans="1:130" s="248" customFormat="1" ht="26.25" customHeight="1" thickBot="1" x14ac:dyDescent="0.2">
      <c r="A124" s="1156"/>
      <c r="B124" s="1043"/>
      <c r="C124" s="1013" t="s">
        <v>469</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446</v>
      </c>
      <c r="AB124" s="1056"/>
      <c r="AC124" s="1056"/>
      <c r="AD124" s="1056"/>
      <c r="AE124" s="1057"/>
      <c r="AF124" s="1058" t="s">
        <v>175</v>
      </c>
      <c r="AG124" s="1056"/>
      <c r="AH124" s="1056"/>
      <c r="AI124" s="1056"/>
      <c r="AJ124" s="1057"/>
      <c r="AK124" s="1058" t="s">
        <v>175</v>
      </c>
      <c r="AL124" s="1056"/>
      <c r="AM124" s="1056"/>
      <c r="AN124" s="1056"/>
      <c r="AO124" s="1057"/>
      <c r="AP124" s="1059" t="s">
        <v>175</v>
      </c>
      <c r="AQ124" s="1060"/>
      <c r="AR124" s="1060"/>
      <c r="AS124" s="1060"/>
      <c r="AT124" s="1061"/>
      <c r="AU124" s="1158" t="s">
        <v>485</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8.6</v>
      </c>
      <c r="BR124" s="1125"/>
      <c r="BS124" s="1125"/>
      <c r="BT124" s="1125"/>
      <c r="BU124" s="1125"/>
      <c r="BV124" s="1125">
        <v>6.3</v>
      </c>
      <c r="BW124" s="1125"/>
      <c r="BX124" s="1125"/>
      <c r="BY124" s="1125"/>
      <c r="BZ124" s="1125"/>
      <c r="CA124" s="1125">
        <v>6.3</v>
      </c>
      <c r="CB124" s="1125"/>
      <c r="CC124" s="1125"/>
      <c r="CD124" s="1125"/>
      <c r="CE124" s="1125"/>
      <c r="CF124" s="1126"/>
      <c r="CG124" s="1127"/>
      <c r="CH124" s="1127"/>
      <c r="CI124" s="1127"/>
      <c r="CJ124" s="1128"/>
      <c r="CK124" s="1110"/>
      <c r="CL124" s="1110"/>
      <c r="CM124" s="1110"/>
      <c r="CN124" s="1110"/>
      <c r="CO124" s="1111"/>
      <c r="CP124" s="1117" t="s">
        <v>486</v>
      </c>
      <c r="CQ124" s="1118"/>
      <c r="CR124" s="1118"/>
      <c r="CS124" s="1118"/>
      <c r="CT124" s="1118"/>
      <c r="CU124" s="1118"/>
      <c r="CV124" s="1118"/>
      <c r="CW124" s="1118"/>
      <c r="CX124" s="1118"/>
      <c r="CY124" s="1118"/>
      <c r="CZ124" s="1118"/>
      <c r="DA124" s="1118"/>
      <c r="DB124" s="1118"/>
      <c r="DC124" s="1118"/>
      <c r="DD124" s="1118"/>
      <c r="DE124" s="1118"/>
      <c r="DF124" s="1119"/>
      <c r="DG124" s="1102" t="s">
        <v>446</v>
      </c>
      <c r="DH124" s="1081"/>
      <c r="DI124" s="1081"/>
      <c r="DJ124" s="1081"/>
      <c r="DK124" s="1082"/>
      <c r="DL124" s="1080">
        <v>228</v>
      </c>
      <c r="DM124" s="1081"/>
      <c r="DN124" s="1081"/>
      <c r="DO124" s="1081"/>
      <c r="DP124" s="1082"/>
      <c r="DQ124" s="1080">
        <v>606</v>
      </c>
      <c r="DR124" s="1081"/>
      <c r="DS124" s="1081"/>
      <c r="DT124" s="1081"/>
      <c r="DU124" s="1082"/>
      <c r="DV124" s="1083">
        <v>0</v>
      </c>
      <c r="DW124" s="1084"/>
      <c r="DX124" s="1084"/>
      <c r="DY124" s="1084"/>
      <c r="DZ124" s="1085"/>
    </row>
    <row r="125" spans="1:130" s="248" customFormat="1" ht="26.25" customHeight="1" x14ac:dyDescent="0.15">
      <c r="A125" s="1156"/>
      <c r="B125" s="1043"/>
      <c r="C125" s="1013" t="s">
        <v>471</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446</v>
      </c>
      <c r="AB125" s="1056"/>
      <c r="AC125" s="1056"/>
      <c r="AD125" s="1056"/>
      <c r="AE125" s="1057"/>
      <c r="AF125" s="1058" t="s">
        <v>175</v>
      </c>
      <c r="AG125" s="1056"/>
      <c r="AH125" s="1056"/>
      <c r="AI125" s="1056"/>
      <c r="AJ125" s="1057"/>
      <c r="AK125" s="1058" t="s">
        <v>446</v>
      </c>
      <c r="AL125" s="1056"/>
      <c r="AM125" s="1056"/>
      <c r="AN125" s="1056"/>
      <c r="AO125" s="1057"/>
      <c r="AP125" s="1059" t="s">
        <v>446</v>
      </c>
      <c r="AQ125" s="1060"/>
      <c r="AR125" s="1060"/>
      <c r="AS125" s="1060"/>
      <c r="AT125" s="106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0" t="s">
        <v>487</v>
      </c>
      <c r="CL125" s="1105"/>
      <c r="CM125" s="1105"/>
      <c r="CN125" s="1105"/>
      <c r="CO125" s="1106"/>
      <c r="CP125" s="1037" t="s">
        <v>488</v>
      </c>
      <c r="CQ125" s="986"/>
      <c r="CR125" s="986"/>
      <c r="CS125" s="986"/>
      <c r="CT125" s="986"/>
      <c r="CU125" s="986"/>
      <c r="CV125" s="986"/>
      <c r="CW125" s="986"/>
      <c r="CX125" s="986"/>
      <c r="CY125" s="986"/>
      <c r="CZ125" s="986"/>
      <c r="DA125" s="986"/>
      <c r="DB125" s="986"/>
      <c r="DC125" s="986"/>
      <c r="DD125" s="986"/>
      <c r="DE125" s="986"/>
      <c r="DF125" s="987"/>
      <c r="DG125" s="1023" t="s">
        <v>175</v>
      </c>
      <c r="DH125" s="1024"/>
      <c r="DI125" s="1024"/>
      <c r="DJ125" s="1024"/>
      <c r="DK125" s="1024"/>
      <c r="DL125" s="1024" t="s">
        <v>446</v>
      </c>
      <c r="DM125" s="1024"/>
      <c r="DN125" s="1024"/>
      <c r="DO125" s="1024"/>
      <c r="DP125" s="1024"/>
      <c r="DQ125" s="1024" t="s">
        <v>175</v>
      </c>
      <c r="DR125" s="1024"/>
      <c r="DS125" s="1024"/>
      <c r="DT125" s="1024"/>
      <c r="DU125" s="1024"/>
      <c r="DV125" s="1025" t="s">
        <v>446</v>
      </c>
      <c r="DW125" s="1025"/>
      <c r="DX125" s="1025"/>
      <c r="DY125" s="1025"/>
      <c r="DZ125" s="1026"/>
    </row>
    <row r="126" spans="1:130" s="248" customFormat="1" ht="26.25" customHeight="1" thickBot="1" x14ac:dyDescent="0.2">
      <c r="A126" s="1156"/>
      <c r="B126" s="1043"/>
      <c r="C126" s="1013" t="s">
        <v>473</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v>320415</v>
      </c>
      <c r="AB126" s="1056"/>
      <c r="AC126" s="1056"/>
      <c r="AD126" s="1056"/>
      <c r="AE126" s="1057"/>
      <c r="AF126" s="1058">
        <v>320003</v>
      </c>
      <c r="AG126" s="1056"/>
      <c r="AH126" s="1056"/>
      <c r="AI126" s="1056"/>
      <c r="AJ126" s="1057"/>
      <c r="AK126" s="1058">
        <v>319591</v>
      </c>
      <c r="AL126" s="1056"/>
      <c r="AM126" s="1056"/>
      <c r="AN126" s="1056"/>
      <c r="AO126" s="1057"/>
      <c r="AP126" s="1059">
        <v>0.4</v>
      </c>
      <c r="AQ126" s="1060"/>
      <c r="AR126" s="1060"/>
      <c r="AS126" s="1060"/>
      <c r="AT126" s="106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1"/>
      <c r="CL126" s="1108"/>
      <c r="CM126" s="1108"/>
      <c r="CN126" s="1108"/>
      <c r="CO126" s="1109"/>
      <c r="CP126" s="1046" t="s">
        <v>489</v>
      </c>
      <c r="CQ126" s="1047"/>
      <c r="CR126" s="1047"/>
      <c r="CS126" s="1047"/>
      <c r="CT126" s="1047"/>
      <c r="CU126" s="1047"/>
      <c r="CV126" s="1047"/>
      <c r="CW126" s="1047"/>
      <c r="CX126" s="1047"/>
      <c r="CY126" s="1047"/>
      <c r="CZ126" s="1047"/>
      <c r="DA126" s="1047"/>
      <c r="DB126" s="1047"/>
      <c r="DC126" s="1047"/>
      <c r="DD126" s="1047"/>
      <c r="DE126" s="1047"/>
      <c r="DF126" s="1048"/>
      <c r="DG126" s="1016" t="s">
        <v>446</v>
      </c>
      <c r="DH126" s="1017"/>
      <c r="DI126" s="1017"/>
      <c r="DJ126" s="1017"/>
      <c r="DK126" s="1017"/>
      <c r="DL126" s="1017" t="s">
        <v>446</v>
      </c>
      <c r="DM126" s="1017"/>
      <c r="DN126" s="1017"/>
      <c r="DO126" s="1017"/>
      <c r="DP126" s="1017"/>
      <c r="DQ126" s="1017" t="s">
        <v>175</v>
      </c>
      <c r="DR126" s="1017"/>
      <c r="DS126" s="1017"/>
      <c r="DT126" s="1017"/>
      <c r="DU126" s="1017"/>
      <c r="DV126" s="1018" t="s">
        <v>446</v>
      </c>
      <c r="DW126" s="1018"/>
      <c r="DX126" s="1018"/>
      <c r="DY126" s="1018"/>
      <c r="DZ126" s="1019"/>
    </row>
    <row r="127" spans="1:130" s="248" customFormat="1" ht="26.25" customHeight="1" x14ac:dyDescent="0.15">
      <c r="A127" s="1157"/>
      <c r="B127" s="1045"/>
      <c r="C127" s="1099" t="s">
        <v>490</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175</v>
      </c>
      <c r="AB127" s="1056"/>
      <c r="AC127" s="1056"/>
      <c r="AD127" s="1056"/>
      <c r="AE127" s="1057"/>
      <c r="AF127" s="1058" t="s">
        <v>175</v>
      </c>
      <c r="AG127" s="1056"/>
      <c r="AH127" s="1056"/>
      <c r="AI127" s="1056"/>
      <c r="AJ127" s="1057"/>
      <c r="AK127" s="1058" t="s">
        <v>446</v>
      </c>
      <c r="AL127" s="1056"/>
      <c r="AM127" s="1056"/>
      <c r="AN127" s="1056"/>
      <c r="AO127" s="1057"/>
      <c r="AP127" s="1059" t="s">
        <v>175</v>
      </c>
      <c r="AQ127" s="1060"/>
      <c r="AR127" s="1060"/>
      <c r="AS127" s="1060"/>
      <c r="AT127" s="1061"/>
      <c r="AU127" s="284"/>
      <c r="AV127" s="284"/>
      <c r="AW127" s="284"/>
      <c r="AX127" s="1129" t="s">
        <v>491</v>
      </c>
      <c r="AY127" s="1130"/>
      <c r="AZ127" s="1130"/>
      <c r="BA127" s="1130"/>
      <c r="BB127" s="1130"/>
      <c r="BC127" s="1130"/>
      <c r="BD127" s="1130"/>
      <c r="BE127" s="1131"/>
      <c r="BF127" s="1132" t="s">
        <v>492</v>
      </c>
      <c r="BG127" s="1130"/>
      <c r="BH127" s="1130"/>
      <c r="BI127" s="1130"/>
      <c r="BJ127" s="1130"/>
      <c r="BK127" s="1130"/>
      <c r="BL127" s="1131"/>
      <c r="BM127" s="1132" t="s">
        <v>493</v>
      </c>
      <c r="BN127" s="1130"/>
      <c r="BO127" s="1130"/>
      <c r="BP127" s="1130"/>
      <c r="BQ127" s="1130"/>
      <c r="BR127" s="1130"/>
      <c r="BS127" s="1131"/>
      <c r="BT127" s="1132" t="s">
        <v>494</v>
      </c>
      <c r="BU127" s="1130"/>
      <c r="BV127" s="1130"/>
      <c r="BW127" s="1130"/>
      <c r="BX127" s="1130"/>
      <c r="BY127" s="1130"/>
      <c r="BZ127" s="1154"/>
      <c r="CA127" s="284"/>
      <c r="CB127" s="284"/>
      <c r="CC127" s="284"/>
      <c r="CD127" s="285"/>
      <c r="CE127" s="285"/>
      <c r="CF127" s="285"/>
      <c r="CG127" s="282"/>
      <c r="CH127" s="282"/>
      <c r="CI127" s="282"/>
      <c r="CJ127" s="283"/>
      <c r="CK127" s="1121"/>
      <c r="CL127" s="1108"/>
      <c r="CM127" s="1108"/>
      <c r="CN127" s="1108"/>
      <c r="CO127" s="1109"/>
      <c r="CP127" s="1046" t="s">
        <v>495</v>
      </c>
      <c r="CQ127" s="1047"/>
      <c r="CR127" s="1047"/>
      <c r="CS127" s="1047"/>
      <c r="CT127" s="1047"/>
      <c r="CU127" s="1047"/>
      <c r="CV127" s="1047"/>
      <c r="CW127" s="1047"/>
      <c r="CX127" s="1047"/>
      <c r="CY127" s="1047"/>
      <c r="CZ127" s="1047"/>
      <c r="DA127" s="1047"/>
      <c r="DB127" s="1047"/>
      <c r="DC127" s="1047"/>
      <c r="DD127" s="1047"/>
      <c r="DE127" s="1047"/>
      <c r="DF127" s="1048"/>
      <c r="DG127" s="1016" t="s">
        <v>446</v>
      </c>
      <c r="DH127" s="1017"/>
      <c r="DI127" s="1017"/>
      <c r="DJ127" s="1017"/>
      <c r="DK127" s="1017"/>
      <c r="DL127" s="1017" t="s">
        <v>175</v>
      </c>
      <c r="DM127" s="1017"/>
      <c r="DN127" s="1017"/>
      <c r="DO127" s="1017"/>
      <c r="DP127" s="1017"/>
      <c r="DQ127" s="1017" t="s">
        <v>175</v>
      </c>
      <c r="DR127" s="1017"/>
      <c r="DS127" s="1017"/>
      <c r="DT127" s="1017"/>
      <c r="DU127" s="1017"/>
      <c r="DV127" s="1018" t="s">
        <v>175</v>
      </c>
      <c r="DW127" s="1018"/>
      <c r="DX127" s="1018"/>
      <c r="DY127" s="1018"/>
      <c r="DZ127" s="1019"/>
    </row>
    <row r="128" spans="1:130" s="248" customFormat="1" ht="26.25" customHeight="1" thickBot="1" x14ac:dyDescent="0.2">
      <c r="A128" s="1140" t="s">
        <v>496</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497</v>
      </c>
      <c r="X128" s="1142"/>
      <c r="Y128" s="1142"/>
      <c r="Z128" s="1143"/>
      <c r="AA128" s="1144">
        <v>6564104</v>
      </c>
      <c r="AB128" s="1145"/>
      <c r="AC128" s="1145"/>
      <c r="AD128" s="1145"/>
      <c r="AE128" s="1146"/>
      <c r="AF128" s="1147">
        <v>5941230</v>
      </c>
      <c r="AG128" s="1145"/>
      <c r="AH128" s="1145"/>
      <c r="AI128" s="1145"/>
      <c r="AJ128" s="1146"/>
      <c r="AK128" s="1147">
        <v>5206085</v>
      </c>
      <c r="AL128" s="1145"/>
      <c r="AM128" s="1145"/>
      <c r="AN128" s="1145"/>
      <c r="AO128" s="1146"/>
      <c r="AP128" s="1148"/>
      <c r="AQ128" s="1149"/>
      <c r="AR128" s="1149"/>
      <c r="AS128" s="1149"/>
      <c r="AT128" s="1150"/>
      <c r="AU128" s="284"/>
      <c r="AV128" s="284"/>
      <c r="AW128" s="284"/>
      <c r="AX128" s="985" t="s">
        <v>498</v>
      </c>
      <c r="AY128" s="986"/>
      <c r="AZ128" s="986"/>
      <c r="BA128" s="986"/>
      <c r="BB128" s="986"/>
      <c r="BC128" s="986"/>
      <c r="BD128" s="986"/>
      <c r="BE128" s="987"/>
      <c r="BF128" s="1151" t="s">
        <v>446</v>
      </c>
      <c r="BG128" s="1152"/>
      <c r="BH128" s="1152"/>
      <c r="BI128" s="1152"/>
      <c r="BJ128" s="1152"/>
      <c r="BK128" s="1152"/>
      <c r="BL128" s="1153"/>
      <c r="BM128" s="1151">
        <v>11.25</v>
      </c>
      <c r="BN128" s="1152"/>
      <c r="BO128" s="1152"/>
      <c r="BP128" s="1152"/>
      <c r="BQ128" s="1152"/>
      <c r="BR128" s="1152"/>
      <c r="BS128" s="1153"/>
      <c r="BT128" s="1151">
        <v>20</v>
      </c>
      <c r="BU128" s="1152"/>
      <c r="BV128" s="1152"/>
      <c r="BW128" s="1152"/>
      <c r="BX128" s="1152"/>
      <c r="BY128" s="1152"/>
      <c r="BZ128" s="1176"/>
      <c r="CA128" s="285"/>
      <c r="CB128" s="285"/>
      <c r="CC128" s="285"/>
      <c r="CD128" s="285"/>
      <c r="CE128" s="285"/>
      <c r="CF128" s="285"/>
      <c r="CG128" s="282"/>
      <c r="CH128" s="282"/>
      <c r="CI128" s="282"/>
      <c r="CJ128" s="283"/>
      <c r="CK128" s="1122"/>
      <c r="CL128" s="1123"/>
      <c r="CM128" s="1123"/>
      <c r="CN128" s="1123"/>
      <c r="CO128" s="1124"/>
      <c r="CP128" s="1133" t="s">
        <v>499</v>
      </c>
      <c r="CQ128" s="1134"/>
      <c r="CR128" s="1134"/>
      <c r="CS128" s="1134"/>
      <c r="CT128" s="1134"/>
      <c r="CU128" s="1134"/>
      <c r="CV128" s="1134"/>
      <c r="CW128" s="1134"/>
      <c r="CX128" s="1134"/>
      <c r="CY128" s="1134"/>
      <c r="CZ128" s="1134"/>
      <c r="DA128" s="1134"/>
      <c r="DB128" s="1134"/>
      <c r="DC128" s="1134"/>
      <c r="DD128" s="1134"/>
      <c r="DE128" s="1134"/>
      <c r="DF128" s="1135"/>
      <c r="DG128" s="1136">
        <v>27019</v>
      </c>
      <c r="DH128" s="1137"/>
      <c r="DI128" s="1137"/>
      <c r="DJ128" s="1137"/>
      <c r="DK128" s="1137"/>
      <c r="DL128" s="1137">
        <v>221209</v>
      </c>
      <c r="DM128" s="1137"/>
      <c r="DN128" s="1137"/>
      <c r="DO128" s="1137"/>
      <c r="DP128" s="1137"/>
      <c r="DQ128" s="1137">
        <v>206716</v>
      </c>
      <c r="DR128" s="1137"/>
      <c r="DS128" s="1137"/>
      <c r="DT128" s="1137"/>
      <c r="DU128" s="1137"/>
      <c r="DV128" s="1138">
        <v>0.2</v>
      </c>
      <c r="DW128" s="1138"/>
      <c r="DX128" s="1138"/>
      <c r="DY128" s="1138"/>
      <c r="DZ128" s="1139"/>
    </row>
    <row r="129" spans="1:131" s="248" customFormat="1" ht="26.25" customHeight="1" x14ac:dyDescent="0.15">
      <c r="A129" s="1027" t="s">
        <v>106</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500</v>
      </c>
      <c r="X129" s="1171"/>
      <c r="Y129" s="1171"/>
      <c r="Z129" s="1172"/>
      <c r="AA129" s="1055">
        <v>97038384</v>
      </c>
      <c r="AB129" s="1056"/>
      <c r="AC129" s="1056"/>
      <c r="AD129" s="1056"/>
      <c r="AE129" s="1057"/>
      <c r="AF129" s="1058">
        <v>96281582</v>
      </c>
      <c r="AG129" s="1056"/>
      <c r="AH129" s="1056"/>
      <c r="AI129" s="1056"/>
      <c r="AJ129" s="1057"/>
      <c r="AK129" s="1058">
        <v>97788142</v>
      </c>
      <c r="AL129" s="1056"/>
      <c r="AM129" s="1056"/>
      <c r="AN129" s="1056"/>
      <c r="AO129" s="1057"/>
      <c r="AP129" s="1173"/>
      <c r="AQ129" s="1174"/>
      <c r="AR129" s="1174"/>
      <c r="AS129" s="1174"/>
      <c r="AT129" s="1175"/>
      <c r="AU129" s="286"/>
      <c r="AV129" s="286"/>
      <c r="AW129" s="286"/>
      <c r="AX129" s="1164" t="s">
        <v>501</v>
      </c>
      <c r="AY129" s="1047"/>
      <c r="AZ129" s="1047"/>
      <c r="BA129" s="1047"/>
      <c r="BB129" s="1047"/>
      <c r="BC129" s="1047"/>
      <c r="BD129" s="1047"/>
      <c r="BE129" s="1048"/>
      <c r="BF129" s="1165" t="s">
        <v>175</v>
      </c>
      <c r="BG129" s="1166"/>
      <c r="BH129" s="1166"/>
      <c r="BI129" s="1166"/>
      <c r="BJ129" s="1166"/>
      <c r="BK129" s="1166"/>
      <c r="BL129" s="1167"/>
      <c r="BM129" s="1165">
        <v>16.25</v>
      </c>
      <c r="BN129" s="1166"/>
      <c r="BO129" s="1166"/>
      <c r="BP129" s="1166"/>
      <c r="BQ129" s="1166"/>
      <c r="BR129" s="1166"/>
      <c r="BS129" s="1167"/>
      <c r="BT129" s="1165">
        <v>30</v>
      </c>
      <c r="BU129" s="1168"/>
      <c r="BV129" s="1168"/>
      <c r="BW129" s="1168"/>
      <c r="BX129" s="1168"/>
      <c r="BY129" s="1168"/>
      <c r="BZ129" s="116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7" t="s">
        <v>502</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503</v>
      </c>
      <c r="X130" s="1171"/>
      <c r="Y130" s="1171"/>
      <c r="Z130" s="1172"/>
      <c r="AA130" s="1055">
        <v>10941128</v>
      </c>
      <c r="AB130" s="1056"/>
      <c r="AC130" s="1056"/>
      <c r="AD130" s="1056"/>
      <c r="AE130" s="1057"/>
      <c r="AF130" s="1058">
        <v>10537088</v>
      </c>
      <c r="AG130" s="1056"/>
      <c r="AH130" s="1056"/>
      <c r="AI130" s="1056"/>
      <c r="AJ130" s="1057"/>
      <c r="AK130" s="1058">
        <v>10096069</v>
      </c>
      <c r="AL130" s="1056"/>
      <c r="AM130" s="1056"/>
      <c r="AN130" s="1056"/>
      <c r="AO130" s="1057"/>
      <c r="AP130" s="1173"/>
      <c r="AQ130" s="1174"/>
      <c r="AR130" s="1174"/>
      <c r="AS130" s="1174"/>
      <c r="AT130" s="1175"/>
      <c r="AU130" s="286"/>
      <c r="AV130" s="286"/>
      <c r="AW130" s="286"/>
      <c r="AX130" s="1164" t="s">
        <v>504</v>
      </c>
      <c r="AY130" s="1047"/>
      <c r="AZ130" s="1047"/>
      <c r="BA130" s="1047"/>
      <c r="BB130" s="1047"/>
      <c r="BC130" s="1047"/>
      <c r="BD130" s="1047"/>
      <c r="BE130" s="1048"/>
      <c r="BF130" s="1201">
        <v>4.0999999999999996</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505</v>
      </c>
      <c r="X131" s="1209"/>
      <c r="Y131" s="1209"/>
      <c r="Z131" s="1210"/>
      <c r="AA131" s="1102">
        <v>86097256</v>
      </c>
      <c r="AB131" s="1081"/>
      <c r="AC131" s="1081"/>
      <c r="AD131" s="1081"/>
      <c r="AE131" s="1082"/>
      <c r="AF131" s="1080">
        <v>85744494</v>
      </c>
      <c r="AG131" s="1081"/>
      <c r="AH131" s="1081"/>
      <c r="AI131" s="1081"/>
      <c r="AJ131" s="1082"/>
      <c r="AK131" s="1080">
        <v>87692073</v>
      </c>
      <c r="AL131" s="1081"/>
      <c r="AM131" s="1081"/>
      <c r="AN131" s="1081"/>
      <c r="AO131" s="1082"/>
      <c r="AP131" s="1211"/>
      <c r="AQ131" s="1212"/>
      <c r="AR131" s="1212"/>
      <c r="AS131" s="1212"/>
      <c r="AT131" s="1213"/>
      <c r="AU131" s="286"/>
      <c r="AV131" s="286"/>
      <c r="AW131" s="286"/>
      <c r="AX131" s="1183" t="s">
        <v>506</v>
      </c>
      <c r="AY131" s="1134"/>
      <c r="AZ131" s="1134"/>
      <c r="BA131" s="1134"/>
      <c r="BB131" s="1134"/>
      <c r="BC131" s="1134"/>
      <c r="BD131" s="1134"/>
      <c r="BE131" s="1135"/>
      <c r="BF131" s="1184">
        <v>6.3</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0" t="s">
        <v>507</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508</v>
      </c>
      <c r="W132" s="1194"/>
      <c r="X132" s="1194"/>
      <c r="Y132" s="1194"/>
      <c r="Z132" s="1195"/>
      <c r="AA132" s="1196">
        <v>3.1195849070000001</v>
      </c>
      <c r="AB132" s="1197"/>
      <c r="AC132" s="1197"/>
      <c r="AD132" s="1197"/>
      <c r="AE132" s="1198"/>
      <c r="AF132" s="1199">
        <v>4.5735484780000002</v>
      </c>
      <c r="AG132" s="1197"/>
      <c r="AH132" s="1197"/>
      <c r="AI132" s="1197"/>
      <c r="AJ132" s="1198"/>
      <c r="AK132" s="1199">
        <v>4.671594432</v>
      </c>
      <c r="AL132" s="1197"/>
      <c r="AM132" s="1197"/>
      <c r="AN132" s="1197"/>
      <c r="AO132" s="1198"/>
      <c r="AP132" s="1096"/>
      <c r="AQ132" s="1097"/>
      <c r="AR132" s="1097"/>
      <c r="AS132" s="1097"/>
      <c r="AT132" s="120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509</v>
      </c>
      <c r="W133" s="1177"/>
      <c r="X133" s="1177"/>
      <c r="Y133" s="1177"/>
      <c r="Z133" s="1178"/>
      <c r="AA133" s="1179">
        <v>2.9</v>
      </c>
      <c r="AB133" s="1180"/>
      <c r="AC133" s="1180"/>
      <c r="AD133" s="1180"/>
      <c r="AE133" s="1181"/>
      <c r="AF133" s="1179">
        <v>3.3</v>
      </c>
      <c r="AG133" s="1180"/>
      <c r="AH133" s="1180"/>
      <c r="AI133" s="1180"/>
      <c r="AJ133" s="1181"/>
      <c r="AK133" s="1179">
        <v>4.0999999999999996</v>
      </c>
      <c r="AL133" s="1180"/>
      <c r="AM133" s="1180"/>
      <c r="AN133" s="1180"/>
      <c r="AO133" s="1181"/>
      <c r="AP133" s="1126"/>
      <c r="AQ133" s="1127"/>
      <c r="AR133" s="1127"/>
      <c r="AS133" s="1127"/>
      <c r="AT133" s="118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n5zrZR4/kt00nZM2qEZiBMzMqpViCcUr2VS4TftgAdhAIxVRXlS8xG/nJ9mPOSe8mg4BzeJBVePMs0+NzX1iw==" saltValue="RfZyBJP40RcCi4dX5HGUa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gzmRk7D/8iVGzkGKmSyJVtlFtipsXmbbatM/hJWA8h4OtLTyR4O4KyDGVpRTyYemO0NI4/22eb6ygm4wKSntQ==" saltValue="NUINp0GFnUfSn1D9kG2Q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l3QMSfjeCD0wq9CM2ZZwwzwpBhuKlbxY3p83V2c7uFDUz8jCwfsFwrx6vQ748fIkUnZTJvcQ+1Ft/kpXk6IQA==" saltValue="SXZjfo9KWa2o1oJHoGZi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4"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5"/>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6" t="s">
        <v>518</v>
      </c>
      <c r="AL9" s="1217"/>
      <c r="AM9" s="1217"/>
      <c r="AN9" s="1218"/>
      <c r="AO9" s="314">
        <v>36226993</v>
      </c>
      <c r="AP9" s="314">
        <v>74818</v>
      </c>
      <c r="AQ9" s="315">
        <v>62265</v>
      </c>
      <c r="AR9" s="316">
        <v>20.2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6" t="s">
        <v>519</v>
      </c>
      <c r="AL10" s="1217"/>
      <c r="AM10" s="1217"/>
      <c r="AN10" s="1218"/>
      <c r="AO10" s="317">
        <v>15584</v>
      </c>
      <c r="AP10" s="317">
        <v>32</v>
      </c>
      <c r="AQ10" s="318">
        <v>1645</v>
      </c>
      <c r="AR10" s="319">
        <v>-98.1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6" t="s">
        <v>520</v>
      </c>
      <c r="AL11" s="1217"/>
      <c r="AM11" s="1217"/>
      <c r="AN11" s="1218"/>
      <c r="AO11" s="317">
        <v>622071</v>
      </c>
      <c r="AP11" s="317">
        <v>1285</v>
      </c>
      <c r="AQ11" s="318">
        <v>688</v>
      </c>
      <c r="AR11" s="319">
        <v>86.8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6" t="s">
        <v>521</v>
      </c>
      <c r="AL12" s="1217"/>
      <c r="AM12" s="1217"/>
      <c r="AN12" s="1218"/>
      <c r="AO12" s="317" t="s">
        <v>522</v>
      </c>
      <c r="AP12" s="317" t="s">
        <v>522</v>
      </c>
      <c r="AQ12" s="318">
        <v>24</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6" t="s">
        <v>523</v>
      </c>
      <c r="AL13" s="1217"/>
      <c r="AM13" s="1217"/>
      <c r="AN13" s="1218"/>
      <c r="AO13" s="317">
        <v>902011</v>
      </c>
      <c r="AP13" s="317">
        <v>1863</v>
      </c>
      <c r="AQ13" s="318">
        <v>2006</v>
      </c>
      <c r="AR13" s="319">
        <v>-7.1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6" t="s">
        <v>524</v>
      </c>
      <c r="AL14" s="1217"/>
      <c r="AM14" s="1217"/>
      <c r="AN14" s="1218"/>
      <c r="AO14" s="317">
        <v>361133</v>
      </c>
      <c r="AP14" s="317">
        <v>746</v>
      </c>
      <c r="AQ14" s="318">
        <v>1357</v>
      </c>
      <c r="AR14" s="319">
        <v>-45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2" t="s">
        <v>525</v>
      </c>
      <c r="AL15" s="1223"/>
      <c r="AM15" s="1223"/>
      <c r="AN15" s="1224"/>
      <c r="AO15" s="317">
        <v>-1700909</v>
      </c>
      <c r="AP15" s="317">
        <v>-3513</v>
      </c>
      <c r="AQ15" s="318">
        <v>-3875</v>
      </c>
      <c r="AR15" s="319">
        <v>-9.3000000000000007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2" t="s">
        <v>183</v>
      </c>
      <c r="AL16" s="1223"/>
      <c r="AM16" s="1223"/>
      <c r="AN16" s="1224"/>
      <c r="AO16" s="317">
        <v>36426883</v>
      </c>
      <c r="AP16" s="317">
        <v>75230</v>
      </c>
      <c r="AQ16" s="318">
        <v>64110</v>
      </c>
      <c r="AR16" s="319">
        <v>17.3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5" t="s">
        <v>530</v>
      </c>
      <c r="AL21" s="1226"/>
      <c r="AM21" s="1226"/>
      <c r="AN21" s="1227"/>
      <c r="AO21" s="330">
        <v>6.79</v>
      </c>
      <c r="AP21" s="331">
        <v>6.37</v>
      </c>
      <c r="AQ21" s="332">
        <v>0.42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5" t="s">
        <v>531</v>
      </c>
      <c r="AL22" s="1226"/>
      <c r="AM22" s="1226"/>
      <c r="AN22" s="1227"/>
      <c r="AO22" s="335">
        <v>101.5</v>
      </c>
      <c r="AP22" s="336">
        <v>99.7</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4"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5"/>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535</v>
      </c>
      <c r="AL32" s="1220"/>
      <c r="AM32" s="1220"/>
      <c r="AN32" s="1221"/>
      <c r="AO32" s="345">
        <v>14688245</v>
      </c>
      <c r="AP32" s="345">
        <v>30335</v>
      </c>
      <c r="AQ32" s="346">
        <v>36503</v>
      </c>
      <c r="AR32" s="347">
        <v>-16.899999999999999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536</v>
      </c>
      <c r="AL33" s="1220"/>
      <c r="AM33" s="1220"/>
      <c r="AN33" s="1221"/>
      <c r="AO33" s="345" t="s">
        <v>522</v>
      </c>
      <c r="AP33" s="345" t="s">
        <v>522</v>
      </c>
      <c r="AQ33" s="346">
        <v>3</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537</v>
      </c>
      <c r="AL34" s="1220"/>
      <c r="AM34" s="1220"/>
      <c r="AN34" s="1221"/>
      <c r="AO34" s="345" t="s">
        <v>522</v>
      </c>
      <c r="AP34" s="345" t="s">
        <v>522</v>
      </c>
      <c r="AQ34" s="346">
        <v>76</v>
      </c>
      <c r="AR34" s="347" t="s">
        <v>522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538</v>
      </c>
      <c r="AL35" s="1220"/>
      <c r="AM35" s="1220"/>
      <c r="AN35" s="1221"/>
      <c r="AO35" s="345">
        <v>3614878</v>
      </c>
      <c r="AP35" s="345">
        <v>7466</v>
      </c>
      <c r="AQ35" s="346">
        <v>8582</v>
      </c>
      <c r="AR35" s="347">
        <v>-13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539</v>
      </c>
      <c r="AL36" s="1220"/>
      <c r="AM36" s="1220"/>
      <c r="AN36" s="1221"/>
      <c r="AO36" s="345">
        <v>64770</v>
      </c>
      <c r="AP36" s="345">
        <v>134</v>
      </c>
      <c r="AQ36" s="346">
        <v>400</v>
      </c>
      <c r="AR36" s="347">
        <v>-66.5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540</v>
      </c>
      <c r="AL37" s="1220"/>
      <c r="AM37" s="1220"/>
      <c r="AN37" s="1221"/>
      <c r="AO37" s="345">
        <v>1030879</v>
      </c>
      <c r="AP37" s="345">
        <v>2129</v>
      </c>
      <c r="AQ37" s="346">
        <v>747</v>
      </c>
      <c r="AR37" s="347">
        <v>185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8" t="s">
        <v>541</v>
      </c>
      <c r="AL38" s="1229"/>
      <c r="AM38" s="1229"/>
      <c r="AN38" s="1230"/>
      <c r="AO38" s="348" t="s">
        <v>522</v>
      </c>
      <c r="AP38" s="348" t="s">
        <v>522</v>
      </c>
      <c r="AQ38" s="349">
        <v>2</v>
      </c>
      <c r="AR38" s="337" t="s">
        <v>522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8" t="s">
        <v>542</v>
      </c>
      <c r="AL39" s="1229"/>
      <c r="AM39" s="1229"/>
      <c r="AN39" s="1230"/>
      <c r="AO39" s="345">
        <v>-5206085</v>
      </c>
      <c r="AP39" s="345">
        <v>-10752</v>
      </c>
      <c r="AQ39" s="346">
        <v>-7844</v>
      </c>
      <c r="AR39" s="347">
        <v>37.1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543</v>
      </c>
      <c r="AL40" s="1220"/>
      <c r="AM40" s="1220"/>
      <c r="AN40" s="1221"/>
      <c r="AO40" s="345">
        <v>-10096069</v>
      </c>
      <c r="AP40" s="345">
        <v>-20851</v>
      </c>
      <c r="AQ40" s="346">
        <v>-28367</v>
      </c>
      <c r="AR40" s="347">
        <v>-26.5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1" t="s">
        <v>297</v>
      </c>
      <c r="AL41" s="1232"/>
      <c r="AM41" s="1232"/>
      <c r="AN41" s="1233"/>
      <c r="AO41" s="345">
        <v>4096618</v>
      </c>
      <c r="AP41" s="345">
        <v>8461</v>
      </c>
      <c r="AQ41" s="346">
        <v>10099</v>
      </c>
      <c r="AR41" s="347">
        <v>-16.2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4" t="s">
        <v>513</v>
      </c>
      <c r="AN49" s="1236" t="s">
        <v>547</v>
      </c>
      <c r="AO49" s="1237"/>
      <c r="AP49" s="1237"/>
      <c r="AQ49" s="1237"/>
      <c r="AR49" s="123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5"/>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11407050</v>
      </c>
      <c r="AN51" s="367">
        <v>23482</v>
      </c>
      <c r="AO51" s="368">
        <v>-38.5</v>
      </c>
      <c r="AP51" s="369">
        <v>46395</v>
      </c>
      <c r="AQ51" s="370">
        <v>-8.8000000000000007</v>
      </c>
      <c r="AR51" s="371">
        <v>-29.7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7010970</v>
      </c>
      <c r="AN52" s="375">
        <v>14432</v>
      </c>
      <c r="AO52" s="376">
        <v>-37.5</v>
      </c>
      <c r="AP52" s="377">
        <v>26304</v>
      </c>
      <c r="AQ52" s="378">
        <v>-5.4</v>
      </c>
      <c r="AR52" s="379">
        <v>-32.1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13582423</v>
      </c>
      <c r="AN53" s="367">
        <v>27992</v>
      </c>
      <c r="AO53" s="368">
        <v>19.2</v>
      </c>
      <c r="AP53" s="369">
        <v>48088</v>
      </c>
      <c r="AQ53" s="370">
        <v>3.6</v>
      </c>
      <c r="AR53" s="371">
        <v>15.6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8907396</v>
      </c>
      <c r="AN54" s="375">
        <v>18357</v>
      </c>
      <c r="AO54" s="376">
        <v>27.2</v>
      </c>
      <c r="AP54" s="377">
        <v>25183</v>
      </c>
      <c r="AQ54" s="378">
        <v>-4.3</v>
      </c>
      <c r="AR54" s="379">
        <v>31.5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17114963</v>
      </c>
      <c r="AN55" s="367">
        <v>35275</v>
      </c>
      <c r="AO55" s="368">
        <v>26</v>
      </c>
      <c r="AP55" s="369">
        <v>46457</v>
      </c>
      <c r="AQ55" s="370">
        <v>-3.4</v>
      </c>
      <c r="AR55" s="371">
        <v>29.4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11971147</v>
      </c>
      <c r="AN56" s="375">
        <v>24673</v>
      </c>
      <c r="AO56" s="376">
        <v>34.4</v>
      </c>
      <c r="AP56" s="377">
        <v>24020</v>
      </c>
      <c r="AQ56" s="378">
        <v>-4.5999999999999996</v>
      </c>
      <c r="AR56" s="379">
        <v>39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15926822</v>
      </c>
      <c r="AN57" s="367">
        <v>32882</v>
      </c>
      <c r="AO57" s="368">
        <v>-6.8</v>
      </c>
      <c r="AP57" s="369">
        <v>51849</v>
      </c>
      <c r="AQ57" s="370">
        <v>11.6</v>
      </c>
      <c r="AR57" s="371">
        <v>-18.399999999999999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11426251</v>
      </c>
      <c r="AN58" s="375">
        <v>23591</v>
      </c>
      <c r="AO58" s="376">
        <v>-4.4000000000000004</v>
      </c>
      <c r="AP58" s="377">
        <v>26326</v>
      </c>
      <c r="AQ58" s="378">
        <v>9.6</v>
      </c>
      <c r="AR58" s="379">
        <v>-14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22522356</v>
      </c>
      <c r="AN59" s="367">
        <v>46514</v>
      </c>
      <c r="AO59" s="368">
        <v>41.5</v>
      </c>
      <c r="AP59" s="369">
        <v>52191</v>
      </c>
      <c r="AQ59" s="370">
        <v>0.7</v>
      </c>
      <c r="AR59" s="371">
        <v>40.799999999999997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16621065</v>
      </c>
      <c r="AN60" s="375">
        <v>34327</v>
      </c>
      <c r="AO60" s="376">
        <v>45.5</v>
      </c>
      <c r="AP60" s="377">
        <v>26807</v>
      </c>
      <c r="AQ60" s="378">
        <v>1.8</v>
      </c>
      <c r="AR60" s="379">
        <v>43.7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16110723</v>
      </c>
      <c r="AN61" s="382">
        <v>33229</v>
      </c>
      <c r="AO61" s="383">
        <v>8.3000000000000007</v>
      </c>
      <c r="AP61" s="384">
        <v>48996</v>
      </c>
      <c r="AQ61" s="385">
        <v>0.7</v>
      </c>
      <c r="AR61" s="371">
        <v>7.6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11187366</v>
      </c>
      <c r="AN62" s="375">
        <v>23076</v>
      </c>
      <c r="AO62" s="376">
        <v>13</v>
      </c>
      <c r="AP62" s="377">
        <v>25728</v>
      </c>
      <c r="AQ62" s="378">
        <v>-0.6</v>
      </c>
      <c r="AR62" s="379">
        <v>13.6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ToraDNyHakGMyB9j+a6BxLE10EslzJhpfS3XYxgUZv5qINYAUDLcXOnOS39j2tddg3dCPsKalDjyT4BD8efCg==" saltValue="I4iRAFCUt+nHoDeDaGSP3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glx1gmb+qdnbqN5dgoiauaCPGP6QzpPqYXh+1/A2osQ5ylqBBLnyjJmOzJRKct0j27ekckJSycpnsXOrnTcThQ==" saltValue="QZsThs15INTwr1WREEJl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uTcKzlUoSF3hhux2d7yPkYXMy/skcantPnTBHGKJecIT0C/USOGAWssdDWdTdr2+BvYvB1jGPpshGs2BigbS8g==" saltValue="RVqnC2XPLUe40yBEUcsm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9" t="s">
        <v>3</v>
      </c>
      <c r="D47" s="1239"/>
      <c r="E47" s="1240"/>
      <c r="F47" s="11">
        <v>20.39</v>
      </c>
      <c r="G47" s="12">
        <v>21.89</v>
      </c>
      <c r="H47" s="12">
        <v>23.18</v>
      </c>
      <c r="I47" s="12">
        <v>18.239999999999998</v>
      </c>
      <c r="J47" s="13">
        <v>18.27</v>
      </c>
    </row>
    <row r="48" spans="2:10" ht="57.75" customHeight="1" x14ac:dyDescent="0.15">
      <c r="B48" s="14"/>
      <c r="C48" s="1241" t="s">
        <v>4</v>
      </c>
      <c r="D48" s="1241"/>
      <c r="E48" s="1242"/>
      <c r="F48" s="15">
        <v>2.52</v>
      </c>
      <c r="G48" s="16">
        <v>2.52</v>
      </c>
      <c r="H48" s="16">
        <v>0.75</v>
      </c>
      <c r="I48" s="16">
        <v>0.64</v>
      </c>
      <c r="J48" s="17">
        <v>4.8600000000000003</v>
      </c>
    </row>
    <row r="49" spans="2:10" ht="57.75" customHeight="1" thickBot="1" x14ac:dyDescent="0.2">
      <c r="B49" s="18"/>
      <c r="C49" s="1243" t="s">
        <v>5</v>
      </c>
      <c r="D49" s="1243"/>
      <c r="E49" s="1244"/>
      <c r="F49" s="19">
        <v>1.18</v>
      </c>
      <c r="G49" s="20">
        <v>1.26</v>
      </c>
      <c r="H49" s="20" t="s">
        <v>568</v>
      </c>
      <c r="I49" s="20" t="s">
        <v>569</v>
      </c>
      <c r="J49" s="21">
        <v>4.54</v>
      </c>
    </row>
    <row r="50" spans="2:10" ht="13.5" customHeight="1" x14ac:dyDescent="0.15"/>
  </sheetData>
  <sheetProtection algorithmName="SHA-512" hashValue="8Aht5Mt6pyqQwW44Qduqn/95NQKIYqjk6Vh5F+qDlFmVmmthWJEmHiovijLaU5JVhLCd00bF+fD6egk1vKpwYg==" saltValue="uFupYnONaqCJQKHWdNeR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2022-03-10T08:12:51Z</cp:lastPrinted>
  <dcterms:created xsi:type="dcterms:W3CDTF">2022-02-02T05:57:51Z</dcterms:created>
  <dcterms:modified xsi:type="dcterms:W3CDTF">2022-09-23T02:58:18Z</dcterms:modified>
  <cp:category/>
</cp:coreProperties>
</file>