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5財政課\10財政係\002_財政の健全化に関すること\財政状況資料集\2020\03　追加調査（2022.09.06）\02　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l="1"/>
  <c r="AF73" i="12"/>
  <c r="AF71" i="12"/>
  <c r="AF69" i="12"/>
  <c r="AA68" i="12"/>
  <c r="DQ102" i="12" l="1"/>
  <c r="DL102" i="12"/>
  <c r="DG102" i="12"/>
  <c r="DB102" i="12"/>
  <c r="CW102" i="12"/>
  <c r="V68" i="12" l="1"/>
  <c r="Q68" i="12"/>
  <c r="AU88" i="12"/>
  <c r="AP88" i="12"/>
  <c r="AF74" i="12"/>
  <c r="AF72" i="12"/>
  <c r="AF70" i="12"/>
  <c r="AA74" i="12"/>
  <c r="AA73" i="12"/>
  <c r="AA72" i="12"/>
  <c r="AA71" i="12"/>
  <c r="AA70" i="12"/>
  <c r="AA69" i="12"/>
  <c r="AU63" i="12"/>
  <c r="AP63" i="12"/>
  <c r="AK33" i="12"/>
  <c r="V33" i="12"/>
  <c r="Q33" i="12"/>
  <c r="AA34" i="12" l="1"/>
  <c r="AA33" i="12"/>
  <c r="AA32" i="12"/>
  <c r="AA31" i="12"/>
  <c r="AA30" i="12"/>
  <c r="AA29" i="12"/>
  <c r="AA28" i="12"/>
  <c r="AP23" i="12"/>
  <c r="AA9" i="12"/>
  <c r="AA23" i="12" s="1"/>
  <c r="AA8" i="12"/>
  <c r="AK8" i="12"/>
  <c r="AA7" i="12"/>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<sst xmlns="http://schemas.openxmlformats.org/spreadsheetml/2006/main" count="1162" uniqueCount="615">
  <si>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</si>
  <si>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</si>
  <si>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</si>
  <si>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</si>
  <si>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</si>
  <si>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</si>
  <si>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</si>
  <si>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</si>
  <si>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</si>
  <si>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</si>
  <si>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</si>
  <si>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</si>
  <si>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</si>
  <si>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</si>
  <si>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</si>
  <si>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</si>
  <si>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</si>
  <si>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</si>
  <si>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</si>
  <si>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</si>
  <si>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</si>
  <si>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</si>
  <si>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</si>
  <si>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</si>
  <si>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</si>
  <si>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</si>
  <si>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</si>
  <si>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</si>
  <si>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</si>
  <si>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</si>
  <si>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</si>
  <si>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</si>
  <si>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</si>
  <si>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</si>
  <si>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</si>
  <si>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</si>
  <si>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</si>
  <si>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</si>
  <si>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</si>
  <si>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</si>
  <si>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</si>
  <si>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</si>
  <si>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</si>
  <si>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</si>
  <si>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</si>
  <si>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</si>
  <si>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</si>
  <si>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</si>
  <si>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</si>
  <si>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</si>
  <si>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</si>
  <si>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</si>
  <si>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</si>
  <si>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</si>
  <si>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</si>
  <si>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</si>
  <si>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</si>
  <si>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</si>
  <si>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</si>
  <si>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</si>
  <si>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</si>
  <si>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</si>
  <si>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</si>
  <si>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</si>
  <si>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</si>
  <si>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</si>
  <si>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</si>
  <si>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</si>
  <si>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</si>
  <si>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</si>
  <si>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</si>
  <si>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</si>
  <si>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</si>
  <si>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</si>
  <si>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</si>
  <si>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</si>
  <si>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</si>
  <si>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</si>
  <si>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</si>
  <si>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</si>
  <si>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</si>
  <si>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</si>
  <si>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</si>
  <si>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</si>
  <si>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</si>
  <si>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</si>
  <si>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</si>
  <si>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</si>
  <si>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</si>
  <si>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</si>
  <si>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</si>
  <si>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</si>
  <si>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</si>
  <si>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</si>
  <si>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</si>
  <si>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</si>
  <si>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</si>
  <si>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</si>
  <si>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</si>
  <si>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</si>
  <si>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</si>
  <si>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</si>
  <si>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</si>
  <si>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</si>
  <si>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</si>
  <si>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</si>
  <si>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</si>
  <si>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</si>
  <si>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</si>
  <si>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</si>
  <si>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</si>
  <si>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</si>
  <si>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</si>
  <si>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</si>
  <si>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</si>
  <si>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</si>
  <si>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</si>
  <si>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</si>
  <si>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</si>
  <si>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</si>
  <si>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</si>
  <si>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</si>
  <si>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</si>
  <si>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</si>
  <si>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</si>
  <si>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</si>
  <si>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</si>
  <si>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</si>
  <si>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</si>
  <si>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</si>
  <si>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</si>
  <si>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</si>
  <si>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</si>
  <si>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</si>
  <si>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</si>
  <si>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</si>
  <si>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</si>
  <si>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</si>
  <si>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</si>
  <si>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</si>
  <si>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</si>
  <si>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</si>
  <si>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</si>
  <si>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</si>
  <si>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</si>
  <si>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</si>
  <si>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</si>
  <si>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</si>
  <si>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</si>
  <si>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</si>
  <si>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</si>
  <si>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</si>
  <si>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</si>
  <si>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</si>
  <si>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</si>
  <si>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</si>
  <si>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</si>
  <si>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</si>
  <si>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</si>
  <si>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</si>
  <si>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</si>
  <si>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</si>
  <si>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</si>
  <si>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</si>
  <si>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</si>
  <si>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</si>
  <si>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</si>
  <si>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</si>
  <si>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</si>
  <si>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</si>
  <si>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</si>
  <si>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</si>
  <si>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</si>
  <si>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</si>
  <si>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</si>
  <si>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</si>
  <si>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</si>
  <si>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</si>
  <si>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</si>
  <si>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</si>
  <si>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</si>
  <si>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</si>
  <si>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</si>
  <si>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</si>
  <si>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</si>
  <si>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</si>
  <si>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</si>
  <si>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</si>
  <si>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</si>
  <si>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</si>
  <si>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</si>
  <si>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</si>
  <si>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</si>
  <si>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</si>
  <si>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</si>
  <si>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</si>
  <si>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</si>
  <si>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</si>
  <si>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</si>
  <si>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</si>
  <si>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</si>
  <si>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</si>
  <si>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</si>
  <si>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</si>
  <si>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</si>
  <si>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</si>
  <si>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</si>
  <si>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</si>
  <si>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</si>
  <si>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</si>
  <si>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</si>
  <si>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</si>
  <si>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</si>
  <si>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兵庫県豊岡市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</si>
  <si>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</si>
  <si>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</si>
  <si>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</si>
  <si>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</si>
  <si>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</si>
  <si>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</si>
  <si>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</si>
  <si>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</si>
  <si>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</si>
  <si>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</si>
  <si>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</si>
  <si>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</si>
  <si>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</si>
  <si>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</si>
  <si>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</si>
  <si>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</si>
  <si>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</si>
  <si>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</si>
  <si>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</si>
  <si>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</si>
  <si>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</si>
  <si>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</si>
  <si>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</si>
  <si>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</si>
  <si>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</si>
  <si>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</si>
  <si>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</si>
  <si>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</si>
  <si>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</si>
  <si>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</si>
  <si>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</si>
  <si>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</si>
  <si>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</si>
  <si>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</si>
  <si>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</si>
  <si>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</si>
  <si>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</si>
  <si>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</si>
  <si>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</si>
  <si>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</si>
  <si>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</si>
  <si>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</si>
  <si>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</si>
  <si>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</si>
  <si>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</si>
  <si>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</si>
  <si>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</si>
  <si>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</si>
  <si>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</si>
  <si>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</si>
  <si>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</si>
  <si>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</si>
  <si>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</si>
  <si>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</si>
  <si>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</si>
  <si>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</si>
  <si>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</si>
  <si>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</si>
  <si>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</si>
  <si>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</si>
  <si>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</si>
  <si>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</si>
  <si>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</si>
  <si>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</si>
  <si>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</si>
  <si>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</si>
  <si>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</si>
  <si>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</si>
  <si>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</si>
  <si>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</si>
  <si>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</si>
  <si>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</si>
  <si>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</si>
  <si>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</si>
  <si>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</si>
  <si>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</si>
  <si>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</si>
  <si>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</si>
  <si>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</si>
  <si>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</si>
  <si>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</si>
  <si>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</si>
  <si>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</si>
  <si>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</si>
  <si>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</si>
  <si>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</si>
  <si>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</si>
  <si>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</si>
  <si>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</si>
  <si>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</si>
  <si>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</si>
  <si>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</si>
  <si>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</si>
  <si>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</si>
  <si>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</si>
  <si>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</si>
  <si>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</si>
  <si>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</si>
  <si>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</si>
  <si>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</si>
  <si>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</si>
  <si>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</si>
  <si>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</si>
  <si>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</si>
  <si>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</si>
  <si>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</si>
  <si>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</si>
  <si>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</si>
  <si>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</si>
  <si>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</si>
  <si>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</si>
  <si>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</si>
  <si>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</si>
  <si>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</si>
  <si>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</si>
  <si>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</si>
  <si>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</si>
  <si>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</si>
  <si>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</si>
  <si>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</si>
  <si>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</si>
  <si>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</si>
  <si>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</si>
  <si>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</si>
  <si>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</si>
  <si>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</si>
  <si>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</si>
  <si>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</si>
  <si>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</si>
  <si>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</si>
  <si>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</si>
  <si>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</si>
  <si>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</si>
  <si>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</si>
  <si>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</si>
  <si>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</si>
  <si>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</si>
  <si>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</si>
  <si>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</si>
  <si>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</si>
  <si>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</si>
  <si>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</si>
  <si>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</si>
  <si>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</si>
  <si>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</si>
  <si>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</si>
  <si>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</si>
  <si>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</si>
  <si>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</si>
  <si>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</si>
  <si>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</si>
  <si>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</si>
  <si>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</si>
  <si>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</si>
  <si>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</si>
  <si>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兵庫県豊岡市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</si>
  <si>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</si>
  <si>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</si>
  <si>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</si>
  <si>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</si>
  <si>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</si>
  <si>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</si>
  <si>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</si>
  <si>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</si>
  <si>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</si>
  <si>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</si>
  <si>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</si>
  <si>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</si>
  <si>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</si>
  <si>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</si>
  <si>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</si>
  <si>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</si>
  <si>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</si>
  <si>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</si>
  <si>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</si>
  <si>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</si>
  <si>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</si>
  <si>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</si>
  <si>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</si>
  <si>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</si>
  <si>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</si>
  <si>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</si>
  <si>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</si>
  <si>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</si>
  <si>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</si>
  <si>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</si>
  <si>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</si>
  <si>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</si>
  <si>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</si>
  <si>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</si>
  <si>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</si>
  <si>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</si>
  <si>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</si>
  <si>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</si>
  <si>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</si>
  <si>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</si>
  <si>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</si>
  <si>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</si>
  <si>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太陽光発電事業特別会計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</si>
  <si>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</si>
  <si>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</si>
  <si>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</si>
  <si>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</si>
  <si>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</si>
  <si>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</si>
  <si>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</si>
  <si>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</si>
  <si>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</si>
  <si>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</si>
  <si>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</si>
  <si>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</si>
  <si>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</si>
  <si>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</si>
  <si>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</si>
  <si>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</si>
  <si>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</si>
  <si>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</si>
  <si>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</si>
  <si>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</si>
  <si>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</si>
  <si>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</si>
  <si>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</si>
  <si>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</si>
  <si>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</si>
  <si>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</si>
  <si>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</si>
  <si>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</si>
  <si>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</si>
  <si>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</si>
  <si>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</si>
  <si>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</si>
  <si>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</si>
  <si>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</si>
  <si>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</si>
  <si>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</si>
  <si>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</si>
  <si>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</si>
  <si>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</si>
  <si>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</si>
  <si>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</si>
  <si>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</si>
  <si>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</si>
  <si>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</si>
  <si>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</si>
  <si>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</si>
  <si>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</si>
  <si>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</si>
  <si>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</si>
  <si>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</si>
  <si>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</si>
  <si>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</si>
  <si>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</si>
  <si>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</si>
  <si>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</si>
  <si>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</si>
  <si>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</si>
  <si>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</si>
  <si>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</si>
  <si>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</si>
  <si>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</si>
  <si>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</si>
  <si>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</si>
  <si>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</si>
  <si>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</si>
  <si>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</si>
  <si>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</si>
  <si>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</si>
  <si>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</si>
  <si>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</si>
  <si>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</si>
  <si>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</si>
  <si>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</si>
  <si>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</si>
  <si>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</si>
  <si>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</si>
  <si>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</si>
  <si>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</si>
  <si>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</si>
  <si>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</si>
  <si>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</si>
  <si>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</si>
  <si>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</si>
  <si>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</si>
  <si>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</si>
  <si>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</si>
  <si>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</si>
  <si>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</si>
  <si>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</si>
  <si>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</si>
  <si>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</si>
  <si>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</si>
  <si>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</si>
  <si>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</si>
  <si>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</si>
  <si>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</si>
  <si>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</si>
  <si>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</si>
  <si>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</si>
  <si>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</si>
  <si>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</si>
  <si>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</si>
  <si>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</si>
  <si>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</si>
  <si>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</si>
  <si>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</si>
  <si>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</si>
  <si>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</si>
  <si>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</si>
  <si>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</si>
  <si>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</si>
  <si>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</si>
  <si>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</si>
  <si>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</si>
  <si>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</si>
  <si>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</si>
  <si>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</si>
  <si>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</si>
  <si>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</si>
  <si>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</si>
  <si>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</si>
  <si>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</si>
  <si>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</si>
  <si>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</si>
  <si>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</si>
  <si>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</si>
  <si>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</si>
  <si>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</si>
  <si>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</si>
  <si>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</si>
  <si>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</si>
  <si>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</si>
  <si>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</si>
  <si>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</si>
  <si>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</si>
  <si>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</si>
  <si>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</si>
  <si>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</si>
  <si>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</si>
  <si>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</si>
  <si>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</si>
  <si>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</si>
  <si>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</si>
  <si>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</si>
  <si>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</si>
  <si>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</si>
  <si>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</si>
  <si>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23.11</t>
  </si>
  <si>
    <t>▲ 1.41</t>
  </si>
  <si>
    <t>水道事業会計</t>
  </si>
  <si>
    <t>下水道事業会計</t>
  </si>
  <si>
    <t>一般会計</t>
  </si>
  <si>
    <t>介護保険事業特別会計</t>
  </si>
  <si>
    <t>国民健康保険事業特別会計（事業勘定）</t>
  </si>
  <si>
    <t>診療所事業特別会計</t>
  </si>
  <si>
    <t>後期高齢者医療事業特別会計</t>
  </si>
  <si>
    <t>太陽光発電事業特別会計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</si>
  <si>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</si>
  <si>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</si>
  <si>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</si>
  <si>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</si>
  <si>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</si>
  <si>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</si>
  <si>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</si>
  <si>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</si>
  <si>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</si>
  <si>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</si>
  <si>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公立豊岡病院組合</t>
  </si>
  <si>
    <t>北但行政事務組合</t>
  </si>
  <si>
    <t>但馬広域行政事務組合</t>
  </si>
  <si>
    <t>兵庫県市町村職員退職手当組合</t>
  </si>
  <si>
    <t>兵庫県市町交通災害共済組合</t>
  </si>
  <si>
    <t>兵庫県後期高齢者医療広域連合（一般会計）</t>
  </si>
  <si>
    <t>兵庫県後期高齢者医療広域連合（特別会計）</t>
  </si>
  <si>
    <t>豊岡市土地開発公社</t>
  </si>
  <si>
    <t>㈱北前館</t>
  </si>
  <si>
    <t>㈱日高振興公社</t>
  </si>
  <si>
    <t>㈱シルク温泉やまびこ</t>
  </si>
  <si>
    <t>アイティ豊岡都市開発㈱</t>
  </si>
  <si>
    <t>豊岡まちづくり㈱</t>
  </si>
  <si>
    <t>㈲あした</t>
  </si>
  <si>
    <t>(一財)但馬地域地場産業振興センター</t>
  </si>
  <si>
    <t>(一社)豊岡観光イノベーション</t>
  </si>
  <si>
    <t>兵庫県信用保証協会</t>
  </si>
  <si>
    <t>○</t>
    <phoneticPr fontId="2"/>
  </si>
  <si>
    <t>公共施設整備基金</t>
    <rPh sb="0" eb="2">
      <t>コウキョウ</t>
    </rPh>
    <rPh sb="2" eb="4">
      <t>シセツ</t>
    </rPh>
    <rPh sb="4" eb="6">
      <t>セイビ</t>
    </rPh>
    <rPh sb="6" eb="8">
      <t>キキン</t>
    </rPh>
    <phoneticPr fontId="2"/>
  </si>
  <si>
    <t>地域振興基金</t>
    <rPh sb="0" eb="2">
      <t>チイキ</t>
    </rPh>
    <rPh sb="2" eb="4">
      <t>シンコウ</t>
    </rPh>
    <rPh sb="4" eb="6">
      <t>キキン</t>
    </rPh>
    <phoneticPr fontId="2"/>
  </si>
  <si>
    <t>福祉基金</t>
    <rPh sb="0" eb="2">
      <t>フクシ</t>
    </rPh>
    <rPh sb="2" eb="4">
      <t>キキン</t>
    </rPh>
    <phoneticPr fontId="2"/>
  </si>
  <si>
    <t>被災者生活再建支援基金</t>
    <rPh sb="0" eb="3">
      <t>ヒサイシャ</t>
    </rPh>
    <rPh sb="3" eb="5">
      <t>セイカツ</t>
    </rPh>
    <rPh sb="5" eb="7">
      <t>サイケン</t>
    </rPh>
    <rPh sb="7" eb="9">
      <t>シエン</t>
    </rPh>
    <rPh sb="9" eb="11">
      <t>キキン</t>
    </rPh>
    <phoneticPr fontId="2"/>
  </si>
  <si>
    <t>植村直己顕彰基金</t>
    <rPh sb="0" eb="2">
      <t>ウエムラ</t>
    </rPh>
    <rPh sb="2" eb="4">
      <t>ナオミ</t>
    </rPh>
    <rPh sb="4" eb="6">
      <t>ケンショウ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</si>
  <si>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</si>
  <si>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</si>
  <si>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</si>
  <si>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将来負担比率は、地方債の積極的な繰上償還、計画に基づく発行などの縮減に努めた結果、減少傾向にあるものの依然として類似団体と比較してかなり高い状況である。
　有形固定資産原価償却率は類似団体より高く、また上昇傾向にある。主な要因としては、合併前に旧市町毎に整備した公共施設があるため、保有する施設数が非合併団体よりも多く、施設の更新や除却の影響が表れにくいためであると考えられる。公共施設等総合管理計画等に基づき、施設の集約化・複合化を進めるなど公共施設の適正管理に取り組んでいく。</t>
    <rPh sb="201" eb="20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</si>
  <si>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</si>
  <si>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</si>
  <si>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</si>
  <si>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</si>
  <si>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</si>
  <si>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</si>
  <si>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将来負担比率は減少傾向にあり、地方債の積極的な繰上償還、計画に基づく発行及び発行抑制、交付税算入率の高い発行等によるものである。
　しかしながら類似団体と比較し、将来負担比率で48.9ポイント、実質公債費比率で7.6ポイント上回っており、ともに高い水準にある。
　今後も引き続き、地方債の発行抑制や交付税算入率の高い地方債の発行等に努める。</t>
    <rPh sb="1" eb="3">
      <t>ショウライ</t>
    </rPh>
    <rPh sb="3" eb="5">
      <t>フタン</t>
    </rPh>
    <rPh sb="5" eb="7">
      <t>ヒリツ</t>
    </rPh>
    <rPh sb="8" eb="10">
      <t>ゲンショウ</t>
    </rPh>
    <rPh sb="10" eb="12">
      <t>ケイコウ</t>
    </rPh>
    <rPh sb="16" eb="19">
      <t>チホウサイ</t>
    </rPh>
    <rPh sb="20" eb="22">
      <t>セッキョク</t>
    </rPh>
    <rPh sb="22" eb="23">
      <t>テキ</t>
    </rPh>
    <rPh sb="24" eb="26">
      <t>クリアゲ</t>
    </rPh>
    <rPh sb="26" eb="28">
      <t>ショウカン</t>
    </rPh>
    <rPh sb="29" eb="31">
      <t>ケイカク</t>
    </rPh>
    <rPh sb="32" eb="33">
      <t>モト</t>
    </rPh>
    <rPh sb="35" eb="37">
      <t>ハッコウ</t>
    </rPh>
    <rPh sb="37" eb="38">
      <t>オヨ</t>
    </rPh>
    <rPh sb="39" eb="41">
      <t>ハッコウ</t>
    </rPh>
    <rPh sb="41" eb="43">
      <t>ヨクセイ</t>
    </rPh>
    <rPh sb="44" eb="47">
      <t>コウフゼイ</t>
    </rPh>
    <rPh sb="47" eb="49">
      <t>サンニュウ</t>
    </rPh>
    <rPh sb="49" eb="50">
      <t>リツ</t>
    </rPh>
    <rPh sb="51" eb="52">
      <t>タカ</t>
    </rPh>
    <rPh sb="53" eb="55">
      <t>ハッコウ</t>
    </rPh>
    <rPh sb="55" eb="56">
      <t>トウ</t>
    </rPh>
    <rPh sb="73" eb="77">
      <t>ルイジダンタイ</t>
    </rPh>
    <rPh sb="78" eb="80">
      <t>ヒカク</t>
    </rPh>
    <rPh sb="82" eb="84">
      <t>ショウライ</t>
    </rPh>
    <rPh sb="84" eb="88">
      <t>フタンヒリツ</t>
    </rPh>
    <rPh sb="98" eb="100">
      <t>ジッシツ</t>
    </rPh>
    <rPh sb="100" eb="103">
      <t>コウサイヒ</t>
    </rPh>
    <rPh sb="103" eb="105">
      <t>ヒリツ</t>
    </rPh>
    <rPh sb="113" eb="115">
      <t>ウワマワ</t>
    </rPh>
    <rPh sb="123" eb="124">
      <t>タカ</t>
    </rPh>
    <rPh sb="125" eb="127">
      <t>スイジュン</t>
    </rPh>
    <rPh sb="133" eb="135">
      <t>コンゴ</t>
    </rPh>
    <rPh sb="136" eb="137">
      <t>ヒ</t>
    </rPh>
    <rPh sb="138" eb="139">
      <t>ツヅ</t>
    </rPh>
    <rPh sb="141" eb="144">
      <t>チホウサイ</t>
    </rPh>
    <rPh sb="145" eb="149">
      <t>ハッコウヨクセイ</t>
    </rPh>
    <rPh sb="150" eb="153">
      <t>コウフゼイ</t>
    </rPh>
    <rPh sb="153" eb="156">
      <t>サンニュウリツ</t>
    </rPh>
    <rPh sb="157" eb="158">
      <t>タカ</t>
    </rPh>
    <rPh sb="159" eb="162">
      <t>チホウサイ</t>
    </rPh>
    <rPh sb="163" eb="166">
      <t>ハッコウナド</t>
    </rPh>
    <rPh sb="167" eb="168">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</si>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</sst>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9023-4DE8-BB8C-26CA4770D1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67083</c:v>
                </c:pt>
                <c:pt idx="1">
                  <c:v>68146</c:v>
                </c:pt>
                <c:pt idx="2">
                  <c:v>55695</c:v>
                </c:pt>
                <c:pt idx="3">
                  <c:v>72693</c:v>
                </c:pt>
                <c:pt idx="4">
                  <c:v>70363</c:v>
                </c:pt>
              </c:numCache>
            </c:numRef>
          </c:val>
          <c:smooth val="0"/>
          <c:extLst>
            <c:ext xmlns:c16="http://schemas.microsoft.com/office/drawing/2014/chart" uri="{C3380CC4-5D6E-409C-BE32-E72D297353CC}">
              <c16:uniqueId val="{00000001-9023-4DE8-BB8C-26CA4770D1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3.29</c:v>
                </c:pt>
                <c:pt idx="1">
                  <c:v>3.07</c:v>
                </c:pt>
                <c:pt idx="2">
                  <c:v>3.03</c:v>
                </c:pt>
                <c:pt idx="3">
                  <c:v>4.5999999999999996</c:v>
                </c:pt>
                <c:pt idx="4">
                  <c:v>4.3600000000000003</c:v>
                </c:pt>
              </c:numCache>
            </c:numRef>
          </c:val>
          <c:extLst>
            <c:ext xmlns:c16="http://schemas.microsoft.com/office/drawing/2014/chart" uri="{C3380CC4-5D6E-409C-BE32-E72D297353CC}">
              <c16:uniqueId val="{00000000-0B69-4CDA-A518-981D1387F6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42.44</c:v>
                </c:pt>
                <c:pt idx="1">
                  <c:v>19.95</c:v>
                </c:pt>
                <c:pt idx="2">
                  <c:v>18.79</c:v>
                </c:pt>
                <c:pt idx="3">
                  <c:v>18.16</c:v>
                </c:pt>
                <c:pt idx="4">
                  <c:v>19.22</c:v>
                </c:pt>
              </c:numCache>
            </c:numRef>
          </c:val>
          <c:extLst>
            <c:ext xmlns:c16="http://schemas.microsoft.com/office/drawing/2014/chart" uri="{C3380CC4-5D6E-409C-BE32-E72D297353CC}">
              <c16:uniqueId val="{00000001-0B69-4CDA-A518-981D1387F6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5.63</c:v>
                </c:pt>
                <c:pt idx="1">
                  <c:v>-23.11</c:v>
                </c:pt>
                <c:pt idx="2">
                  <c:v>-1.41</c:v>
                </c:pt>
                <c:pt idx="3">
                  <c:v>0.61</c:v>
                </c:pt>
                <c:pt idx="4">
                  <c:v>1.01</c:v>
                </c:pt>
              </c:numCache>
            </c:numRef>
          </c:val>
          <c:smooth val="0"/>
          <c:extLst>
            <c:ext xmlns:c16="http://schemas.microsoft.com/office/drawing/2014/chart" uri="{C3380CC4-5D6E-409C-BE32-E72D297353CC}">
              <c16:uniqueId val="{00000002-0B69-4CDA-A518-981D1387F6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0.73</c:v>
                </c:pt>
                <c:pt idx="2">
                  <c:v>#N/A</c:v>
                </c:pt>
                <c:pt idx="3">
                  <c:v>0.81</c:v>
                </c:pt>
                <c:pt idx="4">
                  <c:v>#N/A</c:v>
                </c:pt>
                <c:pt idx="5">
                  <c:v>0.73</c:v>
                </c:pt>
                <c:pt idx="6">
                  <c:v>#N/A</c:v>
                </c:pt>
                <c:pt idx="7">
                  <c:v>0.82</c:v>
                </c:pt>
                <c:pt idx="8">
                  <c:v>#N/A</c:v>
                </c:pt>
                <c:pt idx="9">
                  <c:v>0.03</c:v>
                </c:pt>
              </c:numCache>
            </c:numRef>
          </c:val>
          <c:extLst>
            <c:ext xmlns:c16="http://schemas.microsoft.com/office/drawing/2014/chart" uri="{C3380CC4-5D6E-409C-BE32-E72D297353CC}">
              <c16:uniqueId val="{00000000-4AC5-4BF5-994A-DC8832206E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C5-4BF5-994A-DC8832206E3E}"/>
            </c:ext>
          </c:extLst>
        </c:ser>
        <c:ser>
          <c:idx val="2"/>
          <c:order val="2"/>
          <c:tx>
            <c:strRef>
              <c:f>データシート!$A$29</c:f>
              <c:strCache>
                <c:ptCount val="1"/>
                <c:pt idx="0">
                  <c:v>太陽光発電事業特別会計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0.02</c:v>
                </c:pt>
                <c:pt idx="4">
                  <c:v>#N/A</c:v>
                </c:pt>
                <c:pt idx="5">
                  <c:v>0.01</c:v>
                </c:pt>
                <c:pt idx="6">
                  <c:v>#N/A</c:v>
                </c:pt>
                <c:pt idx="7">
                  <c:v>0.01</c:v>
                </c:pt>
                <c:pt idx="8">
                  <c:v>#N/A</c:v>
                </c:pt>
                <c:pt idx="9">
                  <c:v>0.04</c:v>
                </c:pt>
              </c:numCache>
            </c:numRef>
          </c:val>
          <c:extLst>
            <c:ext xmlns:c16="http://schemas.microsoft.com/office/drawing/2014/chart" uri="{C3380CC4-5D6E-409C-BE32-E72D297353CC}">
              <c16:uniqueId val="{00000002-4AC5-4BF5-994A-DC8832206E3E}"/>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0.09</c:v>
                </c:pt>
                <c:pt idx="4">
                  <c:v>#N/A</c:v>
                </c:pt>
                <c:pt idx="5">
                  <c:v>0.1</c:v>
                </c:pt>
                <c:pt idx="6">
                  <c:v>#N/A</c:v>
                </c:pt>
                <c:pt idx="7">
                  <c:v>0.09</c:v>
                </c:pt>
                <c:pt idx="8">
                  <c:v>#N/A</c:v>
                </c:pt>
                <c:pt idx="9">
                  <c:v>0.1</c:v>
                </c:pt>
              </c:numCache>
            </c:numRef>
          </c:val>
          <c:extLst>
            <c:ext xmlns:c16="http://schemas.microsoft.com/office/drawing/2014/chart" uri="{C3380CC4-5D6E-409C-BE32-E72D297353CC}">
              <c16:uniqueId val="{00000003-4AC5-4BF5-994A-DC8832206E3E}"/>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0.08</c:v>
                </c:pt>
                <c:pt idx="4">
                  <c:v>#N/A</c:v>
                </c:pt>
                <c:pt idx="5">
                  <c:v>7.0000000000000007E-2</c:v>
                </c:pt>
                <c:pt idx="6">
                  <c:v>#N/A</c:v>
                </c:pt>
                <c:pt idx="7">
                  <c:v>0.06</c:v>
                </c:pt>
                <c:pt idx="8">
                  <c:v>#N/A</c:v>
                </c:pt>
                <c:pt idx="9">
                  <c:v>0.13</c:v>
                </c:pt>
              </c:numCache>
            </c:numRef>
          </c:val>
          <c:extLst>
            <c:ext xmlns:c16="http://schemas.microsoft.com/office/drawing/2014/chart" uri="{C3380CC4-5D6E-409C-BE32-E72D297353CC}">
              <c16:uniqueId val="{00000004-4AC5-4BF5-994A-DC8832206E3E}"/>
            </c:ext>
          </c:extLst>
        </c:ser>
        <c:ser>
          <c:idx val="5"/>
          <c:order val="5"/>
          <c:tx>
            <c:strRef>
              <c:f>データシート!$A$32</c:f>
              <c:strCache>
                <c:ptCount val="1"/>
                <c:pt idx="0">
                  <c:v>国民健康保険事業特別会計（事業勘定）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1.17</c:v>
                </c:pt>
                <c:pt idx="2">
                  <c:v>#N/A</c:v>
                </c:pt>
                <c:pt idx="3">
                  <c:v>1.67</c:v>
                </c:pt>
                <c:pt idx="4">
                  <c:v>#N/A</c:v>
                </c:pt>
                <c:pt idx="5">
                  <c:v>1.26</c:v>
                </c:pt>
                <c:pt idx="6">
                  <c:v>#N/A</c:v>
                </c:pt>
                <c:pt idx="7">
                  <c:v>0.36</c:v>
                </c:pt>
                <c:pt idx="8">
                  <c:v>#N/A</c:v>
                </c:pt>
                <c:pt idx="9">
                  <c:v>0.42</c:v>
                </c:pt>
              </c:numCache>
            </c:numRef>
          </c:val>
          <c:extLst>
            <c:ext xmlns:c16="http://schemas.microsoft.com/office/drawing/2014/chart" uri="{C3380CC4-5D6E-409C-BE32-E72D297353CC}">
              <c16:uniqueId val="{00000005-4AC5-4BF5-994A-DC8832206E3E}"/>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0.92</c:v>
                </c:pt>
                <c:pt idx="4">
                  <c:v>#N/A</c:v>
                </c:pt>
                <c:pt idx="5">
                  <c:v>1.21</c:v>
                </c:pt>
                <c:pt idx="6">
                  <c:v>#N/A</c:v>
                </c:pt>
                <c:pt idx="7">
                  <c:v>1.59</c:v>
                </c:pt>
                <c:pt idx="8">
                  <c:v>#N/A</c:v>
                </c:pt>
                <c:pt idx="9">
                  <c:v>1.76</c:v>
                </c:pt>
              </c:numCache>
            </c:numRef>
          </c:val>
          <c:extLst>
            <c:ext xmlns:c16="http://schemas.microsoft.com/office/drawing/2014/chart" uri="{C3380CC4-5D6E-409C-BE32-E72D297353CC}">
              <c16:uniqueId val="{00000006-4AC5-4BF5-994A-DC8832206E3E}"/>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3.17</c:v>
                </c:pt>
                <c:pt idx="2">
                  <c:v>#N/A</c:v>
                </c:pt>
                <c:pt idx="3">
                  <c:v>2.89</c:v>
                </c:pt>
                <c:pt idx="4">
                  <c:v>#N/A</c:v>
                </c:pt>
                <c:pt idx="5">
                  <c:v>2.93</c:v>
                </c:pt>
                <c:pt idx="6">
                  <c:v>#N/A</c:v>
                </c:pt>
                <c:pt idx="7">
                  <c:v>4.49</c:v>
                </c:pt>
                <c:pt idx="8">
                  <c:v>#N/A</c:v>
                </c:pt>
                <c:pt idx="9">
                  <c:v>4.21</c:v>
                </c:pt>
              </c:numCache>
            </c:numRef>
          </c:val>
          <c:extLst>
            <c:ext xmlns:c16="http://schemas.microsoft.com/office/drawing/2014/chart" uri="{C3380CC4-5D6E-409C-BE32-E72D297353CC}">
              <c16:uniqueId val="{00000007-4AC5-4BF5-994A-DC8832206E3E}"/>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c:v>
                </c:pt>
                <c:pt idx="2">
                  <c:v>#N/A</c:v>
                </c:pt>
                <c:pt idx="3">
                  <c:v>3.96</c:v>
                </c:pt>
                <c:pt idx="4">
                  <c:v>#N/A</c:v>
                </c:pt>
                <c:pt idx="5">
                  <c:v>4.1100000000000003</c:v>
                </c:pt>
                <c:pt idx="6">
                  <c:v>#N/A</c:v>
                </c:pt>
                <c:pt idx="7">
                  <c:v>5.55</c:v>
                </c:pt>
                <c:pt idx="8">
                  <c:v>#N/A</c:v>
                </c:pt>
                <c:pt idx="9">
                  <c:v>6.87</c:v>
                </c:pt>
              </c:numCache>
            </c:numRef>
          </c:val>
          <c:extLst>
            <c:ext xmlns:c16="http://schemas.microsoft.com/office/drawing/2014/chart" uri="{C3380CC4-5D6E-409C-BE32-E72D297353CC}">
              <c16:uniqueId val="{00000008-4AC5-4BF5-994A-DC8832206E3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9.4700000000000006</c:v>
                </c:pt>
                <c:pt idx="2">
                  <c:v>#N/A</c:v>
                </c:pt>
                <c:pt idx="3">
                  <c:v>9.86</c:v>
                </c:pt>
                <c:pt idx="4">
                  <c:v>#N/A</c:v>
                </c:pt>
                <c:pt idx="5">
                  <c:v>10.88</c:v>
                </c:pt>
                <c:pt idx="6">
                  <c:v>#N/A</c:v>
                </c:pt>
                <c:pt idx="7">
                  <c:v>11.8</c:v>
                </c:pt>
                <c:pt idx="8">
                  <c:v>#N/A</c:v>
                </c:pt>
                <c:pt idx="9">
                  <c:v>12.05</c:v>
                </c:pt>
              </c:numCache>
            </c:numRef>
          </c:val>
          <c:extLst>
            <c:ext xmlns:c16="http://schemas.microsoft.com/office/drawing/2014/chart" uri="{C3380CC4-5D6E-409C-BE32-E72D297353CC}">
              <c16:uniqueId val="{00000009-4AC5-4BF5-994A-DC8832206E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7992</c:v>
                </c:pt>
                <c:pt idx="5">
                  <c:v>7783</c:v>
                </c:pt>
                <c:pt idx="8">
                  <c:v>7639</c:v>
                </c:pt>
                <c:pt idx="11">
                  <c:v>7380</c:v>
                </c:pt>
                <c:pt idx="14">
                  <c:v>7287</c:v>
                </c:pt>
              </c:numCache>
            </c:numRef>
          </c:val>
          <c:extLst>
            <c:ext xmlns:c16="http://schemas.microsoft.com/office/drawing/2014/chart" uri="{C3380CC4-5D6E-409C-BE32-E72D297353CC}">
              <c16:uniqueId val="{00000000-F97D-4C03-9FF0-63A0296088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1-F97D-4C03-9FF0-63A0296088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7D-4C03-9FF0-63A0296088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843</c:v>
                </c:pt>
                <c:pt idx="3">
                  <c:v>967</c:v>
                </c:pt>
                <c:pt idx="6">
                  <c:v>949</c:v>
                </c:pt>
                <c:pt idx="9">
                  <c:v>915</c:v>
                </c:pt>
                <c:pt idx="12">
                  <c:v>908</c:v>
                </c:pt>
              </c:numCache>
            </c:numRef>
          </c:val>
          <c:extLst>
            <c:ext xmlns:c16="http://schemas.microsoft.com/office/drawing/2014/chart" uri="{C3380CC4-5D6E-409C-BE32-E72D297353CC}">
              <c16:uniqueId val="{00000003-F97D-4C03-9FF0-63A0296088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2942</c:v>
                </c:pt>
                <c:pt idx="3">
                  <c:v>2884</c:v>
                </c:pt>
                <c:pt idx="6">
                  <c:v>2945</c:v>
                </c:pt>
                <c:pt idx="9">
                  <c:v>2864</c:v>
                </c:pt>
                <c:pt idx="12">
                  <c:v>2808</c:v>
                </c:pt>
              </c:numCache>
            </c:numRef>
          </c:val>
          <c:extLst>
            <c:ext xmlns:c16="http://schemas.microsoft.com/office/drawing/2014/chart" uri="{C3380CC4-5D6E-409C-BE32-E72D297353CC}">
              <c16:uniqueId val="{00000004-F97D-4C03-9FF0-63A0296088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117</c:v>
                </c:pt>
                <c:pt idx="3">
                  <c:v>107</c:v>
                </c:pt>
                <c:pt idx="6">
                  <c:v>40</c:v>
                </c:pt>
                <c:pt idx="9">
                  <c:v>30</c:v>
                </c:pt>
                <c:pt idx="12">
                  <c:v>20</c:v>
                </c:pt>
              </c:numCache>
            </c:numRef>
          </c:val>
          <c:extLst>
            <c:ext xmlns:c16="http://schemas.microsoft.com/office/drawing/2014/chart" uri="{C3380CC4-5D6E-409C-BE32-E72D297353CC}">
              <c16:uniqueId val="{00000005-F97D-4C03-9FF0-63A0296088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7D-4C03-9FF0-63A0296088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6381</c:v>
                </c:pt>
                <c:pt idx="3">
                  <c:v>6491</c:v>
                </c:pt>
                <c:pt idx="6">
                  <c:v>6408</c:v>
                </c:pt>
                <c:pt idx="9">
                  <c:v>6402</c:v>
                </c:pt>
                <c:pt idx="12">
                  <c:v>6539</c:v>
                </c:pt>
              </c:numCache>
            </c:numRef>
          </c:val>
          <c:extLst>
            <c:ext xmlns:c16="http://schemas.microsoft.com/office/drawing/2014/chart" uri="{C3380CC4-5D6E-409C-BE32-E72D297353CC}">
              <c16:uniqueId val="{00000007-F97D-4C03-9FF0-63A0296088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2294</c:v>
                </c:pt>
                <c:pt idx="2">
                  <c:v>#N/A</c:v>
                </c:pt>
                <c:pt idx="3">
                  <c:v>#N/A</c:v>
                </c:pt>
                <c:pt idx="4">
                  <c:v>2666</c:v>
                </c:pt>
                <c:pt idx="5">
                  <c:v>#N/A</c:v>
                </c:pt>
                <c:pt idx="6">
                  <c:v>#N/A</c:v>
                </c:pt>
                <c:pt idx="7">
                  <c:v>2703</c:v>
                </c:pt>
                <c:pt idx="8">
                  <c:v>#N/A</c:v>
                </c:pt>
                <c:pt idx="9">
                  <c:v>#N/A</c:v>
                </c:pt>
                <c:pt idx="10">
                  <c:v>2831</c:v>
                </c:pt>
                <c:pt idx="11">
                  <c:v>#N/A</c:v>
                </c:pt>
                <c:pt idx="12">
                  <c:v>#N/A</c:v>
                </c:pt>
                <c:pt idx="13">
                  <c:v>2988</c:v>
                </c:pt>
                <c:pt idx="14">
                  <c:v>#N/A</c:v>
                </c:pt>
              </c:numCache>
            </c:numRef>
          </c:val>
          <c:smooth val="0"/>
          <c:extLst>
            <c:ext xmlns:c16="http://schemas.microsoft.com/office/drawing/2014/chart" uri="{C3380CC4-5D6E-409C-BE32-E72D297353CC}">
              <c16:uniqueId val="{00000008-F97D-4C03-9FF0-63A0296088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82558</c:v>
                </c:pt>
                <c:pt idx="5">
                  <c:v>79620</c:v>
                </c:pt>
                <c:pt idx="8">
                  <c:v>76621</c:v>
                </c:pt>
                <c:pt idx="11">
                  <c:v>73488</c:v>
                </c:pt>
                <c:pt idx="14">
                  <c:v>70516</c:v>
                </c:pt>
              </c:numCache>
            </c:numRef>
          </c:val>
          <c:extLst>
            <c:ext xmlns:c16="http://schemas.microsoft.com/office/drawing/2014/chart" uri="{C3380CC4-5D6E-409C-BE32-E72D297353CC}">
              <c16:uniqueId val="{00000000-5EC8-4344-842A-A5AFD926D5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1296</c:v>
                </c:pt>
                <c:pt idx="5">
                  <c:v>1133</c:v>
                </c:pt>
                <c:pt idx="8">
                  <c:v>1003</c:v>
                </c:pt>
                <c:pt idx="11">
                  <c:v>886</c:v>
                </c:pt>
                <c:pt idx="14">
                  <c:v>777</c:v>
                </c:pt>
              </c:numCache>
            </c:numRef>
          </c:val>
          <c:extLst>
            <c:ext xmlns:c16="http://schemas.microsoft.com/office/drawing/2014/chart" uri="{C3380CC4-5D6E-409C-BE32-E72D297353CC}">
              <c16:uniqueId val="{00000001-5EC8-4344-842A-A5AFD926D5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19360</c:v>
                </c:pt>
                <c:pt idx="5">
                  <c:v>18602</c:v>
                </c:pt>
                <c:pt idx="8">
                  <c:v>18836</c:v>
                </c:pt>
                <c:pt idx="11">
                  <c:v>18471</c:v>
                </c:pt>
                <c:pt idx="14">
                  <c:v>18547</c:v>
                </c:pt>
              </c:numCache>
            </c:numRef>
          </c:val>
          <c:extLst>
            <c:ext xmlns:c16="http://schemas.microsoft.com/office/drawing/2014/chart" uri="{C3380CC4-5D6E-409C-BE32-E72D297353CC}">
              <c16:uniqueId val="{00000002-5EC8-4344-842A-A5AFD926D5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C8-4344-842A-A5AFD926D5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C8-4344-842A-A5AFD926D5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5EC8-4344-842A-A5AFD926D5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6447</c:v>
                </c:pt>
                <c:pt idx="3">
                  <c:v>6467</c:v>
                </c:pt>
                <c:pt idx="6">
                  <c:v>6114</c:v>
                </c:pt>
                <c:pt idx="9">
                  <c:v>6121</c:v>
                </c:pt>
                <c:pt idx="12">
                  <c:v>6099</c:v>
                </c:pt>
              </c:numCache>
            </c:numRef>
          </c:val>
          <c:extLst>
            <c:ext xmlns:c16="http://schemas.microsoft.com/office/drawing/2014/chart" uri="{C3380CC4-5D6E-409C-BE32-E72D297353CC}">
              <c16:uniqueId val="{00000006-5EC8-4344-842A-A5AFD926D5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12490</c:v>
                </c:pt>
                <c:pt idx="3">
                  <c:v>12579</c:v>
                </c:pt>
                <c:pt idx="6">
                  <c:v>12060</c:v>
                </c:pt>
                <c:pt idx="9">
                  <c:v>11323</c:v>
                </c:pt>
                <c:pt idx="12">
                  <c:v>10371</c:v>
                </c:pt>
              </c:numCache>
            </c:numRef>
          </c:val>
          <c:extLst>
            <c:ext xmlns:c16="http://schemas.microsoft.com/office/drawing/2014/chart" uri="{C3380CC4-5D6E-409C-BE32-E72D297353CC}">
              <c16:uniqueId val="{00000007-5EC8-4344-842A-A5AFD926D5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43832</c:v>
                </c:pt>
                <c:pt idx="3">
                  <c:v>41300</c:v>
                </c:pt>
                <c:pt idx="6">
                  <c:v>38845</c:v>
                </c:pt>
                <c:pt idx="9">
                  <c:v>38424</c:v>
                </c:pt>
                <c:pt idx="12">
                  <c:v>38596</c:v>
                </c:pt>
              </c:numCache>
            </c:numRef>
          </c:val>
          <c:extLst>
            <c:ext xmlns:c16="http://schemas.microsoft.com/office/drawing/2014/chart" uri="{C3380CC4-5D6E-409C-BE32-E72D297353CC}">
              <c16:uniqueId val="{00000008-5EC8-4344-842A-A5AFD926D5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111</c:v>
                </c:pt>
                <c:pt idx="3">
                  <c:v>111</c:v>
                </c:pt>
                <c:pt idx="6">
                  <c:v>111</c:v>
                </c:pt>
                <c:pt idx="9">
                  <c:v>111</c:v>
                </c:pt>
                <c:pt idx="12">
                  <c:v>0</c:v>
                </c:pt>
              </c:numCache>
            </c:numRef>
          </c:val>
          <c:extLst>
            <c:ext xmlns:c16="http://schemas.microsoft.com/office/drawing/2014/chart" uri="{C3380CC4-5D6E-409C-BE32-E72D297353CC}">
              <c16:uniqueId val="{00000009-5EC8-4344-842A-A5AFD926D5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61803</c:v>
                </c:pt>
                <c:pt idx="3">
                  <c:v>57456</c:v>
                </c:pt>
                <c:pt idx="6">
                  <c:v>54742</c:v>
                </c:pt>
                <c:pt idx="9">
                  <c:v>51998</c:v>
                </c:pt>
                <c:pt idx="12">
                  <c:v>49041</c:v>
                </c:pt>
              </c:numCache>
            </c:numRef>
          </c:val>
          <c:extLst>
            <c:ext xmlns:c16="http://schemas.microsoft.com/office/drawing/2014/chart" uri="{C3380CC4-5D6E-409C-BE32-E72D297353CC}">
              <c16:uniqueId val="{0000000A-5EC8-4344-842A-A5AFD926D5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21476</c:v>
                </c:pt>
                <c:pt idx="2">
                  <c:v>#N/A</c:v>
                </c:pt>
                <c:pt idx="3">
                  <c:v>#N/A</c:v>
                </c:pt>
                <c:pt idx="4">
                  <c:v>18557</c:v>
                </c:pt>
                <c:pt idx="5">
                  <c:v>#N/A</c:v>
                </c:pt>
                <c:pt idx="6">
                  <c:v>#N/A</c:v>
                </c:pt>
                <c:pt idx="7">
                  <c:v>15412</c:v>
                </c:pt>
                <c:pt idx="8">
                  <c:v>#N/A</c:v>
                </c:pt>
                <c:pt idx="9">
                  <c:v>#N/A</c:v>
                </c:pt>
                <c:pt idx="10">
                  <c:v>15132</c:v>
                </c:pt>
                <c:pt idx="11">
                  <c:v>#N/A</c:v>
                </c:pt>
                <c:pt idx="12">
                  <c:v>#N/A</c:v>
                </c:pt>
                <c:pt idx="13">
                  <c:v>14266</c:v>
                </c:pt>
                <c:pt idx="14">
                  <c:v>#N/A</c:v>
                </c:pt>
              </c:numCache>
            </c:numRef>
          </c:val>
          <c:smooth val="0"/>
          <c:extLst>
            <c:ext xmlns:c16="http://schemas.microsoft.com/office/drawing/2014/chart" uri="{C3380CC4-5D6E-409C-BE32-E72D297353CC}">
              <c16:uniqueId val="{0000000B-5EC8-4344-842A-A5AFD926D5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5275</c:v>
                </c:pt>
                <c:pt idx="1">
                  <c:v>5003</c:v>
                </c:pt>
                <c:pt idx="2">
                  <c:v>5331</c:v>
                </c:pt>
              </c:numCache>
            </c:numRef>
          </c:val>
          <c:extLst>
            <c:ext xmlns:c16="http://schemas.microsoft.com/office/drawing/2014/chart" uri="{C3380CC4-5D6E-409C-BE32-E72D297353CC}">
              <c16:uniqueId val="{00000000-8BCE-40CF-9FF9-C123F8120F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1946</c:v>
                </c:pt>
                <c:pt idx="1">
                  <c:v>1653</c:v>
                </c:pt>
                <c:pt idx="2">
                  <c:v>1702</c:v>
                </c:pt>
              </c:numCache>
            </c:numRef>
          </c:val>
          <c:extLst>
            <c:ext xmlns:c16="http://schemas.microsoft.com/office/drawing/2014/chart" uri="{C3380CC4-5D6E-409C-BE32-E72D297353CC}">
              <c16:uniqueId val="{00000001-8BCE-40CF-9FF9-C123F8120F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13130</c:v>
                </c:pt>
                <c:pt idx="1">
                  <c:v>13559</c:v>
                </c:pt>
                <c:pt idx="2">
                  <c:v>13376</c:v>
                </c:pt>
              </c:numCache>
            </c:numRef>
          </c:val>
          <c:extLst>
            <c:ext xmlns:c16="http://schemas.microsoft.com/office/drawing/2014/chart" uri="{C3380CC4-5D6E-409C-BE32-E72D297353CC}">
              <c16:uniqueId val="{00000002-8BCE-40CF-9FF9-C123F8120F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{B5ABB2CE-4EFC-40A3-92D2-7C0FFC145F32}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B89-482B-A8B4-FA63937AA8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{489C0465-E63D-4191-A258-B5DEF128FF93}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9-482B-A8B4-FA63937AA8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{41471AAF-0F0F-4582-A584-8AF84BF8B934}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9-482B-A8B4-FA63937AA8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{154D0316-F6B5-4313-B2A5-EE0F1430A1BD}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9-482B-A8B4-FA63937AA8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{CCBF0DFF-BAEB-4D61-BA02-C9F608ABA147}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9-482B-A8B4-FA63937AA8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{D13B137D-3C89-436E-A121-96D83C4C55DB}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B89-482B-A8B4-FA63937AA8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{5463DAE1-7063-48BC-99A3-5360862EBFC2}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B89-482B-A8B4-FA63937AA8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{0F4B77FB-C5BC-4945-9141-3FF8E07EAF06}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B89-482B-A8B4-FA63937AA8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{E95F7BA4-C0C5-487E-A0FD-6D71CE8D5448}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B89-482B-A8B4-FA63937AA8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62.1</c:v>
                </c:pt>
                <c:pt idx="16">
                  <c:v>63.9</c:v>
                </c:pt>
                <c:pt idx="24">
                  <c:v>65</c:v>
                </c:pt>
                <c:pt idx="32">
                  <c:v>66.400000000000006</c:v>
                </c:pt>
              </c:numCache>
            </c:numRef>
          </c:xVal>
          <c:yVal>
            <c:numRef>
              <c:f>公会計指標分析・財政指標組合せ分析表!$BP$51:$DC$51</c:f>
              <c:numCache>
                <c:formatCode>#,##0.0;"▲ "#,##0.0</c:formatCode>
                <c:ptCount val="40"/>
                <c:pt idx="0">
                  <c:v>102.6</c:v>
                </c:pt>
                <c:pt idx="8">
                  <c:v>89.4</c:v>
                </c:pt>
                <c:pt idx="16">
                  <c:v>74.8</c:v>
                </c:pt>
                <c:pt idx="24">
                  <c:v>74.5</c:v>
                </c:pt>
                <c:pt idx="32">
                  <c:v>69.3</c:v>
                </c:pt>
              </c:numCache>
            </c:numRef>
          </c:yVal>
          <c:smooth val="0"/>
          <c:extLst>
            <c:ext xmlns:c16="http://schemas.microsoft.com/office/drawing/2014/chart" uri="{C3380CC4-5D6E-409C-BE32-E72D297353CC}">
              <c16:uniqueId val="{00000009-9B89-482B-A8B4-FA63937AA8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{B58808C2-AD7E-4E22-A307-C51EE89781BB}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B89-482B-A8B4-FA63937AA8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{C5888EDE-6E81-497A-9501-ED82009558B6}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9-482B-A8B4-FA63937AA8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{2E5E9674-6D7C-480F-9986-B9916C6F2DD1}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9-482B-A8B4-FA63937AA8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{A4543F59-610E-4605-A4D5-A930068310E8}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9-482B-A8B4-FA63937AA8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{EBB0DECB-EA8F-4BFF-B43C-6C362FACC8B9}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9-482B-A8B4-FA63937AA86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{0D891591-7F08-410B-8978-C35AC992CB0A}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B89-482B-A8B4-FA63937AA86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{F9220285-CBF1-497C-A6D9-789CF34EB81B}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B89-482B-A8B4-FA63937AA86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{B65CBC98-C4F3-43D1-85A6-F99AC25E06DE}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B89-482B-A8B4-FA63937AA86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{90E9B227-2039-495E-9539-25B9435CDDA7}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B89-482B-A8B4-FA63937AA8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B89-482B-A8B4-FA63937AA862}"/>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{E0E7DFEA-5D9A-494E-9107-28CC1E29BAC8}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D57-498A-B246-50370F7161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{BF6FA868-D52D-48A2-8E79-7FECB427C827}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57-498A-B246-50370F7161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{CBD1A59B-98C2-4968-AE03-936C2C707304}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57-498A-B246-50370F7161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{4A5D5583-AB7D-4951-81F9-AC301A9964D9}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57-498A-B246-50370F7161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{EBF1AD55-1C7B-4B4E-97D8-7FE1A87813B9}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57-498A-B246-50370F71619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{BFA3E25D-758F-4B3B-B9D5-57B70A3B5650}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D57-498A-B246-50370F71619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{B57CF242-5E37-4157-8266-6CBF4035CAA6}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D57-498A-B246-50370F71619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{EC77DCBE-EDF4-433C-BD52-286D58A101E4}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D57-498A-B246-50370F71619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{99B2164E-ECB0-401D-A78D-96C0DB1A9A7B}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D57-498A-B246-50370F7161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11.9</c:v>
                </c:pt>
                <c:pt idx="16">
                  <c:v>12.3</c:v>
                </c:pt>
                <c:pt idx="24">
                  <c:v>13.3</c:v>
                </c:pt>
                <c:pt idx="32">
                  <c:v>13.8</c:v>
                </c:pt>
              </c:numCache>
            </c:numRef>
          </c:xVal>
          <c:yVal>
            <c:numRef>
              <c:f>公会計指標分析・財政指標組合せ分析表!$BP$73:$DC$73</c:f>
              <c:numCache>
                <c:formatCode>#,##0.0;"▲ "#,##0.0</c:formatCode>
                <c:ptCount val="40"/>
                <c:pt idx="0">
                  <c:v>102.6</c:v>
                </c:pt>
                <c:pt idx="8">
                  <c:v>89.4</c:v>
                </c:pt>
                <c:pt idx="16">
                  <c:v>74.8</c:v>
                </c:pt>
                <c:pt idx="24">
                  <c:v>74.5</c:v>
                </c:pt>
                <c:pt idx="32">
                  <c:v>69.3</c:v>
                </c:pt>
              </c:numCache>
            </c:numRef>
          </c:yVal>
          <c:smooth val="0"/>
          <c:extLst>
            <c:ext xmlns:c16="http://schemas.microsoft.com/office/drawing/2014/chart" uri="{C3380CC4-5D6E-409C-BE32-E72D297353CC}">
              <c16:uniqueId val="{00000009-2D57-498A-B246-50370F71619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391E-2"/>
                  <c:y val="-5.453378194638425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{D0834B39-8213-47D3-ABDD-93A6312ECD4A}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D57-498A-B246-50370F71619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{984430AC-71B2-4F8A-A996-2316537140B7}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57-498A-B246-50370F7161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{7877F5BE-C7C2-4D73-B618-BF81DF33F310}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57-498A-B246-50370F7161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{F0AC6072-07A6-41D6-B187-4BA877536357}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57-498A-B246-50370F7161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{E955C753-459E-46CE-98D8-46EFC5E588E5}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57-498A-B246-50370F71619A}"/>
                </c:ext>
              </c:extLst>
            </c:dLbl>
            <c:dLbl>
              <c:idx val="8"/>
              <c:layout>
                <c:manualLayout>
                  <c:x val="-3.0948682560031009E-2"/>
                  <c:y val="-6.914241797593957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{021B5786-2F34-4F5F-AA33-B2DA9B4CBB67}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D57-498A-B246-50370F71619A}"/>
                </c:ext>
              </c:extLst>
            </c:dLbl>
            <c:dLbl>
              <c:idx val="16"/>
              <c:layout>
                <c:manualLayout>
                  <c:x val="-4.0858845881693452E-2"/>
                  <c:y val="-4.254483333527409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{0798C7AD-BB31-48E1-BE30-F704794D7BA1}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D57-498A-B246-50370F71619A}"/>
                </c:ext>
              </c:extLst>
            </c:dLbl>
            <c:dLbl>
              <c:idx val="24"/>
              <c:layout>
                <c:manualLayout>
                  <c:x val="-2.2409488462492896E-2"/>
                  <c:y val="-5.9528791902497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{6694FB54-8B1A-4AE3-B620-813A0995E575}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D57-498A-B246-50370F71619A}"/>
                </c:ext>
              </c:extLst>
            </c:dLbl>
            <c:dLbl>
              <c:idx val="32"/>
              <c:layout>
                <c:manualLayout>
                  <c:x val="-3.1570342725075584E-2"/>
                  <c:y val="-8.633255405995039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{C27A5437-571F-436E-9D51-38C4C4D50867}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D57-498A-B246-50370F7161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2D57-498A-B246-50370F71619A}"/>
            </c:ext>
          </c:extLst>
        </c:ser>
        <c:dLbls>
          <c:showLegendKey val="0"/>
          <c:showVal val="1"/>
          <c:showCatName val="0"/>
          <c:showSerName val="0"/>
          <c:showPercent val="0"/>
          <c:showBubbleSize val="0"/>
        </c:dLbls>
        <c:axId val="84219776"/>
        <c:axId val="84234240"/>
      </c:scatterChart>
      <c:valAx>
        <c:axId val="84219776"/>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年度の元利償還金等の構成比は、一般会計等の元利償還金が全体の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％を占めており、準元利償還金では、公営企業債の元利償還金に対する繰入金が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％、組合等が起こした地方債の元利償還金に対する負担金等が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前年度との比較では、元利償還金等は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百万円増加しているが、一方の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年度との比較では、元利償還金等はほぼ横ばいだが、算入公債費等が大きく減額しているため、結果として分子が増額（悪化）している。</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これは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交付税措置率の低い地方債割合が増加したこと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が要因と考えられる。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今後も引き続き地方債の計画的な発行、発行抑制及び償還期間の適正化に努めるとともに、交付税算入率が有利な起債の活用など公債費負担の軽減に努める。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兵庫のじぎく債の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年満期一括償還のために積み立てを行っている。平成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年の発行分が最終年度となるため、令和３年度以降は積み立てがゼロになる見込み。</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年度の将来負担額の構成比は、一般会計等に係る地方債の現在高が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％、組合等（豊岡病院組合）負担等見込額が</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これらを合わせると全体の</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94.1</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との比較では、将来負担額は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3,870</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百万円の減額であるが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充当可能財源等も</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3,005</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百万円減額しているため、将来負担</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比率の分子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将来負担額については、一般会計等に係る地方債の現在高の減少が将来負担比率の分子及び比率を押し下げる要因となっている。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今後も引き続き地方債の計画的な発行、発行抑制及び償還期間の適正化に努めるとともに、交付税算入率が有利な起債の活用など</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将来負担の軽減に努める。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兵庫県豊岡市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百万円の増額となった。財政調整基金、減債基金とも増額となった。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項の規定に基づく積み立てについて、それぞれの条例において財政調整基金、市債管理基金、公共施設整備基金に市長が定める額を積み立てると定めている。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決算時のそれぞれの基金の残高を勘案し、適切な積み立てを行うこととする。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財政調整基金は、「純財政調整基金」分として標準財政規模の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公共施設整備基金：公共施設再編計画等に基づき公共施設の整備、除却等に要する資金に充てるもの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年度に創設</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：市民の利便性の向上及び連携の強化並びに均衡ある地域振興を図る。合併特例債を原資に創設。ふるさと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納税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を積み立てる。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被災者生活再建支援基金：自然災害又は感染症により被害を受けた者の生活再建、事業再建等を支援する施策の経費に活用する。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植村直己顕彰基金：国民栄誉賞受賞者である植村直己氏の偉大な業績等を顕彰するもの。植村直己冒険館の整備等に活用する。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公共施設跡地売払収入等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百万円を積み立てる一方、公共施設の解体工事や整備工事等で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した額と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ほぼ同額を地域振興基金から繰入れ、地域振興に資する事業の財源として活用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年度ふるさと納税分から返礼品等の事務費を除いた</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百万円を基金に積み立てる一方、令和元年度ふるさと納税分等の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百万円を取り崩し地域振興の財源として活用した。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被災者生活再建支援基金：新型コロナウイルス感染症及び暖冬による雪不足に苦しむ神鍋地域事業者への支援事業のため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百万円の取り崩しを行った。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植村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直己顕彰基金：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植村直己冒険館の機能強化整備に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公共施設整備基金：当該基金は、地方財政法第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項の規定に基づく積み立てを行うこととしているので、財政調整基金の残高を勘案しながら可能な限り積み立てを行うこととする。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繰り入れについては、財源がない危険建物の除却等を中心に行うこととする。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：引き続き地域振興に資する事業の財源として活用していく。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前年度の決算剰余金や基金利子の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一方、収支不足のため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当初予算では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億円を取り崩して収支均衡を図ることとしていたが、入札減、事業費確定による不用額の他、新型コロナの影響による事業の中止、旅費の削減等により、取り崩し額が減少したことが要因である。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年度からの普通交付税の合併算定替えの段階的縮減により収支が悪化。収支不足を補うため財政調整基金を取り崩して財政運営を行っている状況である。</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一般的に財政調整基金の残高は、標準財政規模の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％以上が望ましいとされて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本市の標準財政規模は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億円であるので、その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特定目的化分を除く純財政調整基金分として、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し健全な財政運営を行う。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子育て支援総合拠点等整備事業等の償還財源として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基金に積み立て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一方、庁舎建設事業等の償還財源として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百万円を取り崩したため、前年度と</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必要に応じて、地方財政法第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項の規定に基づく積み立てを行う。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また、今後の償還予定を勘案し、財政の健全な運営の観点から地方債償還の平準化を図る。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なお、満期一括償還財源の取り崩しは令和３年度で終了する見込み。</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有形固定資産原価償却率は上昇傾向にあり、兵庫県平均よりは低いものの、類似団体・全国平均を上回っている。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将来の公共施設等の修繕や更新等に係る財政負担を軽減するため、公共施設等総合管理計画（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年策定、</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年改訂）に基づき、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2020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年度に実施した地域デザイン懇談会（概ね旧市町単位で公共施設のあり方等を地域と協働して検討する会議体）の結果も踏まえ、公共施設等の集約化・複合化を進めるなど施設保有量の適正化に取り組む。</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75383</xdr:rowOff>
    </xdr:from>
    <xdr:to>
      <xdr:col>23</xdr:col>
      <xdr:colOff>136525</xdr:colOff>
      <xdr:row>33</xdr:row>
      <xdr:rowOff>5533</xdr:rowOff>
    </xdr:to>
    <xdr:sp macro="" textlink="">
      <xdr:nvSpPr>
        <xdr:cNvPr id="83" name="楕円 82"/>
        <xdr:cNvSpPr/>
      </xdr:nvSpPr>
      <xdr:spPr>
        <a:xfrm>
          <a:off x="47117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53810</xdr:rowOff>
    </xdr:from>
    <xdr:ext cx="405111" cy="259045"/>
    <xdr:sp macro="" textlink="">
      <xdr:nvSpPr>
        <xdr:cNvPr id="84" name="有形固定資産減価償却率該当値テキスト"/>
        <xdr:cNvSpPr txBox="1"/>
      </xdr:nvSpPr>
      <xdr:spPr>
        <a:xfrm>
          <a:off x="4813300" y="631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32203</xdr:rowOff>
    </xdr:from>
    <xdr:to>
      <xdr:col>19</xdr:col>
      <xdr:colOff>187325</xdr:colOff>
      <xdr:row>32</xdr:row>
      <xdr:rowOff>133803</xdr:rowOff>
    </xdr:to>
    <xdr:sp macro="" textlink="">
      <xdr:nvSpPr>
        <xdr:cNvPr id="85" name="楕円 84"/>
        <xdr:cNvSpPr/>
      </xdr:nvSpPr>
      <xdr:spPr>
        <a:xfrm>
          <a:off x="4000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83003</xdr:rowOff>
    </xdr:from>
    <xdr:to>
      <xdr:col>23</xdr:col>
      <xdr:colOff>85725</xdr:colOff>
      <xdr:row>32</xdr:row>
      <xdr:rowOff>126183</xdr:rowOff>
    </xdr:to>
    <xdr:cxnSp macro="">
      <xdr:nvCxnSpPr>
        <xdr:cNvPr id="86" name="直線コネクタ 85"/>
        <xdr:cNvCxnSpPr/>
      </xdr:nvCxnSpPr>
      <xdr:spPr>
        <a:xfrm>
          <a:off x="4051300" y="634092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169726</xdr:rowOff>
    </xdr:from>
    <xdr:to>
      <xdr:col>15</xdr:col>
      <xdr:colOff>187325</xdr:colOff>
      <xdr:row>32</xdr:row>
      <xdr:rowOff>99876</xdr:rowOff>
    </xdr:to>
    <xdr:sp macro="" textlink="">
      <xdr:nvSpPr>
        <xdr:cNvPr id="87" name="楕円 86"/>
        <xdr:cNvSpPr/>
      </xdr:nvSpPr>
      <xdr:spPr>
        <a:xfrm>
          <a:off x="3238500" y="625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49076</xdr:rowOff>
    </xdr:from>
    <xdr:to>
      <xdr:col>19</xdr:col>
      <xdr:colOff>136525</xdr:colOff>
      <xdr:row>32</xdr:row>
      <xdr:rowOff>83003</xdr:rowOff>
    </xdr:to>
    <xdr:cxnSp macro="">
      <xdr:nvCxnSpPr>
        <xdr:cNvPr id="88" name="直線コネクタ 87"/>
        <xdr:cNvCxnSpPr/>
      </xdr:nvCxnSpPr>
      <xdr:spPr>
        <a:xfrm>
          <a:off x="3289300" y="6307001"/>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114209</xdr:rowOff>
    </xdr:from>
    <xdr:to>
      <xdr:col>11</xdr:col>
      <xdr:colOff>187325</xdr:colOff>
      <xdr:row>32</xdr:row>
      <xdr:rowOff>44359</xdr:rowOff>
    </xdr:to>
    <xdr:sp macro="" textlink="">
      <xdr:nvSpPr>
        <xdr:cNvPr id="89" name="楕円 88"/>
        <xdr:cNvSpPr/>
      </xdr:nvSpPr>
      <xdr:spPr>
        <a:xfrm>
          <a:off x="2476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165009</xdr:rowOff>
    </xdr:from>
    <xdr:to>
      <xdr:col>15</xdr:col>
      <xdr:colOff>136525</xdr:colOff>
      <xdr:row>32</xdr:row>
      <xdr:rowOff>49076</xdr:rowOff>
    </xdr:to>
    <xdr:cxnSp macro="">
      <xdr:nvCxnSpPr>
        <xdr:cNvPr id="90" name="直線コネクタ 89"/>
        <xdr:cNvCxnSpPr/>
      </xdr:nvCxnSpPr>
      <xdr:spPr>
        <a:xfrm>
          <a:off x="2527300" y="625148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1" name="楕円 90"/>
        <xdr:cNvSpPr/>
      </xdr:nvSpPr>
      <xdr:spPr>
        <a:xfrm>
          <a:off x="1714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31</xdr:row>
      <xdr:rowOff>165009</xdr:rowOff>
    </xdr:to>
    <xdr:cxnSp macro="">
      <xdr:nvCxnSpPr>
        <xdr:cNvPr id="92" name="直線コネクタ 91"/>
        <xdr:cNvCxnSpPr/>
      </xdr:nvCxnSpPr>
      <xdr:spPr>
        <a:xfrm>
          <a:off x="1765300" y="6205220"/>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xdr:cNvSpPr txBox="1"/>
      </xdr:nvSpPr>
      <xdr:spPr>
        <a:xfrm>
          <a:off x="1562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124930</xdr:rowOff>
    </xdr:from>
    <xdr:ext cx="405111" cy="259045"/>
    <xdr:sp macro="" textlink="">
      <xdr:nvSpPr>
        <xdr:cNvPr id="97" name="n_1mainValue有形固定資産減価償却率"/>
        <xdr:cNvSpPr txBox="1"/>
      </xdr:nvSpPr>
      <xdr:spPr>
        <a:xfrm>
          <a:off x="38360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8" name="n_2main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35486</xdr:rowOff>
    </xdr:from>
    <xdr:ext cx="405111" cy="259045"/>
    <xdr:sp macro="" textlink="">
      <xdr:nvSpPr>
        <xdr:cNvPr id="99" name="n_3mainValue有形固定資産減価償却率"/>
        <xdr:cNvSpPr txBox="1"/>
      </xdr:nvSpPr>
      <xdr:spPr>
        <a:xfrm>
          <a:off x="2324744" y="629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0" name="n_4mainValue有形固定資産減価償却率"/>
        <xdr:cNvSpPr txBox="1"/>
      </xdr:nvSpPr>
      <xdr:spPr>
        <a:xfrm>
          <a:off x="1562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債務償還比率は昨年度よりも減少しているものの、兵庫県平均及び全国平均を上回っている。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地方債の積極的な繰上償還、計画に基づく発行及び発行抑制、交付税算入率の高い発行等に努める。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61108</xdr:rowOff>
    </xdr:from>
    <xdr:to>
      <xdr:col>76</xdr:col>
      <xdr:colOff>73025</xdr:colOff>
      <xdr:row>31</xdr:row>
      <xdr:rowOff>162708</xdr:rowOff>
    </xdr:to>
    <xdr:sp macro="" textlink="">
      <xdr:nvSpPr>
        <xdr:cNvPr id="145" name="楕円 144"/>
        <xdr:cNvSpPr/>
      </xdr:nvSpPr>
      <xdr:spPr>
        <a:xfrm>
          <a:off x="14744700" y="614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39535</xdr:rowOff>
    </xdr:from>
    <xdr:ext cx="469744" cy="259045"/>
    <xdr:sp macro="" textlink="">
      <xdr:nvSpPr>
        <xdr:cNvPr id="146" name="債務償還比率該当値テキスト"/>
        <xdr:cNvSpPr txBox="1"/>
      </xdr:nvSpPr>
      <xdr:spPr>
        <a:xfrm>
          <a:off x="14846300" y="612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76941</xdr:rowOff>
    </xdr:from>
    <xdr:to>
      <xdr:col>72</xdr:col>
      <xdr:colOff>123825</xdr:colOff>
      <xdr:row>32</xdr:row>
      <xdr:rowOff>7091</xdr:rowOff>
    </xdr:to>
    <xdr:sp macro="" textlink="">
      <xdr:nvSpPr>
        <xdr:cNvPr id="147" name="楕円 146"/>
        <xdr:cNvSpPr/>
      </xdr:nvSpPr>
      <xdr:spPr>
        <a:xfrm>
          <a:off x="14033500" y="61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111908</xdr:rowOff>
    </xdr:from>
    <xdr:to>
      <xdr:col>76</xdr:col>
      <xdr:colOff>22225</xdr:colOff>
      <xdr:row>31</xdr:row>
      <xdr:rowOff>127741</xdr:rowOff>
    </xdr:to>
    <xdr:cxnSp macro="">
      <xdr:nvCxnSpPr>
        <xdr:cNvPr id="148" name="直線コネクタ 147"/>
        <xdr:cNvCxnSpPr/>
      </xdr:nvCxnSpPr>
      <xdr:spPr>
        <a:xfrm flipV="1">
          <a:off x="14084300" y="6198383"/>
          <a:ext cx="711200" cy="1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42757</xdr:rowOff>
    </xdr:from>
    <xdr:to>
      <xdr:col>68</xdr:col>
      <xdr:colOff>123825</xdr:colOff>
      <xdr:row>31</xdr:row>
      <xdr:rowOff>144357</xdr:rowOff>
    </xdr:to>
    <xdr:sp macro="" textlink="">
      <xdr:nvSpPr>
        <xdr:cNvPr id="149" name="楕円 148"/>
        <xdr:cNvSpPr/>
      </xdr:nvSpPr>
      <xdr:spPr>
        <a:xfrm>
          <a:off x="13271500" y="61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93557</xdr:rowOff>
    </xdr:from>
    <xdr:to>
      <xdr:col>72</xdr:col>
      <xdr:colOff>73025</xdr:colOff>
      <xdr:row>31</xdr:row>
      <xdr:rowOff>127741</xdr:rowOff>
    </xdr:to>
    <xdr:cxnSp macro="">
      <xdr:nvCxnSpPr>
        <xdr:cNvPr id="150" name="直線コネクタ 149"/>
        <xdr:cNvCxnSpPr/>
      </xdr:nvCxnSpPr>
      <xdr:spPr>
        <a:xfrm>
          <a:off x="13322300" y="6180032"/>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93133</xdr:rowOff>
    </xdr:from>
    <xdr:to>
      <xdr:col>64</xdr:col>
      <xdr:colOff>123825</xdr:colOff>
      <xdr:row>32</xdr:row>
      <xdr:rowOff>23283</xdr:rowOff>
    </xdr:to>
    <xdr:sp macro="" textlink="">
      <xdr:nvSpPr>
        <xdr:cNvPr id="151" name="楕円 150"/>
        <xdr:cNvSpPr/>
      </xdr:nvSpPr>
      <xdr:spPr>
        <a:xfrm>
          <a:off x="12509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93557</xdr:rowOff>
    </xdr:from>
    <xdr:to>
      <xdr:col>68</xdr:col>
      <xdr:colOff>73025</xdr:colOff>
      <xdr:row>31</xdr:row>
      <xdr:rowOff>143933</xdr:rowOff>
    </xdr:to>
    <xdr:cxnSp macro="">
      <xdr:nvCxnSpPr>
        <xdr:cNvPr id="152" name="直線コネクタ 151"/>
        <xdr:cNvCxnSpPr/>
      </xdr:nvCxnSpPr>
      <xdr:spPr>
        <a:xfrm flipV="1">
          <a:off x="12560300" y="618003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127917</xdr:rowOff>
    </xdr:from>
    <xdr:to>
      <xdr:col>60</xdr:col>
      <xdr:colOff>123825</xdr:colOff>
      <xdr:row>32</xdr:row>
      <xdr:rowOff>58067</xdr:rowOff>
    </xdr:to>
    <xdr:sp macro="" textlink="">
      <xdr:nvSpPr>
        <xdr:cNvPr id="153" name="楕円 152"/>
        <xdr:cNvSpPr/>
      </xdr:nvSpPr>
      <xdr:spPr>
        <a:xfrm>
          <a:off x="11747500" y="62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143933</xdr:rowOff>
    </xdr:from>
    <xdr:to>
      <xdr:col>64</xdr:col>
      <xdr:colOff>73025</xdr:colOff>
      <xdr:row>32</xdr:row>
      <xdr:rowOff>7267</xdr:rowOff>
    </xdr:to>
    <xdr:cxnSp macro="">
      <xdr:nvCxnSpPr>
        <xdr:cNvPr id="154" name="直線コネクタ 153"/>
        <xdr:cNvCxnSpPr/>
      </xdr:nvCxnSpPr>
      <xdr:spPr>
        <a:xfrm flipV="1">
          <a:off x="11798300" y="6230408"/>
          <a:ext cx="762000" cy="3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169668</xdr:rowOff>
    </xdr:from>
    <xdr:ext cx="469744" cy="259045"/>
    <xdr:sp macro="" textlink="">
      <xdr:nvSpPr>
        <xdr:cNvPr id="159" name="n_1mainValue債務償還比率"/>
        <xdr:cNvSpPr txBox="1"/>
      </xdr:nvSpPr>
      <xdr:spPr>
        <a:xfrm>
          <a:off x="13836727" y="625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135484</xdr:rowOff>
    </xdr:from>
    <xdr:ext cx="469744" cy="259045"/>
    <xdr:sp macro="" textlink="">
      <xdr:nvSpPr>
        <xdr:cNvPr id="160" name="n_2mainValue債務償還比率"/>
        <xdr:cNvSpPr txBox="1"/>
      </xdr:nvSpPr>
      <xdr:spPr>
        <a:xfrm>
          <a:off x="13087427" y="622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14410</xdr:rowOff>
    </xdr:from>
    <xdr:ext cx="469744" cy="259045"/>
    <xdr:sp macro="" textlink="">
      <xdr:nvSpPr>
        <xdr:cNvPr id="161" name="n_3mainValue債務償還比率"/>
        <xdr:cNvSpPr txBox="1"/>
      </xdr:nvSpPr>
      <xdr:spPr>
        <a:xfrm>
          <a:off x="12325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49194</xdr:rowOff>
    </xdr:from>
    <xdr:ext cx="469744" cy="259045"/>
    <xdr:sp macro="" textlink="">
      <xdr:nvSpPr>
        <xdr:cNvPr id="162" name="n_4mainValue債務償還比率"/>
        <xdr:cNvSpPr txBox="1"/>
      </xdr:nvSpPr>
      <xdr:spPr>
        <a:xfrm>
          <a:off x="11563427" y="630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74" name="楕円 73"/>
        <xdr:cNvSpPr/>
      </xdr:nvSpPr>
      <xdr:spPr>
        <a:xfrm>
          <a:off x="45847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149514</xdr:rowOff>
    </xdr:from>
    <xdr:ext cx="405111" cy="259045"/>
    <xdr:sp macro="" textlink="">
      <xdr:nvSpPr>
        <xdr:cNvPr id="75" name="【道路】&#10;有形固定資産減価償却率該当値テキスト"/>
        <xdr:cNvSpPr txBox="1"/>
      </xdr:nvSpPr>
      <xdr:spPr>
        <a:xfrm>
          <a:off x="4673600" y="6493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97246</xdr:rowOff>
    </xdr:from>
    <xdr:to>
      <xdr:col>20</xdr:col>
      <xdr:colOff>38100</xdr:colOff>
      <xdr:row>39</xdr:row>
      <xdr:rowOff>27396</xdr:rowOff>
    </xdr:to>
    <xdr:sp macro="" textlink="">
      <xdr:nvSpPr>
        <xdr:cNvPr id="76" name="楕円 75"/>
        <xdr:cNvSpPr/>
      </xdr:nvSpPr>
      <xdr:spPr>
        <a:xfrm>
          <a:off x="3746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148046</xdr:rowOff>
    </xdr:from>
    <xdr:to>
      <xdr:col>24</xdr:col>
      <xdr:colOff>63500</xdr:colOff>
      <xdr:row>39</xdr:row>
      <xdr:rowOff>5987</xdr:rowOff>
    </xdr:to>
    <xdr:cxnSp macro="">
      <xdr:nvCxnSpPr>
        <xdr:cNvPr id="77" name="直線コネクタ 76"/>
        <xdr:cNvCxnSpPr/>
      </xdr:nvCxnSpPr>
      <xdr:spPr>
        <a:xfrm>
          <a:off x="3797300" y="66631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69487</xdr:rowOff>
    </xdr:from>
    <xdr:to>
      <xdr:col>15</xdr:col>
      <xdr:colOff>101600</xdr:colOff>
      <xdr:row>38</xdr:row>
      <xdr:rowOff>171087</xdr:rowOff>
    </xdr:to>
    <xdr:sp macro="" textlink="">
      <xdr:nvSpPr>
        <xdr:cNvPr id="78" name="楕円 77"/>
        <xdr:cNvSpPr/>
      </xdr:nvSpPr>
      <xdr:spPr>
        <a:xfrm>
          <a:off x="28575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120287</xdr:rowOff>
    </xdr:from>
    <xdr:to>
      <xdr:col>19</xdr:col>
      <xdr:colOff>177800</xdr:colOff>
      <xdr:row>38</xdr:row>
      <xdr:rowOff>148046</xdr:rowOff>
    </xdr:to>
    <xdr:cxnSp macro="">
      <xdr:nvCxnSpPr>
        <xdr:cNvPr id="79" name="直線コネクタ 78"/>
        <xdr:cNvCxnSpPr/>
      </xdr:nvCxnSpPr>
      <xdr:spPr>
        <a:xfrm>
          <a:off x="2908300" y="66353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41728</xdr:rowOff>
    </xdr:from>
    <xdr:to>
      <xdr:col>10</xdr:col>
      <xdr:colOff>165100</xdr:colOff>
      <xdr:row>38</xdr:row>
      <xdr:rowOff>143328</xdr:rowOff>
    </xdr:to>
    <xdr:sp macro="" textlink="">
      <xdr:nvSpPr>
        <xdr:cNvPr id="80" name="楕円 79"/>
        <xdr:cNvSpPr/>
      </xdr:nvSpPr>
      <xdr:spPr>
        <a:xfrm>
          <a:off x="196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92528</xdr:rowOff>
    </xdr:from>
    <xdr:to>
      <xdr:col>15</xdr:col>
      <xdr:colOff>50800</xdr:colOff>
      <xdr:row>38</xdr:row>
      <xdr:rowOff>120287</xdr:rowOff>
    </xdr:to>
    <xdr:cxnSp macro="">
      <xdr:nvCxnSpPr>
        <xdr:cNvPr id="81" name="直線コネクタ 80"/>
        <xdr:cNvCxnSpPr/>
      </xdr:nvCxnSpPr>
      <xdr:spPr>
        <a:xfrm>
          <a:off x="2019300" y="660762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82" name="楕円 81"/>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92528</xdr:rowOff>
    </xdr:to>
    <xdr:cxnSp macro="">
      <xdr:nvCxnSpPr>
        <xdr:cNvPr id="83" name="直線コネクタ 82"/>
        <xdr:cNvCxnSpPr/>
      </xdr:nvCxnSpPr>
      <xdr:spPr>
        <a:xfrm>
          <a:off x="1130300" y="65798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43923</xdr:rowOff>
    </xdr:from>
    <xdr:ext cx="405111" cy="259045"/>
    <xdr:sp macro="" textlink="">
      <xdr:nvSpPr>
        <xdr:cNvPr id="88" name="n_1mainValue【道路】&#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16164</xdr:rowOff>
    </xdr:from>
    <xdr:ext cx="405111" cy="259045"/>
    <xdr:sp macro="" textlink="">
      <xdr:nvSpPr>
        <xdr:cNvPr id="89" name="n_2mainValue【道路】&#10;有形固定資産減価償却率"/>
        <xdr:cNvSpPr txBox="1"/>
      </xdr:nvSpPr>
      <xdr:spPr>
        <a:xfrm>
          <a:off x="2705744" y="635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159855</xdr:rowOff>
    </xdr:from>
    <xdr:ext cx="405111" cy="259045"/>
    <xdr:sp macro="" textlink="">
      <xdr:nvSpPr>
        <xdr:cNvPr id="90" name="n_3mainValue【道路】&#10;有形固定資産減価償却率"/>
        <xdr:cNvSpPr txBox="1"/>
      </xdr:nvSpPr>
      <xdr:spPr>
        <a:xfrm>
          <a:off x="1816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91" name="n_4mainValue【道路】&#10;有形固定資産減価償却率"/>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50051</xdr:rowOff>
    </xdr:from>
    <xdr:to>
      <xdr:col>55</xdr:col>
      <xdr:colOff>50800</xdr:colOff>
      <xdr:row>37</xdr:row>
      <xdr:rowOff>151651</xdr:rowOff>
    </xdr:to>
    <xdr:sp macro="" textlink="">
      <xdr:nvSpPr>
        <xdr:cNvPr id="131" name="楕円 130"/>
        <xdr:cNvSpPr/>
      </xdr:nvSpPr>
      <xdr:spPr>
        <a:xfrm>
          <a:off x="10426700" y="639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72928</xdr:rowOff>
    </xdr:from>
    <xdr:ext cx="534377" cy="259045"/>
    <xdr:sp macro="" textlink="">
      <xdr:nvSpPr>
        <xdr:cNvPr id="132" name="【道路】&#10;一人当たり延長該当値テキスト"/>
        <xdr:cNvSpPr txBox="1"/>
      </xdr:nvSpPr>
      <xdr:spPr>
        <a:xfrm>
          <a:off x="10515600" y="624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59042</xdr:rowOff>
    </xdr:from>
    <xdr:to>
      <xdr:col>50</xdr:col>
      <xdr:colOff>165100</xdr:colOff>
      <xdr:row>37</xdr:row>
      <xdr:rowOff>160642</xdr:rowOff>
    </xdr:to>
    <xdr:sp macro="" textlink="">
      <xdr:nvSpPr>
        <xdr:cNvPr id="133" name="楕円 132"/>
        <xdr:cNvSpPr/>
      </xdr:nvSpPr>
      <xdr:spPr>
        <a:xfrm>
          <a:off x="9588500" y="64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100851</xdr:rowOff>
    </xdr:from>
    <xdr:to>
      <xdr:col>55</xdr:col>
      <xdr:colOff>0</xdr:colOff>
      <xdr:row>37</xdr:row>
      <xdr:rowOff>109842</xdr:rowOff>
    </xdr:to>
    <xdr:cxnSp macro="">
      <xdr:nvCxnSpPr>
        <xdr:cNvPr id="134" name="直線コネクタ 133"/>
        <xdr:cNvCxnSpPr/>
      </xdr:nvCxnSpPr>
      <xdr:spPr>
        <a:xfrm flipV="1">
          <a:off x="9639300" y="6444501"/>
          <a:ext cx="8382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70510</xdr:rowOff>
    </xdr:from>
    <xdr:to>
      <xdr:col>46</xdr:col>
      <xdr:colOff>38100</xdr:colOff>
      <xdr:row>38</xdr:row>
      <xdr:rowOff>660</xdr:rowOff>
    </xdr:to>
    <xdr:sp macro="" textlink="">
      <xdr:nvSpPr>
        <xdr:cNvPr id="135" name="楕円 134"/>
        <xdr:cNvSpPr/>
      </xdr:nvSpPr>
      <xdr:spPr>
        <a:xfrm>
          <a:off x="8699500" y="64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109842</xdr:rowOff>
    </xdr:from>
    <xdr:to>
      <xdr:col>50</xdr:col>
      <xdr:colOff>114300</xdr:colOff>
      <xdr:row>37</xdr:row>
      <xdr:rowOff>121310</xdr:rowOff>
    </xdr:to>
    <xdr:cxnSp macro="">
      <xdr:nvCxnSpPr>
        <xdr:cNvPr id="136" name="直線コネクタ 135"/>
        <xdr:cNvCxnSpPr/>
      </xdr:nvCxnSpPr>
      <xdr:spPr>
        <a:xfrm flipV="1">
          <a:off x="8750300" y="6453492"/>
          <a:ext cx="8890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81102</xdr:rowOff>
    </xdr:from>
    <xdr:to>
      <xdr:col>41</xdr:col>
      <xdr:colOff>101600</xdr:colOff>
      <xdr:row>38</xdr:row>
      <xdr:rowOff>11252</xdr:rowOff>
    </xdr:to>
    <xdr:sp macro="" textlink="">
      <xdr:nvSpPr>
        <xdr:cNvPr id="137" name="楕円 136"/>
        <xdr:cNvSpPr/>
      </xdr:nvSpPr>
      <xdr:spPr>
        <a:xfrm>
          <a:off x="7810500" y="64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121310</xdr:rowOff>
    </xdr:from>
    <xdr:to>
      <xdr:col>45</xdr:col>
      <xdr:colOff>177800</xdr:colOff>
      <xdr:row>37</xdr:row>
      <xdr:rowOff>131902</xdr:rowOff>
    </xdr:to>
    <xdr:cxnSp macro="">
      <xdr:nvCxnSpPr>
        <xdr:cNvPr id="138" name="直線コネクタ 137"/>
        <xdr:cNvCxnSpPr/>
      </xdr:nvCxnSpPr>
      <xdr:spPr>
        <a:xfrm flipV="1">
          <a:off x="7861300" y="64649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87389</xdr:rowOff>
    </xdr:from>
    <xdr:to>
      <xdr:col>36</xdr:col>
      <xdr:colOff>165100</xdr:colOff>
      <xdr:row>38</xdr:row>
      <xdr:rowOff>17538</xdr:rowOff>
    </xdr:to>
    <xdr:sp macro="" textlink="">
      <xdr:nvSpPr>
        <xdr:cNvPr id="139" name="楕円 138"/>
        <xdr:cNvSpPr/>
      </xdr:nvSpPr>
      <xdr:spPr>
        <a:xfrm>
          <a:off x="6921500" y="64310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131902</xdr:rowOff>
    </xdr:from>
    <xdr:to>
      <xdr:col>41</xdr:col>
      <xdr:colOff>50800</xdr:colOff>
      <xdr:row>37</xdr:row>
      <xdr:rowOff>138189</xdr:rowOff>
    </xdr:to>
    <xdr:cxnSp macro="">
      <xdr:nvCxnSpPr>
        <xdr:cNvPr id="140" name="直線コネクタ 139"/>
        <xdr:cNvCxnSpPr/>
      </xdr:nvCxnSpPr>
      <xdr:spPr>
        <a:xfrm flipV="1">
          <a:off x="6972300" y="6475552"/>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5719</xdr:rowOff>
    </xdr:from>
    <xdr:ext cx="534377" cy="259045"/>
    <xdr:sp macro="" textlink="">
      <xdr:nvSpPr>
        <xdr:cNvPr id="145" name="n_1mainValue【道路】&#10;一人当たり延長"/>
        <xdr:cNvSpPr txBox="1"/>
      </xdr:nvSpPr>
      <xdr:spPr>
        <a:xfrm>
          <a:off x="9359411" y="61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17187</xdr:rowOff>
    </xdr:from>
    <xdr:ext cx="534377" cy="259045"/>
    <xdr:sp macro="" textlink="">
      <xdr:nvSpPr>
        <xdr:cNvPr id="146" name="n_2mainValue【道路】&#10;一人当たり延長"/>
        <xdr:cNvSpPr txBox="1"/>
      </xdr:nvSpPr>
      <xdr:spPr>
        <a:xfrm>
          <a:off x="8483111" y="61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27779</xdr:rowOff>
    </xdr:from>
    <xdr:ext cx="534377" cy="259045"/>
    <xdr:sp macro="" textlink="">
      <xdr:nvSpPr>
        <xdr:cNvPr id="147" name="n_3mainValue【道路】&#10;一人当たり延長"/>
        <xdr:cNvSpPr txBox="1"/>
      </xdr:nvSpPr>
      <xdr:spPr>
        <a:xfrm>
          <a:off x="7594111" y="619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34066</xdr:rowOff>
    </xdr:from>
    <xdr:ext cx="534377" cy="259045"/>
    <xdr:sp macro="" textlink="">
      <xdr:nvSpPr>
        <xdr:cNvPr id="148" name="n_4mainValue【道路】&#10;一人当たり延長"/>
        <xdr:cNvSpPr txBox="1"/>
      </xdr:nvSpPr>
      <xdr:spPr>
        <a:xfrm>
          <a:off x="6705111" y="6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17780</xdr:rowOff>
    </xdr:from>
    <xdr:to>
      <xdr:col>24</xdr:col>
      <xdr:colOff>114300</xdr:colOff>
      <xdr:row>63</xdr:row>
      <xdr:rowOff>119380</xdr:rowOff>
    </xdr:to>
    <xdr:sp macro="" textlink="">
      <xdr:nvSpPr>
        <xdr:cNvPr id="190" name="楕円 189"/>
        <xdr:cNvSpPr/>
      </xdr:nvSpPr>
      <xdr:spPr>
        <a:xfrm>
          <a:off x="45847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104157</xdr:rowOff>
    </xdr:from>
    <xdr:ext cx="405111" cy="259045"/>
    <xdr:sp macro="" textlink="">
      <xdr:nvSpPr>
        <xdr:cNvPr id="191" name="【橋りょう・トンネル】&#10;有形固定資産減価償却率該当値テキスト"/>
        <xdr:cNvSpPr txBox="1"/>
      </xdr:nvSpPr>
      <xdr:spPr>
        <a:xfrm>
          <a:off x="4673600" y="1073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24312</xdr:rowOff>
    </xdr:from>
    <xdr:to>
      <xdr:col>20</xdr:col>
      <xdr:colOff>38100</xdr:colOff>
      <xdr:row>63</xdr:row>
      <xdr:rowOff>125912</xdr:rowOff>
    </xdr:to>
    <xdr:sp macro="" textlink="">
      <xdr:nvSpPr>
        <xdr:cNvPr id="192" name="楕円 191"/>
        <xdr:cNvSpPr/>
      </xdr:nvSpPr>
      <xdr:spPr>
        <a:xfrm>
          <a:off x="3746500" y="1082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68580</xdr:rowOff>
    </xdr:from>
    <xdr:to>
      <xdr:col>24</xdr:col>
      <xdr:colOff>63500</xdr:colOff>
      <xdr:row>63</xdr:row>
      <xdr:rowOff>75112</xdr:rowOff>
    </xdr:to>
    <xdr:cxnSp macro="">
      <xdr:nvCxnSpPr>
        <xdr:cNvPr id="193" name="直線コネクタ 192"/>
        <xdr:cNvCxnSpPr/>
      </xdr:nvCxnSpPr>
      <xdr:spPr>
        <a:xfrm flipV="1">
          <a:off x="3797300" y="1086993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12881</xdr:rowOff>
    </xdr:from>
    <xdr:to>
      <xdr:col>15</xdr:col>
      <xdr:colOff>101600</xdr:colOff>
      <xdr:row>63</xdr:row>
      <xdr:rowOff>114481</xdr:rowOff>
    </xdr:to>
    <xdr:sp macro="" textlink="">
      <xdr:nvSpPr>
        <xdr:cNvPr id="194" name="楕円 193"/>
        <xdr:cNvSpPr/>
      </xdr:nvSpPr>
      <xdr:spPr>
        <a:xfrm>
          <a:off x="2857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63681</xdr:rowOff>
    </xdr:from>
    <xdr:to>
      <xdr:col>19</xdr:col>
      <xdr:colOff>177800</xdr:colOff>
      <xdr:row>63</xdr:row>
      <xdr:rowOff>75112</xdr:rowOff>
    </xdr:to>
    <xdr:cxnSp macro="">
      <xdr:nvCxnSpPr>
        <xdr:cNvPr id="195" name="直線コネクタ 194"/>
        <xdr:cNvCxnSpPr/>
      </xdr:nvCxnSpPr>
      <xdr:spPr>
        <a:xfrm>
          <a:off x="2908300" y="1086503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55335</xdr:rowOff>
    </xdr:from>
    <xdr:to>
      <xdr:col>10</xdr:col>
      <xdr:colOff>165100</xdr:colOff>
      <xdr:row>63</xdr:row>
      <xdr:rowOff>156935</xdr:rowOff>
    </xdr:to>
    <xdr:sp macro="" textlink="">
      <xdr:nvSpPr>
        <xdr:cNvPr id="196" name="楕円 195"/>
        <xdr:cNvSpPr/>
      </xdr:nvSpPr>
      <xdr:spPr>
        <a:xfrm>
          <a:off x="1968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63681</xdr:rowOff>
    </xdr:from>
    <xdr:to>
      <xdr:col>15</xdr:col>
      <xdr:colOff>50800</xdr:colOff>
      <xdr:row>63</xdr:row>
      <xdr:rowOff>106135</xdr:rowOff>
    </xdr:to>
    <xdr:cxnSp macro="">
      <xdr:nvCxnSpPr>
        <xdr:cNvPr id="197" name="直線コネクタ 196"/>
        <xdr:cNvCxnSpPr/>
      </xdr:nvCxnSpPr>
      <xdr:spPr>
        <a:xfrm flipV="1">
          <a:off x="2019300" y="10865031"/>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70031</xdr:rowOff>
    </xdr:from>
    <xdr:to>
      <xdr:col>6</xdr:col>
      <xdr:colOff>38100</xdr:colOff>
      <xdr:row>64</xdr:row>
      <xdr:rowOff>181</xdr:rowOff>
    </xdr:to>
    <xdr:sp macro="" textlink="">
      <xdr:nvSpPr>
        <xdr:cNvPr id="198" name="楕円 197"/>
        <xdr:cNvSpPr/>
      </xdr:nvSpPr>
      <xdr:spPr>
        <a:xfrm>
          <a:off x="1079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106135</xdr:rowOff>
    </xdr:from>
    <xdr:to>
      <xdr:col>10</xdr:col>
      <xdr:colOff>114300</xdr:colOff>
      <xdr:row>63</xdr:row>
      <xdr:rowOff>120831</xdr:rowOff>
    </xdr:to>
    <xdr:cxnSp macro="">
      <xdr:nvCxnSpPr>
        <xdr:cNvPr id="199" name="直線コネクタ 198"/>
        <xdr:cNvCxnSpPr/>
      </xdr:nvCxnSpPr>
      <xdr:spPr>
        <a:xfrm flipV="1">
          <a:off x="1130300" y="10907485"/>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117039</xdr:rowOff>
    </xdr:from>
    <xdr:ext cx="405111" cy="259045"/>
    <xdr:sp macro="" textlink="">
      <xdr:nvSpPr>
        <xdr:cNvPr id="204" name="n_1mainValue【橋りょう・トンネル】&#10;有形固定資産減価償却率"/>
        <xdr:cNvSpPr txBox="1"/>
      </xdr:nvSpPr>
      <xdr:spPr>
        <a:xfrm>
          <a:off x="3582044" y="1091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105608</xdr:rowOff>
    </xdr:from>
    <xdr:ext cx="405111" cy="259045"/>
    <xdr:sp macro="" textlink="">
      <xdr:nvSpPr>
        <xdr:cNvPr id="205" name="n_2mainValue【橋りょう・トンネル】&#10;有形固定資産減価償却率"/>
        <xdr:cNvSpPr txBox="1"/>
      </xdr:nvSpPr>
      <xdr:spPr>
        <a:xfrm>
          <a:off x="2705744" y="1090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148062</xdr:rowOff>
    </xdr:from>
    <xdr:ext cx="405111" cy="259045"/>
    <xdr:sp macro="" textlink="">
      <xdr:nvSpPr>
        <xdr:cNvPr id="206" name="n_3mainValue【橋りょう・トンネル】&#10;有形固定資産減価償却率"/>
        <xdr:cNvSpPr txBox="1"/>
      </xdr:nvSpPr>
      <xdr:spPr>
        <a:xfrm>
          <a:off x="18167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162758</xdr:rowOff>
    </xdr:from>
    <xdr:ext cx="405111" cy="259045"/>
    <xdr:sp macro="" textlink="">
      <xdr:nvSpPr>
        <xdr:cNvPr id="207" name="n_4mainValue【橋りょう・トンネル】&#10;有形固定資産減価償却率"/>
        <xdr:cNvSpPr txBox="1"/>
      </xdr:nvSpPr>
      <xdr:spPr>
        <a:xfrm>
          <a:off x="927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85685</xdr:rowOff>
    </xdr:from>
    <xdr:to>
      <xdr:col>55</xdr:col>
      <xdr:colOff>50800</xdr:colOff>
      <xdr:row>64</xdr:row>
      <xdr:rowOff>15835</xdr:rowOff>
    </xdr:to>
    <xdr:sp macro="" textlink="">
      <xdr:nvSpPr>
        <xdr:cNvPr id="247" name="楕円 246"/>
        <xdr:cNvSpPr/>
      </xdr:nvSpPr>
      <xdr:spPr>
        <a:xfrm>
          <a:off x="10426700" y="1088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xdr:cNvSpPr txBox="1"/>
      </xdr:nvSpPr>
      <xdr:spPr>
        <a:xfrm>
          <a:off x="10515600" y="1083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88622</xdr:rowOff>
    </xdr:from>
    <xdr:to>
      <xdr:col>50</xdr:col>
      <xdr:colOff>165100</xdr:colOff>
      <xdr:row>64</xdr:row>
      <xdr:rowOff>18772</xdr:rowOff>
    </xdr:to>
    <xdr:sp macro="" textlink="">
      <xdr:nvSpPr>
        <xdr:cNvPr id="249" name="楕円 248"/>
        <xdr:cNvSpPr/>
      </xdr:nvSpPr>
      <xdr:spPr>
        <a:xfrm>
          <a:off x="9588500" y="10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136485</xdr:rowOff>
    </xdr:from>
    <xdr:to>
      <xdr:col>55</xdr:col>
      <xdr:colOff>0</xdr:colOff>
      <xdr:row>63</xdr:row>
      <xdr:rowOff>139422</xdr:rowOff>
    </xdr:to>
    <xdr:cxnSp macro="">
      <xdr:nvCxnSpPr>
        <xdr:cNvPr id="250" name="直線コネクタ 249"/>
        <xdr:cNvCxnSpPr/>
      </xdr:nvCxnSpPr>
      <xdr:spPr>
        <a:xfrm flipV="1">
          <a:off x="9639300" y="10937835"/>
          <a:ext cx="8382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90089</xdr:rowOff>
    </xdr:from>
    <xdr:to>
      <xdr:col>46</xdr:col>
      <xdr:colOff>38100</xdr:colOff>
      <xdr:row>64</xdr:row>
      <xdr:rowOff>20239</xdr:rowOff>
    </xdr:to>
    <xdr:sp macro="" textlink="">
      <xdr:nvSpPr>
        <xdr:cNvPr id="251" name="楕円 250"/>
        <xdr:cNvSpPr/>
      </xdr:nvSpPr>
      <xdr:spPr>
        <a:xfrm>
          <a:off x="8699500" y="1089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139422</xdr:rowOff>
    </xdr:from>
    <xdr:to>
      <xdr:col>50</xdr:col>
      <xdr:colOff>114300</xdr:colOff>
      <xdr:row>63</xdr:row>
      <xdr:rowOff>140889</xdr:rowOff>
    </xdr:to>
    <xdr:cxnSp macro="">
      <xdr:nvCxnSpPr>
        <xdr:cNvPr id="252" name="直線コネクタ 251"/>
        <xdr:cNvCxnSpPr/>
      </xdr:nvCxnSpPr>
      <xdr:spPr>
        <a:xfrm flipV="1">
          <a:off x="8750300" y="10940772"/>
          <a:ext cx="8890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95551</xdr:rowOff>
    </xdr:from>
    <xdr:to>
      <xdr:col>41</xdr:col>
      <xdr:colOff>101600</xdr:colOff>
      <xdr:row>64</xdr:row>
      <xdr:rowOff>25701</xdr:rowOff>
    </xdr:to>
    <xdr:sp macro="" textlink="">
      <xdr:nvSpPr>
        <xdr:cNvPr id="253" name="楕円 252"/>
        <xdr:cNvSpPr/>
      </xdr:nvSpPr>
      <xdr:spPr>
        <a:xfrm>
          <a:off x="7810500" y="1089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140889</xdr:rowOff>
    </xdr:from>
    <xdr:to>
      <xdr:col>45</xdr:col>
      <xdr:colOff>177800</xdr:colOff>
      <xdr:row>63</xdr:row>
      <xdr:rowOff>146351</xdr:rowOff>
    </xdr:to>
    <xdr:cxnSp macro="">
      <xdr:nvCxnSpPr>
        <xdr:cNvPr id="254" name="直線コネクタ 253"/>
        <xdr:cNvCxnSpPr/>
      </xdr:nvCxnSpPr>
      <xdr:spPr>
        <a:xfrm flipV="1">
          <a:off x="7861300" y="10942239"/>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98297</xdr:rowOff>
    </xdr:from>
    <xdr:to>
      <xdr:col>36</xdr:col>
      <xdr:colOff>165100</xdr:colOff>
      <xdr:row>64</xdr:row>
      <xdr:rowOff>28447</xdr:rowOff>
    </xdr:to>
    <xdr:sp macro="" textlink="">
      <xdr:nvSpPr>
        <xdr:cNvPr id="255" name="楕円 254"/>
        <xdr:cNvSpPr/>
      </xdr:nvSpPr>
      <xdr:spPr>
        <a:xfrm>
          <a:off x="6921500" y="108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146351</xdr:rowOff>
    </xdr:from>
    <xdr:to>
      <xdr:col>41</xdr:col>
      <xdr:colOff>50800</xdr:colOff>
      <xdr:row>63</xdr:row>
      <xdr:rowOff>149097</xdr:rowOff>
    </xdr:to>
    <xdr:cxnSp macro="">
      <xdr:nvCxnSpPr>
        <xdr:cNvPr id="256" name="直線コネクタ 255"/>
        <xdr:cNvCxnSpPr/>
      </xdr:nvCxnSpPr>
      <xdr:spPr>
        <a:xfrm flipV="1">
          <a:off x="6972300" y="10947701"/>
          <a:ext cx="889000" cy="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9899</xdr:rowOff>
    </xdr:from>
    <xdr:ext cx="534377" cy="259045"/>
    <xdr:sp macro="" textlink="">
      <xdr:nvSpPr>
        <xdr:cNvPr id="261" name="n_1mainValue【橋りょう・トンネル】&#10;一人当たり有形固定資産（償却資産）額"/>
        <xdr:cNvSpPr txBox="1"/>
      </xdr:nvSpPr>
      <xdr:spPr>
        <a:xfrm>
          <a:off x="9359411" y="10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11366</xdr:rowOff>
    </xdr:from>
    <xdr:ext cx="534377" cy="259045"/>
    <xdr:sp macro="" textlink="">
      <xdr:nvSpPr>
        <xdr:cNvPr id="262" name="n_2mainValue【橋りょう・トンネル】&#10;一人当たり有形固定資産（償却資産）額"/>
        <xdr:cNvSpPr txBox="1"/>
      </xdr:nvSpPr>
      <xdr:spPr>
        <a:xfrm>
          <a:off x="8483111" y="1098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16828</xdr:rowOff>
    </xdr:from>
    <xdr:ext cx="534377" cy="259045"/>
    <xdr:sp macro="" textlink="">
      <xdr:nvSpPr>
        <xdr:cNvPr id="263" name="n_3mainValue【橋りょう・トンネル】&#10;一人当たり有形固定資産（償却資産）額"/>
        <xdr:cNvSpPr txBox="1"/>
      </xdr:nvSpPr>
      <xdr:spPr>
        <a:xfrm>
          <a:off x="7594111" y="109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19574</xdr:rowOff>
    </xdr:from>
    <xdr:ext cx="534377" cy="259045"/>
    <xdr:sp macro="" textlink="">
      <xdr:nvSpPr>
        <xdr:cNvPr id="264" name="n_4mainValue【橋りょう・トンネル】&#10;一人当たり有形固定資産（償却資産）額"/>
        <xdr:cNvSpPr txBox="1"/>
      </xdr:nvSpPr>
      <xdr:spPr>
        <a:xfrm>
          <a:off x="6705111" y="109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636</xdr:rowOff>
    </xdr:from>
    <xdr:to>
      <xdr:col>24</xdr:col>
      <xdr:colOff>114300</xdr:colOff>
      <xdr:row>84</xdr:row>
      <xdr:rowOff>102236</xdr:rowOff>
    </xdr:to>
    <xdr:sp macro="" textlink="">
      <xdr:nvSpPr>
        <xdr:cNvPr id="305" name="楕円 304"/>
        <xdr:cNvSpPr/>
      </xdr:nvSpPr>
      <xdr:spPr>
        <a:xfrm>
          <a:off x="45847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150513</xdr:rowOff>
    </xdr:from>
    <xdr:ext cx="405111" cy="259045"/>
    <xdr:sp macro="" textlink="">
      <xdr:nvSpPr>
        <xdr:cNvPr id="306" name="【公営住宅】&#10;有形固定資産減価償却率該当値テキスト"/>
        <xdr:cNvSpPr txBox="1"/>
      </xdr:nvSpPr>
      <xdr:spPr>
        <a:xfrm>
          <a:off x="4673600"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139700</xdr:rowOff>
    </xdr:from>
    <xdr:to>
      <xdr:col>20</xdr:col>
      <xdr:colOff>38100</xdr:colOff>
      <xdr:row>84</xdr:row>
      <xdr:rowOff>69850</xdr:rowOff>
    </xdr:to>
    <xdr:sp macro="" textlink="">
      <xdr:nvSpPr>
        <xdr:cNvPr id="307" name="楕円 306"/>
        <xdr:cNvSpPr/>
      </xdr:nvSpPr>
      <xdr:spPr>
        <a:xfrm>
          <a:off x="3746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19050</xdr:rowOff>
    </xdr:from>
    <xdr:to>
      <xdr:col>24</xdr:col>
      <xdr:colOff>63500</xdr:colOff>
      <xdr:row>84</xdr:row>
      <xdr:rowOff>51436</xdr:rowOff>
    </xdr:to>
    <xdr:cxnSp macro="">
      <xdr:nvCxnSpPr>
        <xdr:cNvPr id="308" name="直線コネクタ 307"/>
        <xdr:cNvCxnSpPr/>
      </xdr:nvCxnSpPr>
      <xdr:spPr>
        <a:xfrm>
          <a:off x="3797300" y="14420850"/>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9" name="楕円 308"/>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84</xdr:row>
      <xdr:rowOff>19050</xdr:rowOff>
    </xdr:to>
    <xdr:cxnSp macro="">
      <xdr:nvCxnSpPr>
        <xdr:cNvPr id="310" name="直線コネクタ 309"/>
        <xdr:cNvCxnSpPr/>
      </xdr:nvCxnSpPr>
      <xdr:spPr>
        <a:xfrm>
          <a:off x="2908300" y="1438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59689</xdr:rowOff>
    </xdr:from>
    <xdr:to>
      <xdr:col>10</xdr:col>
      <xdr:colOff>165100</xdr:colOff>
      <xdr:row>83</xdr:row>
      <xdr:rowOff>161289</xdr:rowOff>
    </xdr:to>
    <xdr:sp macro="" textlink="">
      <xdr:nvSpPr>
        <xdr:cNvPr id="311" name="楕円 310"/>
        <xdr:cNvSpPr/>
      </xdr:nvSpPr>
      <xdr:spPr>
        <a:xfrm>
          <a:off x="1968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110489</xdr:rowOff>
    </xdr:from>
    <xdr:to>
      <xdr:col>15</xdr:col>
      <xdr:colOff>50800</xdr:colOff>
      <xdr:row>83</xdr:row>
      <xdr:rowOff>152400</xdr:rowOff>
    </xdr:to>
    <xdr:cxnSp macro="">
      <xdr:nvCxnSpPr>
        <xdr:cNvPr id="312" name="直線コネクタ 311"/>
        <xdr:cNvCxnSpPr/>
      </xdr:nvCxnSpPr>
      <xdr:spPr>
        <a:xfrm>
          <a:off x="2019300" y="143408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21589</xdr:rowOff>
    </xdr:from>
    <xdr:to>
      <xdr:col>6</xdr:col>
      <xdr:colOff>38100</xdr:colOff>
      <xdr:row>83</xdr:row>
      <xdr:rowOff>123189</xdr:rowOff>
    </xdr:to>
    <xdr:sp macro="" textlink="">
      <xdr:nvSpPr>
        <xdr:cNvPr id="313" name="楕円 312"/>
        <xdr:cNvSpPr/>
      </xdr:nvSpPr>
      <xdr:spPr>
        <a:xfrm>
          <a:off x="1079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72389</xdr:rowOff>
    </xdr:from>
    <xdr:to>
      <xdr:col>10</xdr:col>
      <xdr:colOff>114300</xdr:colOff>
      <xdr:row>83</xdr:row>
      <xdr:rowOff>110489</xdr:rowOff>
    </xdr:to>
    <xdr:cxnSp macro="">
      <xdr:nvCxnSpPr>
        <xdr:cNvPr id="314" name="直線コネクタ 313"/>
        <xdr:cNvCxnSpPr/>
      </xdr:nvCxnSpPr>
      <xdr:spPr>
        <a:xfrm>
          <a:off x="1130300" y="143027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60977</xdr:rowOff>
    </xdr:from>
    <xdr:ext cx="405111" cy="259045"/>
    <xdr:sp macro="" textlink="">
      <xdr:nvSpPr>
        <xdr:cNvPr id="319" name="n_1mainValue【公営住宅】&#10;有形固定資産減価償却率"/>
        <xdr:cNvSpPr txBox="1"/>
      </xdr:nvSpPr>
      <xdr:spPr>
        <a:xfrm>
          <a:off x="35820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20"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152416</xdr:rowOff>
    </xdr:from>
    <xdr:ext cx="405111" cy="259045"/>
    <xdr:sp macro="" textlink="">
      <xdr:nvSpPr>
        <xdr:cNvPr id="321" name="n_3mainValue【公営住宅】&#10;有形固定資産減価償却率"/>
        <xdr:cNvSpPr txBox="1"/>
      </xdr:nvSpPr>
      <xdr:spPr>
        <a:xfrm>
          <a:off x="1816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114316</xdr:rowOff>
    </xdr:from>
    <xdr:ext cx="405111" cy="259045"/>
    <xdr:sp macro="" textlink="">
      <xdr:nvSpPr>
        <xdr:cNvPr id="322" name="n_4mainValue【公営住宅】&#10;有形固定資産減価償却率"/>
        <xdr:cNvSpPr txBox="1"/>
      </xdr:nvSpPr>
      <xdr:spPr>
        <a:xfrm>
          <a:off x="927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15639</xdr:rowOff>
    </xdr:from>
    <xdr:ext cx="469744" cy="259045"/>
    <xdr:sp macro="" textlink="">
      <xdr:nvSpPr>
        <xdr:cNvPr id="351" name="【公営住宅】&#10;一人当たり面積平均値テキスト"/>
        <xdr:cNvSpPr txBox="1"/>
      </xdr:nvSpPr>
      <xdr:spPr>
        <a:xfrm>
          <a:off x="10515600" y="1458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62" name="楕円 361"/>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90949</xdr:rowOff>
    </xdr:from>
    <xdr:ext cx="469744" cy="259045"/>
    <xdr:sp macro="" textlink="">
      <xdr:nvSpPr>
        <xdr:cNvPr id="363" name="【公営住宅】&#10;一人当たり面積該当値テキスト"/>
        <xdr:cNvSpPr txBox="1"/>
      </xdr:nvSpPr>
      <xdr:spPr>
        <a:xfrm>
          <a:off x="10515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64643</xdr:rowOff>
    </xdr:from>
    <xdr:to>
      <xdr:col>50</xdr:col>
      <xdr:colOff>165100</xdr:colOff>
      <xdr:row>84</xdr:row>
      <xdr:rowOff>166243</xdr:rowOff>
    </xdr:to>
    <xdr:sp macro="" textlink="">
      <xdr:nvSpPr>
        <xdr:cNvPr id="364" name="楕円 363"/>
        <xdr:cNvSpPr/>
      </xdr:nvSpPr>
      <xdr:spPr>
        <a:xfrm>
          <a:off x="9588500" y="144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115443</xdr:rowOff>
    </xdr:from>
    <xdr:to>
      <xdr:col>55</xdr:col>
      <xdr:colOff>0</xdr:colOff>
      <xdr:row>84</xdr:row>
      <xdr:rowOff>118872</xdr:rowOff>
    </xdr:to>
    <xdr:cxnSp macro="">
      <xdr:nvCxnSpPr>
        <xdr:cNvPr id="365" name="直線コネクタ 364"/>
        <xdr:cNvCxnSpPr/>
      </xdr:nvCxnSpPr>
      <xdr:spPr>
        <a:xfrm>
          <a:off x="9639300" y="1451724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69214</xdr:rowOff>
    </xdr:from>
    <xdr:to>
      <xdr:col>46</xdr:col>
      <xdr:colOff>38100</xdr:colOff>
      <xdr:row>84</xdr:row>
      <xdr:rowOff>170814</xdr:rowOff>
    </xdr:to>
    <xdr:sp macro="" textlink="">
      <xdr:nvSpPr>
        <xdr:cNvPr id="366" name="楕円 365"/>
        <xdr:cNvSpPr/>
      </xdr:nvSpPr>
      <xdr:spPr>
        <a:xfrm>
          <a:off x="8699500" y="1447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115443</xdr:rowOff>
    </xdr:from>
    <xdr:to>
      <xdr:col>50</xdr:col>
      <xdr:colOff>114300</xdr:colOff>
      <xdr:row>84</xdr:row>
      <xdr:rowOff>120014</xdr:rowOff>
    </xdr:to>
    <xdr:cxnSp macro="">
      <xdr:nvCxnSpPr>
        <xdr:cNvPr id="367" name="直線コネクタ 366"/>
        <xdr:cNvCxnSpPr/>
      </xdr:nvCxnSpPr>
      <xdr:spPr>
        <a:xfrm flipV="1">
          <a:off x="8750300" y="145172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74168</xdr:rowOff>
    </xdr:from>
    <xdr:to>
      <xdr:col>41</xdr:col>
      <xdr:colOff>101600</xdr:colOff>
      <xdr:row>85</xdr:row>
      <xdr:rowOff>4318</xdr:rowOff>
    </xdr:to>
    <xdr:sp macro="" textlink="">
      <xdr:nvSpPr>
        <xdr:cNvPr id="368" name="楕円 367"/>
        <xdr:cNvSpPr/>
      </xdr:nvSpPr>
      <xdr:spPr>
        <a:xfrm>
          <a:off x="7810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120014</xdr:rowOff>
    </xdr:from>
    <xdr:to>
      <xdr:col>45</xdr:col>
      <xdr:colOff>177800</xdr:colOff>
      <xdr:row>84</xdr:row>
      <xdr:rowOff>124968</xdr:rowOff>
    </xdr:to>
    <xdr:cxnSp macro="">
      <xdr:nvCxnSpPr>
        <xdr:cNvPr id="369" name="直線コネクタ 368"/>
        <xdr:cNvCxnSpPr/>
      </xdr:nvCxnSpPr>
      <xdr:spPr>
        <a:xfrm flipV="1">
          <a:off x="7861300" y="1452181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77215</xdr:rowOff>
    </xdr:from>
    <xdr:to>
      <xdr:col>36</xdr:col>
      <xdr:colOff>165100</xdr:colOff>
      <xdr:row>85</xdr:row>
      <xdr:rowOff>7365</xdr:rowOff>
    </xdr:to>
    <xdr:sp macro="" textlink="">
      <xdr:nvSpPr>
        <xdr:cNvPr id="370" name="楕円 369"/>
        <xdr:cNvSpPr/>
      </xdr:nvSpPr>
      <xdr:spPr>
        <a:xfrm>
          <a:off x="6921500" y="144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124968</xdr:rowOff>
    </xdr:from>
    <xdr:to>
      <xdr:col>41</xdr:col>
      <xdr:colOff>50800</xdr:colOff>
      <xdr:row>84</xdr:row>
      <xdr:rowOff>128015</xdr:rowOff>
    </xdr:to>
    <xdr:cxnSp macro="">
      <xdr:nvCxnSpPr>
        <xdr:cNvPr id="371" name="直線コネクタ 370"/>
        <xdr:cNvCxnSpPr/>
      </xdr:nvCxnSpPr>
      <xdr:spPr>
        <a:xfrm flipV="1">
          <a:off x="6972300" y="145267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133748</xdr:rowOff>
    </xdr:from>
    <xdr:ext cx="469744" cy="259045"/>
    <xdr:sp macro="" textlink="">
      <xdr:nvSpPr>
        <xdr:cNvPr id="372" name="n_1aveValue【公営住宅】&#10;一人当たり面積"/>
        <xdr:cNvSpPr txBox="1"/>
      </xdr:nvSpPr>
      <xdr:spPr>
        <a:xfrm>
          <a:off x="9391727" y="1470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134890</xdr:rowOff>
    </xdr:from>
    <xdr:ext cx="469744" cy="259045"/>
    <xdr:sp macro="" textlink="">
      <xdr:nvSpPr>
        <xdr:cNvPr id="373" name="n_2aveValue【公営住宅】&#10;一人当たり面積"/>
        <xdr:cNvSpPr txBox="1"/>
      </xdr:nvSpPr>
      <xdr:spPr>
        <a:xfrm>
          <a:off x="8515427" y="1470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4" name="n_3aveValue【公営住宅】&#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135653</xdr:rowOff>
    </xdr:from>
    <xdr:ext cx="469744" cy="259045"/>
    <xdr:sp macro="" textlink="">
      <xdr:nvSpPr>
        <xdr:cNvPr id="375" name="n_4aveValue【公営住宅】&#10;一人当たり面積"/>
        <xdr:cNvSpPr txBox="1"/>
      </xdr:nvSpPr>
      <xdr:spPr>
        <a:xfrm>
          <a:off x="6737427"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11320</xdr:rowOff>
    </xdr:from>
    <xdr:ext cx="469744" cy="259045"/>
    <xdr:sp macro="" textlink="">
      <xdr:nvSpPr>
        <xdr:cNvPr id="376" name="n_1mainValue【公営住宅】&#10;一人当たり面積"/>
        <xdr:cNvSpPr txBox="1"/>
      </xdr:nvSpPr>
      <xdr:spPr>
        <a:xfrm>
          <a:off x="9391727" y="142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15891</xdr:rowOff>
    </xdr:from>
    <xdr:ext cx="469744" cy="259045"/>
    <xdr:sp macro="" textlink="">
      <xdr:nvSpPr>
        <xdr:cNvPr id="377" name="n_2mainValue【公営住宅】&#10;一人当たり面積"/>
        <xdr:cNvSpPr txBox="1"/>
      </xdr:nvSpPr>
      <xdr:spPr>
        <a:xfrm>
          <a:off x="8515427" y="1424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20845</xdr:rowOff>
    </xdr:from>
    <xdr:ext cx="469744" cy="259045"/>
    <xdr:sp macro="" textlink="">
      <xdr:nvSpPr>
        <xdr:cNvPr id="378" name="n_3mainValue【公営住宅】&#10;一人当たり面積"/>
        <xdr:cNvSpPr txBox="1"/>
      </xdr:nvSpPr>
      <xdr:spPr>
        <a:xfrm>
          <a:off x="7626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23892</xdr:rowOff>
    </xdr:from>
    <xdr:ext cx="469744" cy="259045"/>
    <xdr:sp macro="" textlink="">
      <xdr:nvSpPr>
        <xdr:cNvPr id="379" name="n_4mainValue【公営住宅】&#10;一人当たり面積"/>
        <xdr:cNvSpPr txBox="1"/>
      </xdr:nvSpPr>
      <xdr:spPr>
        <a:xfrm>
          <a:off x="6737427" y="1425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2" name="テキスト ボックス 391"/>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0" name="テキスト ボックス 39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2" name="テキスト ボックス 401"/>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116205</xdr:rowOff>
    </xdr:from>
    <xdr:to>
      <xdr:col>24</xdr:col>
      <xdr:colOff>62865</xdr:colOff>
      <xdr:row>108</xdr:row>
      <xdr:rowOff>152400</xdr:rowOff>
    </xdr:to>
    <xdr:cxnSp macro="">
      <xdr:nvCxnSpPr>
        <xdr:cNvPr id="404" name="直線コネクタ 403"/>
        <xdr:cNvCxnSpPr/>
      </xdr:nvCxnSpPr>
      <xdr:spPr>
        <a:xfrm flipV="1">
          <a:off x="4634865" y="17432655"/>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5" name="【港湾・漁港】&#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6" name="直線コネクタ 405"/>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62882</xdr:rowOff>
    </xdr:from>
    <xdr:ext cx="405111" cy="259045"/>
    <xdr:sp macro="" textlink="">
      <xdr:nvSpPr>
        <xdr:cNvPr id="407" name="【港湾・漁港】&#10;有形固定資産減価償却率最大値テキスト"/>
        <xdr:cNvSpPr txBox="1"/>
      </xdr:nvSpPr>
      <xdr:spPr>
        <a:xfrm>
          <a:off x="4673600" y="17207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116205</xdr:rowOff>
    </xdr:from>
    <xdr:to>
      <xdr:col>24</xdr:col>
      <xdr:colOff>152400</xdr:colOff>
      <xdr:row>101</xdr:row>
      <xdr:rowOff>116205</xdr:rowOff>
    </xdr:to>
    <xdr:cxnSp macro="">
      <xdr:nvCxnSpPr>
        <xdr:cNvPr id="408" name="直線コネクタ 407"/>
        <xdr:cNvCxnSpPr/>
      </xdr:nvCxnSpPr>
      <xdr:spPr>
        <a:xfrm>
          <a:off x="4546600" y="17432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32402</xdr:rowOff>
    </xdr:from>
    <xdr:ext cx="405111" cy="259045"/>
    <xdr:sp macro="" textlink="">
      <xdr:nvSpPr>
        <xdr:cNvPr id="409" name="【港湾・漁港】&#10;有形固定資産減価償却率平均値テキスト"/>
        <xdr:cNvSpPr txBox="1"/>
      </xdr:nvSpPr>
      <xdr:spPr>
        <a:xfrm>
          <a:off x="46736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53975</xdr:rowOff>
    </xdr:from>
    <xdr:to>
      <xdr:col>24</xdr:col>
      <xdr:colOff>114300</xdr:colOff>
      <xdr:row>104</xdr:row>
      <xdr:rowOff>155575</xdr:rowOff>
    </xdr:to>
    <xdr:sp macro="" textlink="">
      <xdr:nvSpPr>
        <xdr:cNvPr id="410" name="フローチャート: 判断 409"/>
        <xdr:cNvSpPr/>
      </xdr:nvSpPr>
      <xdr:spPr>
        <a:xfrm>
          <a:off x="4584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411" name="フローチャート: 判断 410"/>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xdr:rowOff>
    </xdr:from>
    <xdr:to>
      <xdr:col>15</xdr:col>
      <xdr:colOff>101600</xdr:colOff>
      <xdr:row>104</xdr:row>
      <xdr:rowOff>107950</xdr:rowOff>
    </xdr:to>
    <xdr:sp macro="" textlink="">
      <xdr:nvSpPr>
        <xdr:cNvPr id="412" name="フローチャート: 判断 411"/>
        <xdr:cNvSpPr/>
      </xdr:nvSpPr>
      <xdr:spPr>
        <a:xfrm>
          <a:off x="2857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8255</xdr:rowOff>
    </xdr:from>
    <xdr:to>
      <xdr:col>10</xdr:col>
      <xdr:colOff>165100</xdr:colOff>
      <xdr:row>104</xdr:row>
      <xdr:rowOff>109855</xdr:rowOff>
    </xdr:to>
    <xdr:sp macro="" textlink="">
      <xdr:nvSpPr>
        <xdr:cNvPr id="413" name="フローチャート: 判断 412"/>
        <xdr:cNvSpPr/>
      </xdr:nvSpPr>
      <xdr:spPr>
        <a:xfrm>
          <a:off x="1968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114936</xdr:rowOff>
    </xdr:from>
    <xdr:to>
      <xdr:col>6</xdr:col>
      <xdr:colOff>38100</xdr:colOff>
      <xdr:row>104</xdr:row>
      <xdr:rowOff>45086</xdr:rowOff>
    </xdr:to>
    <xdr:sp macro="" textlink="">
      <xdr:nvSpPr>
        <xdr:cNvPr id="414" name="フローチャート: 判断 413"/>
        <xdr:cNvSpPr/>
      </xdr:nvSpPr>
      <xdr:spPr>
        <a:xfrm>
          <a:off x="1079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65405</xdr:rowOff>
    </xdr:from>
    <xdr:to>
      <xdr:col>24</xdr:col>
      <xdr:colOff>114300</xdr:colOff>
      <xdr:row>101</xdr:row>
      <xdr:rowOff>167005</xdr:rowOff>
    </xdr:to>
    <xdr:sp macro="" textlink="">
      <xdr:nvSpPr>
        <xdr:cNvPr id="420" name="楕円 419"/>
        <xdr:cNvSpPr/>
      </xdr:nvSpPr>
      <xdr:spPr>
        <a:xfrm>
          <a:off x="4584700" y="1738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18432</xdr:rowOff>
    </xdr:from>
    <xdr:ext cx="405111" cy="259045"/>
    <xdr:sp macro="" textlink="">
      <xdr:nvSpPr>
        <xdr:cNvPr id="421" name="【港湾・漁港】&#10;有形固定資産減価償却率該当値テキスト"/>
        <xdr:cNvSpPr txBox="1"/>
      </xdr:nvSpPr>
      <xdr:spPr>
        <a:xfrm>
          <a:off x="4673600" y="1733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27305</xdr:rowOff>
    </xdr:from>
    <xdr:to>
      <xdr:col>20</xdr:col>
      <xdr:colOff>38100</xdr:colOff>
      <xdr:row>101</xdr:row>
      <xdr:rowOff>128905</xdr:rowOff>
    </xdr:to>
    <xdr:sp macro="" textlink="">
      <xdr:nvSpPr>
        <xdr:cNvPr id="422" name="楕円 421"/>
        <xdr:cNvSpPr/>
      </xdr:nvSpPr>
      <xdr:spPr>
        <a:xfrm>
          <a:off x="3746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78105</xdr:rowOff>
    </xdr:from>
    <xdr:to>
      <xdr:col>24</xdr:col>
      <xdr:colOff>63500</xdr:colOff>
      <xdr:row>101</xdr:row>
      <xdr:rowOff>116205</xdr:rowOff>
    </xdr:to>
    <xdr:cxnSp macro="">
      <xdr:nvCxnSpPr>
        <xdr:cNvPr id="423" name="直線コネクタ 422"/>
        <xdr:cNvCxnSpPr/>
      </xdr:nvCxnSpPr>
      <xdr:spPr>
        <a:xfrm>
          <a:off x="3797300" y="17394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74930</xdr:rowOff>
    </xdr:from>
    <xdr:to>
      <xdr:col>15</xdr:col>
      <xdr:colOff>101600</xdr:colOff>
      <xdr:row>102</xdr:row>
      <xdr:rowOff>5080</xdr:rowOff>
    </xdr:to>
    <xdr:sp macro="" textlink="">
      <xdr:nvSpPr>
        <xdr:cNvPr id="424" name="楕円 423"/>
        <xdr:cNvSpPr/>
      </xdr:nvSpPr>
      <xdr:spPr>
        <a:xfrm>
          <a:off x="285750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78105</xdr:rowOff>
    </xdr:from>
    <xdr:to>
      <xdr:col>19</xdr:col>
      <xdr:colOff>177800</xdr:colOff>
      <xdr:row>101</xdr:row>
      <xdr:rowOff>125730</xdr:rowOff>
    </xdr:to>
    <xdr:cxnSp macro="">
      <xdr:nvCxnSpPr>
        <xdr:cNvPr id="425" name="直線コネクタ 424"/>
        <xdr:cNvCxnSpPr/>
      </xdr:nvCxnSpPr>
      <xdr:spPr>
        <a:xfrm flipV="1">
          <a:off x="2908300" y="173945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170180</xdr:rowOff>
    </xdr:from>
    <xdr:to>
      <xdr:col>10</xdr:col>
      <xdr:colOff>165100</xdr:colOff>
      <xdr:row>102</xdr:row>
      <xdr:rowOff>100330</xdr:rowOff>
    </xdr:to>
    <xdr:sp macro="" textlink="">
      <xdr:nvSpPr>
        <xdr:cNvPr id="426" name="楕円 425"/>
        <xdr:cNvSpPr/>
      </xdr:nvSpPr>
      <xdr:spPr>
        <a:xfrm>
          <a:off x="1968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125730</xdr:rowOff>
    </xdr:from>
    <xdr:to>
      <xdr:col>15</xdr:col>
      <xdr:colOff>50800</xdr:colOff>
      <xdr:row>102</xdr:row>
      <xdr:rowOff>49530</xdr:rowOff>
    </xdr:to>
    <xdr:cxnSp macro="">
      <xdr:nvCxnSpPr>
        <xdr:cNvPr id="427" name="直線コネクタ 426"/>
        <xdr:cNvCxnSpPr/>
      </xdr:nvCxnSpPr>
      <xdr:spPr>
        <a:xfrm flipV="1">
          <a:off x="2019300" y="17442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139700</xdr:rowOff>
    </xdr:from>
    <xdr:to>
      <xdr:col>6</xdr:col>
      <xdr:colOff>38100</xdr:colOff>
      <xdr:row>103</xdr:row>
      <xdr:rowOff>69850</xdr:rowOff>
    </xdr:to>
    <xdr:sp macro="" textlink="">
      <xdr:nvSpPr>
        <xdr:cNvPr id="428" name="楕円 427"/>
        <xdr:cNvSpPr/>
      </xdr:nvSpPr>
      <xdr:spPr>
        <a:xfrm>
          <a:off x="1079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103</xdr:row>
      <xdr:rowOff>19050</xdr:rowOff>
    </xdr:to>
    <xdr:cxnSp macro="">
      <xdr:nvCxnSpPr>
        <xdr:cNvPr id="429" name="直線コネクタ 428"/>
        <xdr:cNvCxnSpPr/>
      </xdr:nvCxnSpPr>
      <xdr:spPr>
        <a:xfrm flipV="1">
          <a:off x="1130300" y="175374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110507</xdr:rowOff>
    </xdr:from>
    <xdr:ext cx="405111" cy="259045"/>
    <xdr:sp macro="" textlink="">
      <xdr:nvSpPr>
        <xdr:cNvPr id="430" name="n_1aveValue【港湾・漁港】&#10;有形固定資産減価償却率"/>
        <xdr:cNvSpPr txBox="1"/>
      </xdr:nvSpPr>
      <xdr:spPr>
        <a:xfrm>
          <a:off x="35820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99077</xdr:rowOff>
    </xdr:from>
    <xdr:ext cx="405111" cy="259045"/>
    <xdr:sp macro="" textlink="">
      <xdr:nvSpPr>
        <xdr:cNvPr id="431" name="n_2aveValue【港湾・漁港】&#10;有形固定資産減価償却率"/>
        <xdr:cNvSpPr txBox="1"/>
      </xdr:nvSpPr>
      <xdr:spPr>
        <a:xfrm>
          <a:off x="2705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100982</xdr:rowOff>
    </xdr:from>
    <xdr:ext cx="405111" cy="259045"/>
    <xdr:sp macro="" textlink="">
      <xdr:nvSpPr>
        <xdr:cNvPr id="432" name="n_3aveValue【港湾・漁港】&#10;有形固定資産減価償却率"/>
        <xdr:cNvSpPr txBox="1"/>
      </xdr:nvSpPr>
      <xdr:spPr>
        <a:xfrm>
          <a:off x="1816744"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36213</xdr:rowOff>
    </xdr:from>
    <xdr:ext cx="405111" cy="259045"/>
    <xdr:sp macro="" textlink="">
      <xdr:nvSpPr>
        <xdr:cNvPr id="433" name="n_4aveValue【港湾・漁港】&#10;有形固定資産減価償却率"/>
        <xdr:cNvSpPr txBox="1"/>
      </xdr:nvSpPr>
      <xdr:spPr>
        <a:xfrm>
          <a:off x="9277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145432</xdr:rowOff>
    </xdr:from>
    <xdr:ext cx="405111" cy="259045"/>
    <xdr:sp macro="" textlink="">
      <xdr:nvSpPr>
        <xdr:cNvPr id="434" name="n_1mainValue【港湾・漁港】&#10;有形固定資産減価償却率"/>
        <xdr:cNvSpPr txBox="1"/>
      </xdr:nvSpPr>
      <xdr:spPr>
        <a:xfrm>
          <a:off x="35820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21607</xdr:rowOff>
    </xdr:from>
    <xdr:ext cx="405111" cy="259045"/>
    <xdr:sp macro="" textlink="">
      <xdr:nvSpPr>
        <xdr:cNvPr id="435" name="n_2mainValue【港湾・漁港】&#10;有形固定資産減価償却率"/>
        <xdr:cNvSpPr txBox="1"/>
      </xdr:nvSpPr>
      <xdr:spPr>
        <a:xfrm>
          <a:off x="2705744" y="1716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116857</xdr:rowOff>
    </xdr:from>
    <xdr:ext cx="405111" cy="259045"/>
    <xdr:sp macro="" textlink="">
      <xdr:nvSpPr>
        <xdr:cNvPr id="436" name="n_3mainValue【港湾・漁港】&#10;有形固定資産減価償却率"/>
        <xdr:cNvSpPr txBox="1"/>
      </xdr:nvSpPr>
      <xdr:spPr>
        <a:xfrm>
          <a:off x="1816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86377</xdr:rowOff>
    </xdr:from>
    <xdr:ext cx="405111" cy="259045"/>
    <xdr:sp macro="" textlink="">
      <xdr:nvSpPr>
        <xdr:cNvPr id="437" name="n_4mainValue【港湾・漁港】&#10;有形固定資産減価償却率"/>
        <xdr:cNvSpPr txBox="1"/>
      </xdr:nvSpPr>
      <xdr:spPr>
        <a:xfrm>
          <a:off x="927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9" name="テキスト ボックス 44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1" name="テキスト ボックス 45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3" name="テキスト ボックス 45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5" name="テキスト ボックス 45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57" name="テキスト ボックス 45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9" name="テキスト ボックス 45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4938</xdr:rowOff>
    </xdr:from>
    <xdr:to>
      <xdr:col>54</xdr:col>
      <xdr:colOff>189865</xdr:colOff>
      <xdr:row>108</xdr:row>
      <xdr:rowOff>152400</xdr:rowOff>
    </xdr:to>
    <xdr:cxnSp macro="">
      <xdr:nvCxnSpPr>
        <xdr:cNvPr id="461" name="直線コネクタ 460"/>
        <xdr:cNvCxnSpPr/>
      </xdr:nvCxnSpPr>
      <xdr:spPr>
        <a:xfrm flipV="1">
          <a:off x="10476865" y="17149938"/>
          <a:ext cx="0" cy="151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156227</xdr:rowOff>
    </xdr:from>
    <xdr:ext cx="249299" cy="259045"/>
    <xdr:sp macro="" textlink="">
      <xdr:nvSpPr>
        <xdr:cNvPr id="462" name="【港湾・漁港】&#10;一人当たり有形固定資産（償却資産）額最小値テキスト"/>
        <xdr:cNvSpPr txBox="1"/>
      </xdr:nvSpPr>
      <xdr:spPr>
        <a:xfrm>
          <a:off x="10515600" y="1867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463" name="直線コネクタ 462"/>
        <xdr:cNvCxnSpPr/>
      </xdr:nvCxnSpPr>
      <xdr:spPr>
        <a:xfrm>
          <a:off x="10388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123065</xdr:rowOff>
    </xdr:from>
    <xdr:ext cx="599010" cy="259045"/>
    <xdr:sp macro="" textlink="">
      <xdr:nvSpPr>
        <xdr:cNvPr id="464" name="【港湾・漁港】&#10;一人当たり有形固定資産（償却資産）額最大値テキスト"/>
        <xdr:cNvSpPr txBox="1"/>
      </xdr:nvSpPr>
      <xdr:spPr>
        <a:xfrm>
          <a:off x="10515600" y="16925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4938</xdr:rowOff>
    </xdr:from>
    <xdr:to>
      <xdr:col>55</xdr:col>
      <xdr:colOff>88900</xdr:colOff>
      <xdr:row>100</xdr:row>
      <xdr:rowOff>4938</xdr:rowOff>
    </xdr:to>
    <xdr:cxnSp macro="">
      <xdr:nvCxnSpPr>
        <xdr:cNvPr id="465" name="直線コネクタ 464"/>
        <xdr:cNvCxnSpPr/>
      </xdr:nvCxnSpPr>
      <xdr:spPr>
        <a:xfrm>
          <a:off x="10388600" y="17149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56858</xdr:rowOff>
    </xdr:from>
    <xdr:ext cx="599010" cy="259045"/>
    <xdr:sp macro="" textlink="">
      <xdr:nvSpPr>
        <xdr:cNvPr id="466" name="【港湾・漁港】&#10;一人当たり有形固定資産（償却資産）額平均値テキスト"/>
        <xdr:cNvSpPr txBox="1"/>
      </xdr:nvSpPr>
      <xdr:spPr>
        <a:xfrm>
          <a:off x="10515600" y="180591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33981</xdr:rowOff>
    </xdr:from>
    <xdr:to>
      <xdr:col>55</xdr:col>
      <xdr:colOff>50800</xdr:colOff>
      <xdr:row>106</xdr:row>
      <xdr:rowOff>135581</xdr:rowOff>
    </xdr:to>
    <xdr:sp macro="" textlink="">
      <xdr:nvSpPr>
        <xdr:cNvPr id="467" name="フローチャート: 判断 466"/>
        <xdr:cNvSpPr/>
      </xdr:nvSpPr>
      <xdr:spPr>
        <a:xfrm>
          <a:off x="10426700" y="1820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11402</xdr:rowOff>
    </xdr:from>
    <xdr:to>
      <xdr:col>50</xdr:col>
      <xdr:colOff>165100</xdr:colOff>
      <xdr:row>106</xdr:row>
      <xdr:rowOff>113002</xdr:rowOff>
    </xdr:to>
    <xdr:sp macro="" textlink="">
      <xdr:nvSpPr>
        <xdr:cNvPr id="468" name="フローチャート: 判断 467"/>
        <xdr:cNvSpPr/>
      </xdr:nvSpPr>
      <xdr:spPr>
        <a:xfrm>
          <a:off x="9588500" y="181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36650</xdr:rowOff>
    </xdr:from>
    <xdr:to>
      <xdr:col>46</xdr:col>
      <xdr:colOff>38100</xdr:colOff>
      <xdr:row>106</xdr:row>
      <xdr:rowOff>138250</xdr:rowOff>
    </xdr:to>
    <xdr:sp macro="" textlink="">
      <xdr:nvSpPr>
        <xdr:cNvPr id="469" name="フローチャート: 判断 468"/>
        <xdr:cNvSpPr/>
      </xdr:nvSpPr>
      <xdr:spPr>
        <a:xfrm>
          <a:off x="8699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128654</xdr:rowOff>
    </xdr:from>
    <xdr:to>
      <xdr:col>41</xdr:col>
      <xdr:colOff>101600</xdr:colOff>
      <xdr:row>107</xdr:row>
      <xdr:rowOff>58804</xdr:rowOff>
    </xdr:to>
    <xdr:sp macro="" textlink="">
      <xdr:nvSpPr>
        <xdr:cNvPr id="470" name="フローチャート: 判断 469"/>
        <xdr:cNvSpPr/>
      </xdr:nvSpPr>
      <xdr:spPr>
        <a:xfrm>
          <a:off x="7810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85903</xdr:rowOff>
    </xdr:from>
    <xdr:to>
      <xdr:col>36</xdr:col>
      <xdr:colOff>165100</xdr:colOff>
      <xdr:row>107</xdr:row>
      <xdr:rowOff>16053</xdr:rowOff>
    </xdr:to>
    <xdr:sp macro="" textlink="">
      <xdr:nvSpPr>
        <xdr:cNvPr id="471" name="フローチャート: 判断 470"/>
        <xdr:cNvSpPr/>
      </xdr:nvSpPr>
      <xdr:spPr>
        <a:xfrm>
          <a:off x="6921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47349</xdr:rowOff>
    </xdr:from>
    <xdr:to>
      <xdr:col>55</xdr:col>
      <xdr:colOff>50800</xdr:colOff>
      <xdr:row>108</xdr:row>
      <xdr:rowOff>148949</xdr:rowOff>
    </xdr:to>
    <xdr:sp macro="" textlink="">
      <xdr:nvSpPr>
        <xdr:cNvPr id="477" name="楕円 476"/>
        <xdr:cNvSpPr/>
      </xdr:nvSpPr>
      <xdr:spPr>
        <a:xfrm>
          <a:off x="10426700" y="1856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133726</xdr:rowOff>
    </xdr:from>
    <xdr:ext cx="534377" cy="259045"/>
    <xdr:sp macro="" textlink="">
      <xdr:nvSpPr>
        <xdr:cNvPr id="478" name="【港湾・漁港】&#10;一人当たり有形固定資産（償却資産）額該当値テキスト"/>
        <xdr:cNvSpPr txBox="1"/>
      </xdr:nvSpPr>
      <xdr:spPr>
        <a:xfrm>
          <a:off x="10515600" y="1847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48050</xdr:rowOff>
    </xdr:from>
    <xdr:to>
      <xdr:col>50</xdr:col>
      <xdr:colOff>165100</xdr:colOff>
      <xdr:row>108</xdr:row>
      <xdr:rowOff>149650</xdr:rowOff>
    </xdr:to>
    <xdr:sp macro="" textlink="">
      <xdr:nvSpPr>
        <xdr:cNvPr id="479" name="楕円 478"/>
        <xdr:cNvSpPr/>
      </xdr:nvSpPr>
      <xdr:spPr>
        <a:xfrm>
          <a:off x="9588500" y="1856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98149</xdr:rowOff>
    </xdr:from>
    <xdr:to>
      <xdr:col>55</xdr:col>
      <xdr:colOff>0</xdr:colOff>
      <xdr:row>108</xdr:row>
      <xdr:rowOff>98850</xdr:rowOff>
    </xdr:to>
    <xdr:cxnSp macro="">
      <xdr:nvCxnSpPr>
        <xdr:cNvPr id="480" name="直線コネクタ 479"/>
        <xdr:cNvCxnSpPr/>
      </xdr:nvCxnSpPr>
      <xdr:spPr>
        <a:xfrm flipV="1">
          <a:off x="9639300" y="18614749"/>
          <a:ext cx="8382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55209</xdr:rowOff>
    </xdr:from>
    <xdr:to>
      <xdr:col>46</xdr:col>
      <xdr:colOff>38100</xdr:colOff>
      <xdr:row>108</xdr:row>
      <xdr:rowOff>156809</xdr:rowOff>
    </xdr:to>
    <xdr:sp macro="" textlink="">
      <xdr:nvSpPr>
        <xdr:cNvPr id="481" name="楕円 480"/>
        <xdr:cNvSpPr/>
      </xdr:nvSpPr>
      <xdr:spPr>
        <a:xfrm>
          <a:off x="8699500" y="1857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98850</xdr:rowOff>
    </xdr:from>
    <xdr:to>
      <xdr:col>50</xdr:col>
      <xdr:colOff>114300</xdr:colOff>
      <xdr:row>108</xdr:row>
      <xdr:rowOff>106009</xdr:rowOff>
    </xdr:to>
    <xdr:cxnSp macro="">
      <xdr:nvCxnSpPr>
        <xdr:cNvPr id="482" name="直線コネクタ 481"/>
        <xdr:cNvCxnSpPr/>
      </xdr:nvCxnSpPr>
      <xdr:spPr>
        <a:xfrm flipV="1">
          <a:off x="8750300" y="18615450"/>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63390</xdr:rowOff>
    </xdr:from>
    <xdr:to>
      <xdr:col>41</xdr:col>
      <xdr:colOff>101600</xdr:colOff>
      <xdr:row>108</xdr:row>
      <xdr:rowOff>164990</xdr:rowOff>
    </xdr:to>
    <xdr:sp macro="" textlink="">
      <xdr:nvSpPr>
        <xdr:cNvPr id="483" name="楕円 482"/>
        <xdr:cNvSpPr/>
      </xdr:nvSpPr>
      <xdr:spPr>
        <a:xfrm>
          <a:off x="7810500" y="18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106009</xdr:rowOff>
    </xdr:from>
    <xdr:to>
      <xdr:col>45</xdr:col>
      <xdr:colOff>177800</xdr:colOff>
      <xdr:row>108</xdr:row>
      <xdr:rowOff>114190</xdr:rowOff>
    </xdr:to>
    <xdr:cxnSp macro="">
      <xdr:nvCxnSpPr>
        <xdr:cNvPr id="484" name="直線コネクタ 483"/>
        <xdr:cNvCxnSpPr/>
      </xdr:nvCxnSpPr>
      <xdr:spPr>
        <a:xfrm flipV="1">
          <a:off x="7861300" y="18622609"/>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70957</xdr:rowOff>
    </xdr:from>
    <xdr:to>
      <xdr:col>36</xdr:col>
      <xdr:colOff>165100</xdr:colOff>
      <xdr:row>109</xdr:row>
      <xdr:rowOff>1107</xdr:rowOff>
    </xdr:to>
    <xdr:sp macro="" textlink="">
      <xdr:nvSpPr>
        <xdr:cNvPr id="485" name="楕円 484"/>
        <xdr:cNvSpPr/>
      </xdr:nvSpPr>
      <xdr:spPr>
        <a:xfrm>
          <a:off x="6921500" y="1858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114190</xdr:rowOff>
    </xdr:from>
    <xdr:to>
      <xdr:col>41</xdr:col>
      <xdr:colOff>50800</xdr:colOff>
      <xdr:row>108</xdr:row>
      <xdr:rowOff>121757</xdr:rowOff>
    </xdr:to>
    <xdr:cxnSp macro="">
      <xdr:nvCxnSpPr>
        <xdr:cNvPr id="486" name="直線コネクタ 485"/>
        <xdr:cNvCxnSpPr/>
      </xdr:nvCxnSpPr>
      <xdr:spPr>
        <a:xfrm flipV="1">
          <a:off x="6972300" y="18630790"/>
          <a:ext cx="889000" cy="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129529</xdr:rowOff>
    </xdr:from>
    <xdr:ext cx="599010" cy="259045"/>
    <xdr:sp macro="" textlink="">
      <xdr:nvSpPr>
        <xdr:cNvPr id="487" name="n_1aveValue【港湾・漁港】&#10;一人当たり有形固定資産（償却資産）額"/>
        <xdr:cNvSpPr txBox="1"/>
      </xdr:nvSpPr>
      <xdr:spPr>
        <a:xfrm>
          <a:off x="9327095" y="1796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154777</xdr:rowOff>
    </xdr:from>
    <xdr:ext cx="599010" cy="259045"/>
    <xdr:sp macro="" textlink="">
      <xdr:nvSpPr>
        <xdr:cNvPr id="488" name="n_2aveValue【港湾・漁港】&#10;一人当たり有形固定資産（償却資産）額"/>
        <xdr:cNvSpPr txBox="1"/>
      </xdr:nvSpPr>
      <xdr:spPr>
        <a:xfrm>
          <a:off x="84507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75331</xdr:rowOff>
    </xdr:from>
    <xdr:ext cx="534377" cy="259045"/>
    <xdr:sp macro="" textlink="">
      <xdr:nvSpPr>
        <xdr:cNvPr id="489" name="n_3aveValue【港湾・漁港】&#10;一人当たり有形固定資産（償却資産）額"/>
        <xdr:cNvSpPr txBox="1"/>
      </xdr:nvSpPr>
      <xdr:spPr>
        <a:xfrm>
          <a:off x="7594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105</xdr:row>
      <xdr:rowOff>32580</xdr:rowOff>
    </xdr:from>
    <xdr:ext cx="534377" cy="259045"/>
    <xdr:sp macro="" textlink="">
      <xdr:nvSpPr>
        <xdr:cNvPr id="490" name="n_4aveValue【港湾・漁港】&#10;一人当たり有形固定資産（償却資産）額"/>
        <xdr:cNvSpPr txBox="1"/>
      </xdr:nvSpPr>
      <xdr:spPr>
        <a:xfrm>
          <a:off x="6705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140777</xdr:rowOff>
    </xdr:from>
    <xdr:ext cx="534377" cy="259045"/>
    <xdr:sp macro="" textlink="">
      <xdr:nvSpPr>
        <xdr:cNvPr id="491" name="n_1mainValue【港湾・漁港】&#10;一人当たり有形固定資産（償却資産）額"/>
        <xdr:cNvSpPr txBox="1"/>
      </xdr:nvSpPr>
      <xdr:spPr>
        <a:xfrm>
          <a:off x="9359411" y="186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147936</xdr:rowOff>
    </xdr:from>
    <xdr:ext cx="534377" cy="259045"/>
    <xdr:sp macro="" textlink="">
      <xdr:nvSpPr>
        <xdr:cNvPr id="492" name="n_2mainValue【港湾・漁港】&#10;一人当たり有形固定資産（償却資産）額"/>
        <xdr:cNvSpPr txBox="1"/>
      </xdr:nvSpPr>
      <xdr:spPr>
        <a:xfrm>
          <a:off x="8483111" y="18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156117</xdr:rowOff>
    </xdr:from>
    <xdr:ext cx="534377" cy="259045"/>
    <xdr:sp macro="" textlink="">
      <xdr:nvSpPr>
        <xdr:cNvPr id="493" name="n_3mainValue【港湾・漁港】&#10;一人当たり有形固定資産（償却資産）額"/>
        <xdr:cNvSpPr txBox="1"/>
      </xdr:nvSpPr>
      <xdr:spPr>
        <a:xfrm>
          <a:off x="7594111" y="1867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108</xdr:row>
      <xdr:rowOff>163684</xdr:rowOff>
    </xdr:from>
    <xdr:ext cx="469744" cy="259045"/>
    <xdr:sp macro="" textlink="">
      <xdr:nvSpPr>
        <xdr:cNvPr id="494" name="n_4mainValue【港湾・漁港】&#10;一人当たり有形固定資産（償却資産）額"/>
        <xdr:cNvSpPr txBox="1"/>
      </xdr:nvSpPr>
      <xdr:spPr>
        <a:xfrm>
          <a:off x="6737428" y="1868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520" name="直線コネクタ 519"/>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521" name="【認定こども園・幼稚園・保育所】&#10;有形固定資産減価償却率最小値テキスト"/>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522" name="直線コネクタ 521"/>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523" name="【認定こども園・幼稚園・保育所】&#10;有形固定資産減価償却率最大値テキスト"/>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524" name="直線コネクタ 523"/>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525" name="【認定こども園・幼稚園・保育所】&#10;有形固定資産減価償却率平均値テキスト"/>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526" name="フローチャート: 判断 525"/>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7" name="フローチャート: 判断 526"/>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528" name="フローチャート: 判断 527"/>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529" name="フローチャート: 判断 528"/>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530" name="フローチャート: 判断 529"/>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7438</xdr:rowOff>
    </xdr:from>
    <xdr:to>
      <xdr:col>85</xdr:col>
      <xdr:colOff>177800</xdr:colOff>
      <xdr:row>39</xdr:row>
      <xdr:rowOff>109038</xdr:rowOff>
    </xdr:to>
    <xdr:sp macro="" textlink="">
      <xdr:nvSpPr>
        <xdr:cNvPr id="536" name="楕円 535"/>
        <xdr:cNvSpPr/>
      </xdr:nvSpPr>
      <xdr:spPr>
        <a:xfrm>
          <a:off x="162687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157315</xdr:rowOff>
    </xdr:from>
    <xdr:ext cx="405111" cy="259045"/>
    <xdr:sp macro="" textlink="">
      <xdr:nvSpPr>
        <xdr:cNvPr id="537" name="【認定こども園・幼稚園・保育所】&#10;有形固定資産減価償却率該当値テキスト"/>
        <xdr:cNvSpPr txBox="1"/>
      </xdr:nvSpPr>
      <xdr:spPr>
        <a:xfrm>
          <a:off x="16357600"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133169</xdr:rowOff>
    </xdr:from>
    <xdr:to>
      <xdr:col>81</xdr:col>
      <xdr:colOff>101600</xdr:colOff>
      <xdr:row>39</xdr:row>
      <xdr:rowOff>63319</xdr:rowOff>
    </xdr:to>
    <xdr:sp macro="" textlink="">
      <xdr:nvSpPr>
        <xdr:cNvPr id="538" name="楕円 537"/>
        <xdr:cNvSpPr/>
      </xdr:nvSpPr>
      <xdr:spPr>
        <a:xfrm>
          <a:off x="15430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12519</xdr:rowOff>
    </xdr:from>
    <xdr:to>
      <xdr:col>85</xdr:col>
      <xdr:colOff>127000</xdr:colOff>
      <xdr:row>39</xdr:row>
      <xdr:rowOff>58238</xdr:rowOff>
    </xdr:to>
    <xdr:cxnSp macro="">
      <xdr:nvCxnSpPr>
        <xdr:cNvPr id="539" name="直線コネクタ 538"/>
        <xdr:cNvCxnSpPr/>
      </xdr:nvCxnSpPr>
      <xdr:spPr>
        <a:xfrm>
          <a:off x="15481300" y="6699069"/>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76019</xdr:rowOff>
    </xdr:from>
    <xdr:to>
      <xdr:col>76</xdr:col>
      <xdr:colOff>165100</xdr:colOff>
      <xdr:row>39</xdr:row>
      <xdr:rowOff>6169</xdr:rowOff>
    </xdr:to>
    <xdr:sp macro="" textlink="">
      <xdr:nvSpPr>
        <xdr:cNvPr id="540" name="楕円 539"/>
        <xdr:cNvSpPr/>
      </xdr:nvSpPr>
      <xdr:spPr>
        <a:xfrm>
          <a:off x="145415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126819</xdr:rowOff>
    </xdr:from>
    <xdr:to>
      <xdr:col>81</xdr:col>
      <xdr:colOff>50800</xdr:colOff>
      <xdr:row>39</xdr:row>
      <xdr:rowOff>12519</xdr:rowOff>
    </xdr:to>
    <xdr:cxnSp macro="">
      <xdr:nvCxnSpPr>
        <xdr:cNvPr id="541" name="直線コネクタ 540"/>
        <xdr:cNvCxnSpPr/>
      </xdr:nvCxnSpPr>
      <xdr:spPr>
        <a:xfrm>
          <a:off x="14592300" y="664191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27033</xdr:rowOff>
    </xdr:from>
    <xdr:to>
      <xdr:col>72</xdr:col>
      <xdr:colOff>38100</xdr:colOff>
      <xdr:row>38</xdr:row>
      <xdr:rowOff>128633</xdr:rowOff>
    </xdr:to>
    <xdr:sp macro="" textlink="">
      <xdr:nvSpPr>
        <xdr:cNvPr id="542" name="楕円 541"/>
        <xdr:cNvSpPr/>
      </xdr:nvSpPr>
      <xdr:spPr>
        <a:xfrm>
          <a:off x="13652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77833</xdr:rowOff>
    </xdr:from>
    <xdr:to>
      <xdr:col>76</xdr:col>
      <xdr:colOff>114300</xdr:colOff>
      <xdr:row>38</xdr:row>
      <xdr:rowOff>126819</xdr:rowOff>
    </xdr:to>
    <xdr:cxnSp macro="">
      <xdr:nvCxnSpPr>
        <xdr:cNvPr id="543" name="直線コネクタ 542"/>
        <xdr:cNvCxnSpPr/>
      </xdr:nvCxnSpPr>
      <xdr:spPr>
        <a:xfrm>
          <a:off x="13703300" y="659293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151130</xdr:rowOff>
    </xdr:from>
    <xdr:to>
      <xdr:col>67</xdr:col>
      <xdr:colOff>101600</xdr:colOff>
      <xdr:row>38</xdr:row>
      <xdr:rowOff>81280</xdr:rowOff>
    </xdr:to>
    <xdr:sp macro="" textlink="">
      <xdr:nvSpPr>
        <xdr:cNvPr id="544" name="楕円 543"/>
        <xdr:cNvSpPr/>
      </xdr:nvSpPr>
      <xdr:spPr>
        <a:xfrm>
          <a:off x="1276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30480</xdr:rowOff>
    </xdr:from>
    <xdr:to>
      <xdr:col>71</xdr:col>
      <xdr:colOff>177800</xdr:colOff>
      <xdr:row>38</xdr:row>
      <xdr:rowOff>77833</xdr:rowOff>
    </xdr:to>
    <xdr:cxnSp macro="">
      <xdr:nvCxnSpPr>
        <xdr:cNvPr id="545" name="直線コネクタ 544"/>
        <xdr:cNvCxnSpPr/>
      </xdr:nvCxnSpPr>
      <xdr:spPr>
        <a:xfrm>
          <a:off x="12814300" y="6545580"/>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6" name="n_1aveValue【認定こども園・幼稚園・保育所】&#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547" name="n_2aveValue【認定こども園・幼稚園・保育所】&#10;有形固定資産減価償却率"/>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548" name="n_3aveValue【認定こども園・幼稚園・保育所】&#10;有形固定資産減価償却率"/>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549" name="n_4aveValue【認定こども園・幼稚園・保育所】&#10;有形固定資産減価償却率"/>
        <xdr:cNvSpPr txBox="1"/>
      </xdr:nvSpPr>
      <xdr:spPr>
        <a:xfrm>
          <a:off x="12611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54446</xdr:rowOff>
    </xdr:from>
    <xdr:ext cx="405111" cy="259045"/>
    <xdr:sp macro="" textlink="">
      <xdr:nvSpPr>
        <xdr:cNvPr id="550" name="n_1mainValue【認定こども園・幼稚園・保育所】&#10;有形固定資産減価償却率"/>
        <xdr:cNvSpPr txBox="1"/>
      </xdr:nvSpPr>
      <xdr:spPr>
        <a:xfrm>
          <a:off x="152660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168746</xdr:rowOff>
    </xdr:from>
    <xdr:ext cx="405111" cy="259045"/>
    <xdr:sp macro="" textlink="">
      <xdr:nvSpPr>
        <xdr:cNvPr id="551" name="n_2mainValue【認定こども園・幼稚園・保育所】&#10;有形固定資産減価償却率"/>
        <xdr:cNvSpPr txBox="1"/>
      </xdr:nvSpPr>
      <xdr:spPr>
        <a:xfrm>
          <a:off x="14389744"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119760</xdr:rowOff>
    </xdr:from>
    <xdr:ext cx="405111" cy="259045"/>
    <xdr:sp macro="" textlink="">
      <xdr:nvSpPr>
        <xdr:cNvPr id="552" name="n_3mainValue【認定こども園・幼稚園・保育所】&#10;有形固定資産減価償却率"/>
        <xdr:cNvSpPr txBox="1"/>
      </xdr:nvSpPr>
      <xdr:spPr>
        <a:xfrm>
          <a:off x="13500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97807</xdr:rowOff>
    </xdr:from>
    <xdr:ext cx="405111" cy="259045"/>
    <xdr:sp macro="" textlink="">
      <xdr:nvSpPr>
        <xdr:cNvPr id="553" name="n_4mainValue【認定こども園・幼稚園・保育所】&#10;有形固定資産減価償却率"/>
        <xdr:cNvSpPr txBox="1"/>
      </xdr:nvSpPr>
      <xdr:spPr>
        <a:xfrm>
          <a:off x="126117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575" name="直線コネクタ 574"/>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7" name="直線コネクタ 57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78"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79" name="直線コネクタ 578"/>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580" name="【認定こども園・幼稚園・保育所】&#10;一人当たり面積平均値テキスト"/>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581" name="フローチャート: 判断 580"/>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582" name="フローチャート: 判断 581"/>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83" name="フローチャート: 判断 582"/>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584" name="フローチャート: 判断 583"/>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85" name="フローチャート: 判断 584"/>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80264</xdr:rowOff>
    </xdr:from>
    <xdr:to>
      <xdr:col>116</xdr:col>
      <xdr:colOff>114300</xdr:colOff>
      <xdr:row>37</xdr:row>
      <xdr:rowOff>10414</xdr:rowOff>
    </xdr:to>
    <xdr:sp macro="" textlink="">
      <xdr:nvSpPr>
        <xdr:cNvPr id="591" name="楕円 590"/>
        <xdr:cNvSpPr/>
      </xdr:nvSpPr>
      <xdr:spPr>
        <a:xfrm>
          <a:off x="22110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103141</xdr:rowOff>
    </xdr:from>
    <xdr:ext cx="469744" cy="259045"/>
    <xdr:sp macro="" textlink="">
      <xdr:nvSpPr>
        <xdr:cNvPr id="592" name="【認定こども園・幼稚園・保育所】&#10;一人当たり面積該当値テキスト"/>
        <xdr:cNvSpPr txBox="1"/>
      </xdr:nvSpPr>
      <xdr:spPr>
        <a:xfrm>
          <a:off x="22199600"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89408</xdr:rowOff>
    </xdr:from>
    <xdr:to>
      <xdr:col>112</xdr:col>
      <xdr:colOff>38100</xdr:colOff>
      <xdr:row>37</xdr:row>
      <xdr:rowOff>19558</xdr:rowOff>
    </xdr:to>
    <xdr:sp macro="" textlink="">
      <xdr:nvSpPr>
        <xdr:cNvPr id="593" name="楕円 592"/>
        <xdr:cNvSpPr/>
      </xdr:nvSpPr>
      <xdr:spPr>
        <a:xfrm>
          <a:off x="21272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131064</xdr:rowOff>
    </xdr:from>
    <xdr:to>
      <xdr:col>116</xdr:col>
      <xdr:colOff>63500</xdr:colOff>
      <xdr:row>36</xdr:row>
      <xdr:rowOff>140208</xdr:rowOff>
    </xdr:to>
    <xdr:cxnSp macro="">
      <xdr:nvCxnSpPr>
        <xdr:cNvPr id="594" name="直線コネクタ 593"/>
        <xdr:cNvCxnSpPr/>
      </xdr:nvCxnSpPr>
      <xdr:spPr>
        <a:xfrm flipV="1">
          <a:off x="21323300" y="63032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103124</xdr:rowOff>
    </xdr:from>
    <xdr:to>
      <xdr:col>107</xdr:col>
      <xdr:colOff>101600</xdr:colOff>
      <xdr:row>37</xdr:row>
      <xdr:rowOff>33274</xdr:rowOff>
    </xdr:to>
    <xdr:sp macro="" textlink="">
      <xdr:nvSpPr>
        <xdr:cNvPr id="595" name="楕円 594"/>
        <xdr:cNvSpPr/>
      </xdr:nvSpPr>
      <xdr:spPr>
        <a:xfrm>
          <a:off x="20383500" y="62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140208</xdr:rowOff>
    </xdr:from>
    <xdr:to>
      <xdr:col>111</xdr:col>
      <xdr:colOff>177800</xdr:colOff>
      <xdr:row>36</xdr:row>
      <xdr:rowOff>153924</xdr:rowOff>
    </xdr:to>
    <xdr:cxnSp macro="">
      <xdr:nvCxnSpPr>
        <xdr:cNvPr id="596" name="直線コネクタ 595"/>
        <xdr:cNvCxnSpPr/>
      </xdr:nvCxnSpPr>
      <xdr:spPr>
        <a:xfrm flipV="1">
          <a:off x="20434300" y="63124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116840</xdr:rowOff>
    </xdr:from>
    <xdr:to>
      <xdr:col>102</xdr:col>
      <xdr:colOff>165100</xdr:colOff>
      <xdr:row>37</xdr:row>
      <xdr:rowOff>46990</xdr:rowOff>
    </xdr:to>
    <xdr:sp macro="" textlink="">
      <xdr:nvSpPr>
        <xdr:cNvPr id="597" name="楕円 596"/>
        <xdr:cNvSpPr/>
      </xdr:nvSpPr>
      <xdr:spPr>
        <a:xfrm>
          <a:off x="19494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153924</xdr:rowOff>
    </xdr:from>
    <xdr:to>
      <xdr:col>107</xdr:col>
      <xdr:colOff>50800</xdr:colOff>
      <xdr:row>36</xdr:row>
      <xdr:rowOff>167640</xdr:rowOff>
    </xdr:to>
    <xdr:cxnSp macro="">
      <xdr:nvCxnSpPr>
        <xdr:cNvPr id="598" name="直線コネクタ 597"/>
        <xdr:cNvCxnSpPr/>
      </xdr:nvCxnSpPr>
      <xdr:spPr>
        <a:xfrm flipV="1">
          <a:off x="19545300" y="63261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121412</xdr:rowOff>
    </xdr:from>
    <xdr:to>
      <xdr:col>98</xdr:col>
      <xdr:colOff>38100</xdr:colOff>
      <xdr:row>37</xdr:row>
      <xdr:rowOff>51562</xdr:rowOff>
    </xdr:to>
    <xdr:sp macro="" textlink="">
      <xdr:nvSpPr>
        <xdr:cNvPr id="599" name="楕円 598"/>
        <xdr:cNvSpPr/>
      </xdr:nvSpPr>
      <xdr:spPr>
        <a:xfrm>
          <a:off x="18605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167640</xdr:rowOff>
    </xdr:from>
    <xdr:to>
      <xdr:col>102</xdr:col>
      <xdr:colOff>114300</xdr:colOff>
      <xdr:row>37</xdr:row>
      <xdr:rowOff>762</xdr:rowOff>
    </xdr:to>
    <xdr:cxnSp macro="">
      <xdr:nvCxnSpPr>
        <xdr:cNvPr id="600" name="直線コネクタ 599"/>
        <xdr:cNvCxnSpPr/>
      </xdr:nvCxnSpPr>
      <xdr:spPr>
        <a:xfrm flipV="1">
          <a:off x="18656300" y="6339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601" name="n_1ave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602" name="n_2aveValue【認定こども園・幼稚園・保育所】&#10;一人当たり面積"/>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603" name="n_3aveValue【認定こども園・幼稚園・保育所】&#10;一人当たり面積"/>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604" name="n_4aveValue【認定こども園・幼稚園・保育所】&#10;一人当たり面積"/>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36085</xdr:rowOff>
    </xdr:from>
    <xdr:ext cx="469744" cy="259045"/>
    <xdr:sp macro="" textlink="">
      <xdr:nvSpPr>
        <xdr:cNvPr id="605" name="n_1mainValue【認定こども園・幼稚園・保育所】&#10;一人当たり面積"/>
        <xdr:cNvSpPr txBox="1"/>
      </xdr:nvSpPr>
      <xdr:spPr>
        <a:xfrm>
          <a:off x="210757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49801</xdr:rowOff>
    </xdr:from>
    <xdr:ext cx="469744" cy="259045"/>
    <xdr:sp macro="" textlink="">
      <xdr:nvSpPr>
        <xdr:cNvPr id="606" name="n_2mainValue【認定こども園・幼稚園・保育所】&#10;一人当たり面積"/>
        <xdr:cNvSpPr txBox="1"/>
      </xdr:nvSpPr>
      <xdr:spPr>
        <a:xfrm>
          <a:off x="20199427" y="60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63517</xdr:rowOff>
    </xdr:from>
    <xdr:ext cx="469744" cy="259045"/>
    <xdr:sp macro="" textlink="">
      <xdr:nvSpPr>
        <xdr:cNvPr id="607" name="n_3mainValue【認定こども園・幼稚園・保育所】&#10;一人当たり面積"/>
        <xdr:cNvSpPr txBox="1"/>
      </xdr:nvSpPr>
      <xdr:spPr>
        <a:xfrm>
          <a:off x="19310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68089</xdr:rowOff>
    </xdr:from>
    <xdr:ext cx="469744" cy="259045"/>
    <xdr:sp macro="" textlink="">
      <xdr:nvSpPr>
        <xdr:cNvPr id="608" name="n_4mainValue【認定こども園・幼稚園・保育所】&#10;一人当たり面積"/>
        <xdr:cNvSpPr txBox="1"/>
      </xdr:nvSpPr>
      <xdr:spPr>
        <a:xfrm>
          <a:off x="184214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633" name="直線コネクタ 632"/>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634" name="【学校施設】&#10;有形固定資産減価償却率最小値テキスト"/>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635" name="直線コネクタ 634"/>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636" name="【学校施設】&#10;有形固定資産減価償却率最大値テキスト"/>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637" name="直線コネクタ 636"/>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638" name="【学校施設】&#10;有形固定資産減価償却率平均値テキスト"/>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639" name="フローチャート: 判断 638"/>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640" name="フローチャート: 判断 639"/>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641" name="フローチャート: 判断 640"/>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642" name="フローチャート: 判断 641"/>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643" name="フローチャート: 判断 642"/>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59690</xdr:rowOff>
    </xdr:from>
    <xdr:to>
      <xdr:col>85</xdr:col>
      <xdr:colOff>177800</xdr:colOff>
      <xdr:row>62</xdr:row>
      <xdr:rowOff>161290</xdr:rowOff>
    </xdr:to>
    <xdr:sp macro="" textlink="">
      <xdr:nvSpPr>
        <xdr:cNvPr id="649" name="楕円 648"/>
        <xdr:cNvSpPr/>
      </xdr:nvSpPr>
      <xdr:spPr>
        <a:xfrm>
          <a:off x="16268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38117</xdr:rowOff>
    </xdr:from>
    <xdr:ext cx="405111" cy="259045"/>
    <xdr:sp macro="" textlink="">
      <xdr:nvSpPr>
        <xdr:cNvPr id="650" name="【学校施設】&#10;有形固定資産減価償却率該当値テキスト"/>
        <xdr:cNvSpPr txBox="1"/>
      </xdr:nvSpPr>
      <xdr:spPr>
        <a:xfrm>
          <a:off x="16357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42545</xdr:rowOff>
    </xdr:from>
    <xdr:to>
      <xdr:col>81</xdr:col>
      <xdr:colOff>101600</xdr:colOff>
      <xdr:row>62</xdr:row>
      <xdr:rowOff>144145</xdr:rowOff>
    </xdr:to>
    <xdr:sp macro="" textlink="">
      <xdr:nvSpPr>
        <xdr:cNvPr id="651" name="楕円 650"/>
        <xdr:cNvSpPr/>
      </xdr:nvSpPr>
      <xdr:spPr>
        <a:xfrm>
          <a:off x="1543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93345</xdr:rowOff>
    </xdr:from>
    <xdr:to>
      <xdr:col>85</xdr:col>
      <xdr:colOff>127000</xdr:colOff>
      <xdr:row>62</xdr:row>
      <xdr:rowOff>110490</xdr:rowOff>
    </xdr:to>
    <xdr:cxnSp macro="">
      <xdr:nvCxnSpPr>
        <xdr:cNvPr id="652" name="直線コネクタ 651"/>
        <xdr:cNvCxnSpPr/>
      </xdr:nvCxnSpPr>
      <xdr:spPr>
        <a:xfrm>
          <a:off x="15481300" y="1072324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40640</xdr:rowOff>
    </xdr:from>
    <xdr:to>
      <xdr:col>76</xdr:col>
      <xdr:colOff>165100</xdr:colOff>
      <xdr:row>61</xdr:row>
      <xdr:rowOff>142240</xdr:rowOff>
    </xdr:to>
    <xdr:sp macro="" textlink="">
      <xdr:nvSpPr>
        <xdr:cNvPr id="653" name="楕円 652"/>
        <xdr:cNvSpPr/>
      </xdr:nvSpPr>
      <xdr:spPr>
        <a:xfrm>
          <a:off x="14541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91440</xdr:rowOff>
    </xdr:from>
    <xdr:to>
      <xdr:col>81</xdr:col>
      <xdr:colOff>50800</xdr:colOff>
      <xdr:row>62</xdr:row>
      <xdr:rowOff>93345</xdr:rowOff>
    </xdr:to>
    <xdr:cxnSp macro="">
      <xdr:nvCxnSpPr>
        <xdr:cNvPr id="654" name="直線コネクタ 653"/>
        <xdr:cNvCxnSpPr/>
      </xdr:nvCxnSpPr>
      <xdr:spPr>
        <a:xfrm>
          <a:off x="14592300" y="10549890"/>
          <a:ext cx="8890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132080</xdr:rowOff>
    </xdr:from>
    <xdr:to>
      <xdr:col>72</xdr:col>
      <xdr:colOff>38100</xdr:colOff>
      <xdr:row>62</xdr:row>
      <xdr:rowOff>62230</xdr:rowOff>
    </xdr:to>
    <xdr:sp macro="" textlink="">
      <xdr:nvSpPr>
        <xdr:cNvPr id="655" name="楕円 654"/>
        <xdr:cNvSpPr/>
      </xdr:nvSpPr>
      <xdr:spPr>
        <a:xfrm>
          <a:off x="1365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91440</xdr:rowOff>
    </xdr:from>
    <xdr:to>
      <xdr:col>76</xdr:col>
      <xdr:colOff>114300</xdr:colOff>
      <xdr:row>62</xdr:row>
      <xdr:rowOff>11430</xdr:rowOff>
    </xdr:to>
    <xdr:cxnSp macro="">
      <xdr:nvCxnSpPr>
        <xdr:cNvPr id="656" name="直線コネクタ 655"/>
        <xdr:cNvCxnSpPr/>
      </xdr:nvCxnSpPr>
      <xdr:spPr>
        <a:xfrm flipV="1">
          <a:off x="13703300" y="1054989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57" name="楕円 656"/>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11430</xdr:rowOff>
    </xdr:to>
    <xdr:cxnSp macro="">
      <xdr:nvCxnSpPr>
        <xdr:cNvPr id="658" name="直線コネクタ 657"/>
        <xdr:cNvCxnSpPr/>
      </xdr:nvCxnSpPr>
      <xdr:spPr>
        <a:xfrm>
          <a:off x="12814300" y="1064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659" name="n_1aveValue【学校施設】&#10;有形固定資産減価償却率"/>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660" name="n_2aveValue【学校施設】&#10;有形固定資産減価償却率"/>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661" name="n_3aveValue【学校施設】&#10;有形固定資産減価償却率"/>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662" name="n_4aveValue【学校施設】&#10;有形固定資産減価償却率"/>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135272</xdr:rowOff>
    </xdr:from>
    <xdr:ext cx="405111" cy="259045"/>
    <xdr:sp macro="" textlink="">
      <xdr:nvSpPr>
        <xdr:cNvPr id="663" name="n_1mainValue【学校施設】&#10;有形固定資産減価償却率"/>
        <xdr:cNvSpPr txBox="1"/>
      </xdr:nvSpPr>
      <xdr:spPr>
        <a:xfrm>
          <a:off x="15266044"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133367</xdr:rowOff>
    </xdr:from>
    <xdr:ext cx="405111" cy="259045"/>
    <xdr:sp macro="" textlink="">
      <xdr:nvSpPr>
        <xdr:cNvPr id="664" name="n_2mainValue【学校施設】&#10;有形固定資産減価償却率"/>
        <xdr:cNvSpPr txBox="1"/>
      </xdr:nvSpPr>
      <xdr:spPr>
        <a:xfrm>
          <a:off x="14389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53357</xdr:rowOff>
    </xdr:from>
    <xdr:ext cx="405111" cy="259045"/>
    <xdr:sp macro="" textlink="">
      <xdr:nvSpPr>
        <xdr:cNvPr id="665" name="n_3mainValue【学校施設】&#10;有形固定資産減価償却率"/>
        <xdr:cNvSpPr txBox="1"/>
      </xdr:nvSpPr>
      <xdr:spPr>
        <a:xfrm>
          <a:off x="13500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66" name="n_4mainValue【学校施設】&#10;有形固定資産減価償却率"/>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2" name="テキスト ボックス 6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4" name="テキスト ボックス 6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6" name="テキスト ボックス 6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690" name="直線コネクタ 689"/>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92" name="直線コネクタ 6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693" name="【学校施設】&#10;一人当たり面積最大値テキスト"/>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694" name="直線コネクタ 693"/>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695" name="【学校施設】&#10;一人当たり面積平均値テキスト"/>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696" name="フローチャート: 判断 695"/>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697" name="フローチャート: 判断 696"/>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98" name="フローチャート: 判断 6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99" name="フローチャート: 判断 698"/>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700" name="フローチャート: 判断 699"/>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102933</xdr:rowOff>
    </xdr:from>
    <xdr:to>
      <xdr:col>116</xdr:col>
      <xdr:colOff>114300</xdr:colOff>
      <xdr:row>62</xdr:row>
      <xdr:rowOff>33083</xdr:rowOff>
    </xdr:to>
    <xdr:sp macro="" textlink="">
      <xdr:nvSpPr>
        <xdr:cNvPr id="706" name="楕円 705"/>
        <xdr:cNvSpPr/>
      </xdr:nvSpPr>
      <xdr:spPr>
        <a:xfrm>
          <a:off x="22110700" y="105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125810</xdr:rowOff>
    </xdr:from>
    <xdr:ext cx="469744" cy="259045"/>
    <xdr:sp macro="" textlink="">
      <xdr:nvSpPr>
        <xdr:cNvPr id="707" name="【学校施設】&#10;一人当たり面積該当値テキスト"/>
        <xdr:cNvSpPr txBox="1"/>
      </xdr:nvSpPr>
      <xdr:spPr>
        <a:xfrm>
          <a:off x="22199600" y="1041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108458</xdr:rowOff>
    </xdr:from>
    <xdr:to>
      <xdr:col>112</xdr:col>
      <xdr:colOff>38100</xdr:colOff>
      <xdr:row>62</xdr:row>
      <xdr:rowOff>38608</xdr:rowOff>
    </xdr:to>
    <xdr:sp macro="" textlink="">
      <xdr:nvSpPr>
        <xdr:cNvPr id="708" name="楕円 707"/>
        <xdr:cNvSpPr/>
      </xdr:nvSpPr>
      <xdr:spPr>
        <a:xfrm>
          <a:off x="21272500" y="1056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153733</xdr:rowOff>
    </xdr:from>
    <xdr:to>
      <xdr:col>116</xdr:col>
      <xdr:colOff>63500</xdr:colOff>
      <xdr:row>61</xdr:row>
      <xdr:rowOff>159258</xdr:rowOff>
    </xdr:to>
    <xdr:cxnSp macro="">
      <xdr:nvCxnSpPr>
        <xdr:cNvPr id="709" name="直線コネクタ 708"/>
        <xdr:cNvCxnSpPr/>
      </xdr:nvCxnSpPr>
      <xdr:spPr>
        <a:xfrm flipV="1">
          <a:off x="21323300" y="10612183"/>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107315</xdr:rowOff>
    </xdr:from>
    <xdr:to>
      <xdr:col>107</xdr:col>
      <xdr:colOff>101600</xdr:colOff>
      <xdr:row>62</xdr:row>
      <xdr:rowOff>37465</xdr:rowOff>
    </xdr:to>
    <xdr:sp macro="" textlink="">
      <xdr:nvSpPr>
        <xdr:cNvPr id="710" name="楕円 709"/>
        <xdr:cNvSpPr/>
      </xdr:nvSpPr>
      <xdr:spPr>
        <a:xfrm>
          <a:off x="20383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158115</xdr:rowOff>
    </xdr:from>
    <xdr:to>
      <xdr:col>111</xdr:col>
      <xdr:colOff>177800</xdr:colOff>
      <xdr:row>61</xdr:row>
      <xdr:rowOff>159258</xdr:rowOff>
    </xdr:to>
    <xdr:cxnSp macro="">
      <xdr:nvCxnSpPr>
        <xdr:cNvPr id="711" name="直線コネクタ 710"/>
        <xdr:cNvCxnSpPr/>
      </xdr:nvCxnSpPr>
      <xdr:spPr>
        <a:xfrm>
          <a:off x="20434300" y="1061656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113411</xdr:rowOff>
    </xdr:from>
    <xdr:to>
      <xdr:col>102</xdr:col>
      <xdr:colOff>165100</xdr:colOff>
      <xdr:row>62</xdr:row>
      <xdr:rowOff>43561</xdr:rowOff>
    </xdr:to>
    <xdr:sp macro="" textlink="">
      <xdr:nvSpPr>
        <xdr:cNvPr id="712" name="楕円 711"/>
        <xdr:cNvSpPr/>
      </xdr:nvSpPr>
      <xdr:spPr>
        <a:xfrm>
          <a:off x="19494500" y="1057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158115</xdr:rowOff>
    </xdr:from>
    <xdr:to>
      <xdr:col>107</xdr:col>
      <xdr:colOff>50800</xdr:colOff>
      <xdr:row>61</xdr:row>
      <xdr:rowOff>164211</xdr:rowOff>
    </xdr:to>
    <xdr:cxnSp macro="">
      <xdr:nvCxnSpPr>
        <xdr:cNvPr id="713" name="直線コネクタ 712"/>
        <xdr:cNvCxnSpPr/>
      </xdr:nvCxnSpPr>
      <xdr:spPr>
        <a:xfrm flipV="1">
          <a:off x="19545300" y="10616565"/>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117221</xdr:rowOff>
    </xdr:from>
    <xdr:to>
      <xdr:col>98</xdr:col>
      <xdr:colOff>38100</xdr:colOff>
      <xdr:row>62</xdr:row>
      <xdr:rowOff>47371</xdr:rowOff>
    </xdr:to>
    <xdr:sp macro="" textlink="">
      <xdr:nvSpPr>
        <xdr:cNvPr id="714" name="楕円 713"/>
        <xdr:cNvSpPr/>
      </xdr:nvSpPr>
      <xdr:spPr>
        <a:xfrm>
          <a:off x="18605500" y="105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164211</xdr:rowOff>
    </xdr:from>
    <xdr:to>
      <xdr:col>102</xdr:col>
      <xdr:colOff>114300</xdr:colOff>
      <xdr:row>61</xdr:row>
      <xdr:rowOff>168021</xdr:rowOff>
    </xdr:to>
    <xdr:cxnSp macro="">
      <xdr:nvCxnSpPr>
        <xdr:cNvPr id="715" name="直線コネクタ 714"/>
        <xdr:cNvCxnSpPr/>
      </xdr:nvCxnSpPr>
      <xdr:spPr>
        <a:xfrm flipV="1">
          <a:off x="18656300" y="106226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716" name="n_1aveValue【学校施設】&#10;一人当たり面積"/>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71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718" name="n_3aveValue【学校施設】&#10;一人当たり面積"/>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719" name="n_4aveValue【学校施設】&#10;一人当たり面積"/>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55135</xdr:rowOff>
    </xdr:from>
    <xdr:ext cx="469744" cy="259045"/>
    <xdr:sp macro="" textlink="">
      <xdr:nvSpPr>
        <xdr:cNvPr id="720" name="n_1mainValue【学校施設】&#10;一人当たり面積"/>
        <xdr:cNvSpPr txBox="1"/>
      </xdr:nvSpPr>
      <xdr:spPr>
        <a:xfrm>
          <a:off x="21075727" y="1034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53992</xdr:rowOff>
    </xdr:from>
    <xdr:ext cx="469744" cy="259045"/>
    <xdr:sp macro="" textlink="">
      <xdr:nvSpPr>
        <xdr:cNvPr id="721" name="n_2mainValue【学校施設】&#10;一人当たり面積"/>
        <xdr:cNvSpPr txBox="1"/>
      </xdr:nvSpPr>
      <xdr:spPr>
        <a:xfrm>
          <a:off x="20199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60088</xdr:rowOff>
    </xdr:from>
    <xdr:ext cx="469744" cy="259045"/>
    <xdr:sp macro="" textlink="">
      <xdr:nvSpPr>
        <xdr:cNvPr id="722" name="n_3mainValue【学校施設】&#10;一人当たり面積"/>
        <xdr:cNvSpPr txBox="1"/>
      </xdr:nvSpPr>
      <xdr:spPr>
        <a:xfrm>
          <a:off x="19310427" y="1034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63898</xdr:rowOff>
    </xdr:from>
    <xdr:ext cx="469744" cy="259045"/>
    <xdr:sp macro="" textlink="">
      <xdr:nvSpPr>
        <xdr:cNvPr id="723" name="n_4mainValue【学校施設】&#10;一人当たり面積"/>
        <xdr:cNvSpPr txBox="1"/>
      </xdr:nvSpPr>
      <xdr:spPr>
        <a:xfrm>
          <a:off x="18421427" y="10350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0" name="テキスト ボックス 75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2" name="テキスト ボックス 76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4" name="直線コネクタ 763"/>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6" name="直線コネクタ 76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7" name="【公民館】&#10;有形固定資産減価償却率最大値テキスト"/>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8" name="直線コネクタ 767"/>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9" name="【公民館】&#10;有形固定資産減価償却率平均値テキスト"/>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0" name="フローチャート: 判断 769"/>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1" name="フローチャート: 判断 770"/>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2" name="フローチャート: 判断 771"/>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3" name="フローチャート: 判断 772"/>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4" name="フローチャート: 判断 773"/>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44450</xdr:rowOff>
    </xdr:from>
    <xdr:to>
      <xdr:col>67</xdr:col>
      <xdr:colOff>101600</xdr:colOff>
      <xdr:row>103</xdr:row>
      <xdr:rowOff>146050</xdr:rowOff>
    </xdr:to>
    <xdr:sp macro="" textlink="">
      <xdr:nvSpPr>
        <xdr:cNvPr id="780" name="楕円 779"/>
        <xdr:cNvSpPr/>
      </xdr:nvSpPr>
      <xdr:spPr>
        <a:xfrm>
          <a:off x="12763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101616</xdr:rowOff>
    </xdr:from>
    <xdr:ext cx="405111" cy="259045"/>
    <xdr:sp macro="" textlink="">
      <xdr:nvSpPr>
        <xdr:cNvPr id="781" name="n_1aveValue【公民館】&#10;有形固定資産減価償却率"/>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2"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83" name="n_3aveValue【公民館】&#10;有形固定資産減価償却率"/>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84" name="n_4aveValue【公民館】&#10;有形固定資産減価償却率"/>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162577</xdr:rowOff>
    </xdr:from>
    <xdr:ext cx="405111" cy="259045"/>
    <xdr:sp macro="" textlink="">
      <xdr:nvSpPr>
        <xdr:cNvPr id="785" name="n_4mainValue【公民館】&#10;有形固定資産減価償却率"/>
        <xdr:cNvSpPr txBox="1"/>
      </xdr:nvSpPr>
      <xdr:spPr>
        <a:xfrm>
          <a:off x="12611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6" name="直線コネクタ 79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7" name="テキスト ボックス 79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8" name="直線コネクタ 79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9" name="テキスト ボックス 79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0" name="直線コネクタ 79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1" name="テキスト ボックス 80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2" name="直線コネクタ 80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3" name="テキスト ボックス 80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4" name="直線コネクタ 80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5" name="テキスト ボックス 80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6" name="直線コネクタ 80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7" name="テキスト ボックス 80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8" name="直線コネクタ 8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9" name="テキスト ボックス 8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11" name="直線コネクタ 810"/>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12" name="【公民館】&#10;一人当たり面積最小値テキスト"/>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13" name="直線コネクタ 812"/>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14" name="【公民館】&#10;一人当たり面積最大値テキスト"/>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15" name="直線コネクタ 814"/>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21789</xdr:rowOff>
    </xdr:from>
    <xdr:ext cx="469744" cy="259045"/>
    <xdr:sp macro="" textlink="">
      <xdr:nvSpPr>
        <xdr:cNvPr id="816" name="【公民館】&#10;一人当たり面積平均値テキスト"/>
        <xdr:cNvSpPr txBox="1"/>
      </xdr:nvSpPr>
      <xdr:spPr>
        <a:xfrm>
          <a:off x="22199600" y="1836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17" name="フローチャート: 判断 816"/>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18" name="フローチャート: 判断 817"/>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19" name="フローチャート: 判断 818"/>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20" name="フローチャート: 判断 819"/>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21" name="フローチャート: 判断 820"/>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2" name="テキスト ボックス 8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3" name="テキスト ボックス 8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4" name="テキスト ボックス 8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5" name="テキスト ボックス 8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6" name="テキスト ボックス 8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71120</xdr:rowOff>
    </xdr:from>
    <xdr:to>
      <xdr:col>98</xdr:col>
      <xdr:colOff>38100</xdr:colOff>
      <xdr:row>105</xdr:row>
      <xdr:rowOff>1270</xdr:rowOff>
    </xdr:to>
    <xdr:sp macro="" textlink="">
      <xdr:nvSpPr>
        <xdr:cNvPr id="827" name="楕円 826"/>
        <xdr:cNvSpPr/>
      </xdr:nvSpPr>
      <xdr:spPr>
        <a:xfrm>
          <a:off x="18605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158222</xdr:rowOff>
    </xdr:from>
    <xdr:ext cx="469744" cy="259045"/>
    <xdr:sp macro="" textlink="">
      <xdr:nvSpPr>
        <xdr:cNvPr id="828" name="n_1aveValue【公民館】&#10;一人当たり面積"/>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29"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30" name="n_3aveValue【公民館】&#10;一人当たり面積"/>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142620</xdr:rowOff>
    </xdr:from>
    <xdr:ext cx="469744" cy="259045"/>
    <xdr:sp macro="" textlink="">
      <xdr:nvSpPr>
        <xdr:cNvPr id="831" name="n_4aveValue【公民館】&#10;一人当たり面積"/>
        <xdr:cNvSpPr txBox="1"/>
      </xdr:nvSpPr>
      <xdr:spPr>
        <a:xfrm>
          <a:off x="18421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17797</xdr:rowOff>
    </xdr:from>
    <xdr:ext cx="469744" cy="259045"/>
    <xdr:sp macro="" textlink="">
      <xdr:nvSpPr>
        <xdr:cNvPr id="832" name="n_4mainValue【公民館】&#10;一人当たり面積"/>
        <xdr:cNvSpPr txBox="1"/>
      </xdr:nvSpPr>
      <xdr:spPr>
        <a:xfrm>
          <a:off x="18421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は、道路並びに港湾・漁港を除くすべての類型において、類似団体平均を上回っている。合併前に旧市町毎に整備した公共施設があるため、保有する施設数が非合併団体よりも多く、老朽化が進んでいることが原因と考えられ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や学校施設は、類似団体平均との差が大きいことがわかる。特に学校施設は今後、児童数減少の見通しから廃校・統合が進みつつあり、廃校後の施設活用についても検討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この他、別の施設等について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今後も老朽化は進行することから、「公共施設等総合管理計画」に基づく計画的な修繕の他、施設の複合化、集約化を進めていく。</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なお、公民館の類型について、平成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年度から公民館に替わり「コミュニティセンター」を設置したため、平成</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年度以降の数値は表記されない。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74" name="楕円 73"/>
        <xdr:cNvSpPr/>
      </xdr:nvSpPr>
      <xdr:spPr>
        <a:xfrm>
          <a:off x="45847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8726</xdr:rowOff>
    </xdr:from>
    <xdr:ext cx="405111" cy="259045"/>
    <xdr:sp macro="" textlink="">
      <xdr:nvSpPr>
        <xdr:cNvPr id="75" name="【図書館】&#10;有形固定資産減価償却率該当値テキスト"/>
        <xdr:cNvSpPr txBox="1"/>
      </xdr:nvSpPr>
      <xdr:spPr>
        <a:xfrm>
          <a:off x="4673600"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169091</xdr:rowOff>
    </xdr:from>
    <xdr:to>
      <xdr:col>20</xdr:col>
      <xdr:colOff>38100</xdr:colOff>
      <xdr:row>38</xdr:row>
      <xdr:rowOff>99241</xdr:rowOff>
    </xdr:to>
    <xdr:sp macro="" textlink="">
      <xdr:nvSpPr>
        <xdr:cNvPr id="76" name="楕円 75"/>
        <xdr:cNvSpPr/>
      </xdr:nvSpPr>
      <xdr:spPr>
        <a:xfrm>
          <a:off x="3746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48441</xdr:rowOff>
    </xdr:from>
    <xdr:to>
      <xdr:col>24</xdr:col>
      <xdr:colOff>63500</xdr:colOff>
      <xdr:row>38</xdr:row>
      <xdr:rowOff>81099</xdr:rowOff>
    </xdr:to>
    <xdr:cxnSp macro="">
      <xdr:nvCxnSpPr>
        <xdr:cNvPr id="77" name="直線コネクタ 76"/>
        <xdr:cNvCxnSpPr/>
      </xdr:nvCxnSpPr>
      <xdr:spPr>
        <a:xfrm>
          <a:off x="3797300" y="656354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129903</xdr:rowOff>
    </xdr:from>
    <xdr:to>
      <xdr:col>15</xdr:col>
      <xdr:colOff>101600</xdr:colOff>
      <xdr:row>38</xdr:row>
      <xdr:rowOff>60053</xdr:rowOff>
    </xdr:to>
    <xdr:sp macro="" textlink="">
      <xdr:nvSpPr>
        <xdr:cNvPr id="78" name="楕円 77"/>
        <xdr:cNvSpPr/>
      </xdr:nvSpPr>
      <xdr:spPr>
        <a:xfrm>
          <a:off x="2857500" y="64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9253</xdr:rowOff>
    </xdr:from>
    <xdr:to>
      <xdr:col>19</xdr:col>
      <xdr:colOff>177800</xdr:colOff>
      <xdr:row>38</xdr:row>
      <xdr:rowOff>48441</xdr:rowOff>
    </xdr:to>
    <xdr:cxnSp macro="">
      <xdr:nvCxnSpPr>
        <xdr:cNvPr id="79" name="直線コネクタ 78"/>
        <xdr:cNvCxnSpPr/>
      </xdr:nvCxnSpPr>
      <xdr:spPr>
        <a:xfrm>
          <a:off x="2908300" y="652435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80" name="楕円 79"/>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159476</xdr:rowOff>
    </xdr:from>
    <xdr:to>
      <xdr:col>15</xdr:col>
      <xdr:colOff>50800</xdr:colOff>
      <xdr:row>38</xdr:row>
      <xdr:rowOff>9253</xdr:rowOff>
    </xdr:to>
    <xdr:cxnSp macro="">
      <xdr:nvCxnSpPr>
        <xdr:cNvPr id="81" name="直線コネクタ 80"/>
        <xdr:cNvCxnSpPr/>
      </xdr:nvCxnSpPr>
      <xdr:spPr>
        <a:xfrm>
          <a:off x="2019300" y="650312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98878</xdr:rowOff>
    </xdr:from>
    <xdr:to>
      <xdr:col>6</xdr:col>
      <xdr:colOff>38100</xdr:colOff>
      <xdr:row>38</xdr:row>
      <xdr:rowOff>29028</xdr:rowOff>
    </xdr:to>
    <xdr:sp macro="" textlink="">
      <xdr:nvSpPr>
        <xdr:cNvPr id="82" name="楕円 81"/>
        <xdr:cNvSpPr/>
      </xdr:nvSpPr>
      <xdr:spPr>
        <a:xfrm>
          <a:off x="1079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149678</xdr:rowOff>
    </xdr:from>
    <xdr:to>
      <xdr:col>10</xdr:col>
      <xdr:colOff>114300</xdr:colOff>
      <xdr:row>37</xdr:row>
      <xdr:rowOff>159476</xdr:rowOff>
    </xdr:to>
    <xdr:cxnSp macro="">
      <xdr:nvCxnSpPr>
        <xdr:cNvPr id="83" name="直線コネクタ 82"/>
        <xdr:cNvCxnSpPr/>
      </xdr:nvCxnSpPr>
      <xdr:spPr>
        <a:xfrm>
          <a:off x="1130300" y="649332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90368</xdr:rowOff>
    </xdr:from>
    <xdr:ext cx="405111" cy="259045"/>
    <xdr:sp macro="" textlink="">
      <xdr:nvSpPr>
        <xdr:cNvPr id="88" name="n_1mainValue【図書館】&#10;有形固定資産減価償却率"/>
        <xdr:cNvSpPr txBox="1"/>
      </xdr:nvSpPr>
      <xdr:spPr>
        <a:xfrm>
          <a:off x="35820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51180</xdr:rowOff>
    </xdr:from>
    <xdr:ext cx="405111" cy="259045"/>
    <xdr:sp macro="" textlink="">
      <xdr:nvSpPr>
        <xdr:cNvPr id="89" name="n_2mainValue【図書館】&#10;有形固定資産減価償却率"/>
        <xdr:cNvSpPr txBox="1"/>
      </xdr:nvSpPr>
      <xdr:spPr>
        <a:xfrm>
          <a:off x="2705744" y="656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29953</xdr:rowOff>
    </xdr:from>
    <xdr:ext cx="405111" cy="259045"/>
    <xdr:sp macro="" textlink="">
      <xdr:nvSpPr>
        <xdr:cNvPr id="90" name="n_3mainValue【図書館】&#10;有形固定資産減価償却率"/>
        <xdr:cNvSpPr txBox="1"/>
      </xdr:nvSpPr>
      <xdr:spPr>
        <a:xfrm>
          <a:off x="1816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20155</xdr:rowOff>
    </xdr:from>
    <xdr:ext cx="405111" cy="259045"/>
    <xdr:sp macro="" textlink="">
      <xdr:nvSpPr>
        <xdr:cNvPr id="91" name="n_4mainValue【図書館】&#10;有形固定資産減価償却率"/>
        <xdr:cNvSpPr txBox="1"/>
      </xdr:nvSpPr>
      <xdr:spPr>
        <a:xfrm>
          <a:off x="927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7" name="楕円 126"/>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28" name="【図書館】&#10;一人当たり面積該当値テキスト"/>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9" name="楕円 128"/>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47625</xdr:rowOff>
    </xdr:to>
    <xdr:cxnSp macro="">
      <xdr:nvCxnSpPr>
        <xdr:cNvPr id="130" name="直線コネクタ 129"/>
        <xdr:cNvCxnSpPr/>
      </xdr:nvCxnSpPr>
      <xdr:spPr>
        <a:xfrm>
          <a:off x="9639300" y="673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2540</xdr:rowOff>
    </xdr:from>
    <xdr:to>
      <xdr:col>46</xdr:col>
      <xdr:colOff>38100</xdr:colOff>
      <xdr:row>39</xdr:row>
      <xdr:rowOff>104140</xdr:rowOff>
    </xdr:to>
    <xdr:sp macro="" textlink="">
      <xdr:nvSpPr>
        <xdr:cNvPr id="131" name="楕円 130"/>
        <xdr:cNvSpPr/>
      </xdr:nvSpPr>
      <xdr:spPr>
        <a:xfrm>
          <a:off x="8699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53340</xdr:rowOff>
    </xdr:to>
    <xdr:cxnSp macro="">
      <xdr:nvCxnSpPr>
        <xdr:cNvPr id="132" name="直線コネクタ 131"/>
        <xdr:cNvCxnSpPr/>
      </xdr:nvCxnSpPr>
      <xdr:spPr>
        <a:xfrm flipV="1">
          <a:off x="8750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xdr:rowOff>
    </xdr:from>
    <xdr:to>
      <xdr:col>41</xdr:col>
      <xdr:colOff>101600</xdr:colOff>
      <xdr:row>39</xdr:row>
      <xdr:rowOff>109855</xdr:rowOff>
    </xdr:to>
    <xdr:sp macro="" textlink="">
      <xdr:nvSpPr>
        <xdr:cNvPr id="133" name="楕円 132"/>
        <xdr:cNvSpPr/>
      </xdr:nvSpPr>
      <xdr:spPr>
        <a:xfrm>
          <a:off x="7810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53340</xdr:rowOff>
    </xdr:from>
    <xdr:to>
      <xdr:col>45</xdr:col>
      <xdr:colOff>177800</xdr:colOff>
      <xdr:row>39</xdr:row>
      <xdr:rowOff>59055</xdr:rowOff>
    </xdr:to>
    <xdr:cxnSp macro="">
      <xdr:nvCxnSpPr>
        <xdr:cNvPr id="134" name="直線コネクタ 133"/>
        <xdr:cNvCxnSpPr/>
      </xdr:nvCxnSpPr>
      <xdr:spPr>
        <a:xfrm flipV="1">
          <a:off x="7861300" y="6739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8255</xdr:rowOff>
    </xdr:from>
    <xdr:to>
      <xdr:col>36</xdr:col>
      <xdr:colOff>165100</xdr:colOff>
      <xdr:row>39</xdr:row>
      <xdr:rowOff>109855</xdr:rowOff>
    </xdr:to>
    <xdr:sp macro="" textlink="">
      <xdr:nvSpPr>
        <xdr:cNvPr id="135" name="楕円 134"/>
        <xdr:cNvSpPr/>
      </xdr:nvSpPr>
      <xdr:spPr>
        <a:xfrm>
          <a:off x="6921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59055</xdr:rowOff>
    </xdr:from>
    <xdr:to>
      <xdr:col>41</xdr:col>
      <xdr:colOff>50800</xdr:colOff>
      <xdr:row>39</xdr:row>
      <xdr:rowOff>59055</xdr:rowOff>
    </xdr:to>
    <xdr:cxnSp macro="">
      <xdr:nvCxnSpPr>
        <xdr:cNvPr id="136" name="直線コネクタ 135"/>
        <xdr:cNvCxnSpPr/>
      </xdr:nvCxnSpPr>
      <xdr:spPr>
        <a:xfrm>
          <a:off x="6972300" y="67456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114952</xdr:rowOff>
    </xdr:from>
    <xdr:ext cx="469744" cy="259045"/>
    <xdr:sp macro="" textlink="">
      <xdr:nvSpPr>
        <xdr:cNvPr id="141" name="n_1mainValue【図書館】&#10;一人当たり面積"/>
        <xdr:cNvSpPr txBox="1"/>
      </xdr:nvSpPr>
      <xdr:spPr>
        <a:xfrm>
          <a:off x="93917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120667</xdr:rowOff>
    </xdr:from>
    <xdr:ext cx="469744" cy="259045"/>
    <xdr:sp macro="" textlink="">
      <xdr:nvSpPr>
        <xdr:cNvPr id="142" name="n_2mainValue【図書館】&#10;一人当たり面積"/>
        <xdr:cNvSpPr txBox="1"/>
      </xdr:nvSpPr>
      <xdr:spPr>
        <a:xfrm>
          <a:off x="8515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126382</xdr:rowOff>
    </xdr:from>
    <xdr:ext cx="469744" cy="259045"/>
    <xdr:sp macro="" textlink="">
      <xdr:nvSpPr>
        <xdr:cNvPr id="143" name="n_3mainValue【図書館】&#10;一人当たり面積"/>
        <xdr:cNvSpPr txBox="1"/>
      </xdr:nvSpPr>
      <xdr:spPr>
        <a:xfrm>
          <a:off x="7626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126382</xdr:rowOff>
    </xdr:from>
    <xdr:ext cx="469744" cy="259045"/>
    <xdr:sp macro="" textlink="">
      <xdr:nvSpPr>
        <xdr:cNvPr id="144" name="n_4mainValue【図書館】&#10;一人当たり面積"/>
        <xdr:cNvSpPr txBox="1"/>
      </xdr:nvSpPr>
      <xdr:spPr>
        <a:xfrm>
          <a:off x="67374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164465</xdr:rowOff>
    </xdr:from>
    <xdr:to>
      <xdr:col>24</xdr:col>
      <xdr:colOff>114300</xdr:colOff>
      <xdr:row>62</xdr:row>
      <xdr:rowOff>94615</xdr:rowOff>
    </xdr:to>
    <xdr:sp macro="" textlink="">
      <xdr:nvSpPr>
        <xdr:cNvPr id="185" name="楕円 184"/>
        <xdr:cNvSpPr/>
      </xdr:nvSpPr>
      <xdr:spPr>
        <a:xfrm>
          <a:off x="45847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142892</xdr:rowOff>
    </xdr:from>
    <xdr:ext cx="405111" cy="259045"/>
    <xdr:sp macro="" textlink="">
      <xdr:nvSpPr>
        <xdr:cNvPr id="186" name="【体育館・プール】&#10;有形固定資産減価償却率該当値テキスト"/>
        <xdr:cNvSpPr txBox="1"/>
      </xdr:nvSpPr>
      <xdr:spPr>
        <a:xfrm>
          <a:off x="4673600"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87" name="楕円 186"/>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43815</xdr:rowOff>
    </xdr:to>
    <xdr:cxnSp macro="">
      <xdr:nvCxnSpPr>
        <xdr:cNvPr id="188" name="直線コネクタ 187"/>
        <xdr:cNvCxnSpPr/>
      </xdr:nvCxnSpPr>
      <xdr:spPr>
        <a:xfrm>
          <a:off x="3797300" y="10673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122555</xdr:rowOff>
    </xdr:from>
    <xdr:to>
      <xdr:col>15</xdr:col>
      <xdr:colOff>101600</xdr:colOff>
      <xdr:row>62</xdr:row>
      <xdr:rowOff>52705</xdr:rowOff>
    </xdr:to>
    <xdr:sp macro="" textlink="">
      <xdr:nvSpPr>
        <xdr:cNvPr id="189" name="楕円 188"/>
        <xdr:cNvSpPr/>
      </xdr:nvSpPr>
      <xdr:spPr>
        <a:xfrm>
          <a:off x="2857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1905</xdr:rowOff>
    </xdr:from>
    <xdr:to>
      <xdr:col>19</xdr:col>
      <xdr:colOff>177800</xdr:colOff>
      <xdr:row>62</xdr:row>
      <xdr:rowOff>43815</xdr:rowOff>
    </xdr:to>
    <xdr:cxnSp macro="">
      <xdr:nvCxnSpPr>
        <xdr:cNvPr id="190" name="直線コネクタ 189"/>
        <xdr:cNvCxnSpPr/>
      </xdr:nvCxnSpPr>
      <xdr:spPr>
        <a:xfrm>
          <a:off x="2908300" y="106318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1" name="楕円 190"/>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1905</xdr:rowOff>
    </xdr:to>
    <xdr:cxnSp macro="">
      <xdr:nvCxnSpPr>
        <xdr:cNvPr id="192" name="直線コネクタ 191"/>
        <xdr:cNvCxnSpPr/>
      </xdr:nvCxnSpPr>
      <xdr:spPr>
        <a:xfrm>
          <a:off x="2019300" y="10591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97790</xdr:rowOff>
    </xdr:from>
    <xdr:to>
      <xdr:col>6</xdr:col>
      <xdr:colOff>38100</xdr:colOff>
      <xdr:row>62</xdr:row>
      <xdr:rowOff>27940</xdr:rowOff>
    </xdr:to>
    <xdr:sp macro="" textlink="">
      <xdr:nvSpPr>
        <xdr:cNvPr id="193" name="楕円 192"/>
        <xdr:cNvSpPr/>
      </xdr:nvSpPr>
      <xdr:spPr>
        <a:xfrm>
          <a:off x="107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61</xdr:row>
      <xdr:rowOff>148590</xdr:rowOff>
    </xdr:to>
    <xdr:cxnSp macro="">
      <xdr:nvCxnSpPr>
        <xdr:cNvPr id="194" name="直線コネクタ 193"/>
        <xdr:cNvCxnSpPr/>
      </xdr:nvCxnSpPr>
      <xdr:spPr>
        <a:xfrm flipV="1">
          <a:off x="1130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199"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43832</xdr:rowOff>
    </xdr:from>
    <xdr:ext cx="405111" cy="259045"/>
    <xdr:sp macro="" textlink="">
      <xdr:nvSpPr>
        <xdr:cNvPr id="200" name="n_2mainValue【体育館・プール】&#10;有形固定資産減価償却率"/>
        <xdr:cNvSpPr txBox="1"/>
      </xdr:nvSpPr>
      <xdr:spPr>
        <a:xfrm>
          <a:off x="2705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1" name="n_3mainValue【体育館・プール】&#10;有形固定資産減価償却率"/>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19067</xdr:rowOff>
    </xdr:from>
    <xdr:ext cx="405111" cy="259045"/>
    <xdr:sp macro="" textlink="">
      <xdr:nvSpPr>
        <xdr:cNvPr id="202" name="n_4mainValue【体育館・プール】&#10;有形固定資産減価償却率"/>
        <xdr:cNvSpPr txBox="1"/>
      </xdr:nvSpPr>
      <xdr:spPr>
        <a:xfrm>
          <a:off x="927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244" name="楕円 243"/>
        <xdr:cNvSpPr/>
      </xdr:nvSpPr>
      <xdr:spPr>
        <a:xfrm>
          <a:off x="104267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112503</xdr:rowOff>
    </xdr:from>
    <xdr:ext cx="469744" cy="259045"/>
    <xdr:sp macro="" textlink="">
      <xdr:nvSpPr>
        <xdr:cNvPr id="245" name="【体育館・プール】&#10;一人当たり面積該当値テキスト"/>
        <xdr:cNvSpPr txBox="1"/>
      </xdr:nvSpPr>
      <xdr:spPr>
        <a:xfrm>
          <a:off x="10515600" y="1057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92891</xdr:rowOff>
    </xdr:from>
    <xdr:to>
      <xdr:col>50</xdr:col>
      <xdr:colOff>165100</xdr:colOff>
      <xdr:row>63</xdr:row>
      <xdr:rowOff>23041</xdr:rowOff>
    </xdr:to>
    <xdr:sp macro="" textlink="">
      <xdr:nvSpPr>
        <xdr:cNvPr id="246" name="楕円 245"/>
        <xdr:cNvSpPr/>
      </xdr:nvSpPr>
      <xdr:spPr>
        <a:xfrm>
          <a:off x="9588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140426</xdr:rowOff>
    </xdr:from>
    <xdr:to>
      <xdr:col>55</xdr:col>
      <xdr:colOff>0</xdr:colOff>
      <xdr:row>62</xdr:row>
      <xdr:rowOff>143691</xdr:rowOff>
    </xdr:to>
    <xdr:cxnSp macro="">
      <xdr:nvCxnSpPr>
        <xdr:cNvPr id="247" name="直線コネクタ 246"/>
        <xdr:cNvCxnSpPr/>
      </xdr:nvCxnSpPr>
      <xdr:spPr>
        <a:xfrm flipV="1">
          <a:off x="9639300" y="107703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86360</xdr:rowOff>
    </xdr:from>
    <xdr:to>
      <xdr:col>46</xdr:col>
      <xdr:colOff>38100</xdr:colOff>
      <xdr:row>63</xdr:row>
      <xdr:rowOff>16510</xdr:rowOff>
    </xdr:to>
    <xdr:sp macro="" textlink="">
      <xdr:nvSpPr>
        <xdr:cNvPr id="248" name="楕円 247"/>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137160</xdr:rowOff>
    </xdr:from>
    <xdr:to>
      <xdr:col>50</xdr:col>
      <xdr:colOff>114300</xdr:colOff>
      <xdr:row>62</xdr:row>
      <xdr:rowOff>143691</xdr:rowOff>
    </xdr:to>
    <xdr:cxnSp macro="">
      <xdr:nvCxnSpPr>
        <xdr:cNvPr id="249" name="直線コネクタ 248"/>
        <xdr:cNvCxnSpPr/>
      </xdr:nvCxnSpPr>
      <xdr:spPr>
        <a:xfrm>
          <a:off x="8750300" y="107670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91259</xdr:rowOff>
    </xdr:from>
    <xdr:to>
      <xdr:col>41</xdr:col>
      <xdr:colOff>101600</xdr:colOff>
      <xdr:row>63</xdr:row>
      <xdr:rowOff>21409</xdr:rowOff>
    </xdr:to>
    <xdr:sp macro="" textlink="">
      <xdr:nvSpPr>
        <xdr:cNvPr id="250" name="楕円 249"/>
        <xdr:cNvSpPr/>
      </xdr:nvSpPr>
      <xdr:spPr>
        <a:xfrm>
          <a:off x="78105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142059</xdr:rowOff>
    </xdr:to>
    <xdr:cxnSp macro="">
      <xdr:nvCxnSpPr>
        <xdr:cNvPr id="251" name="直線コネクタ 250"/>
        <xdr:cNvCxnSpPr/>
      </xdr:nvCxnSpPr>
      <xdr:spPr>
        <a:xfrm flipV="1">
          <a:off x="7861300" y="107670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94524</xdr:rowOff>
    </xdr:from>
    <xdr:to>
      <xdr:col>36</xdr:col>
      <xdr:colOff>165100</xdr:colOff>
      <xdr:row>63</xdr:row>
      <xdr:rowOff>24674</xdr:rowOff>
    </xdr:to>
    <xdr:sp macro="" textlink="">
      <xdr:nvSpPr>
        <xdr:cNvPr id="252" name="楕円 251"/>
        <xdr:cNvSpPr/>
      </xdr:nvSpPr>
      <xdr:spPr>
        <a:xfrm>
          <a:off x="6921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142059</xdr:rowOff>
    </xdr:from>
    <xdr:to>
      <xdr:col>41</xdr:col>
      <xdr:colOff>50800</xdr:colOff>
      <xdr:row>62</xdr:row>
      <xdr:rowOff>145324</xdr:rowOff>
    </xdr:to>
    <xdr:cxnSp macro="">
      <xdr:nvCxnSpPr>
        <xdr:cNvPr id="253" name="直線コネクタ 252"/>
        <xdr:cNvCxnSpPr/>
      </xdr:nvCxnSpPr>
      <xdr:spPr>
        <a:xfrm flipV="1">
          <a:off x="6972300" y="1077195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39568</xdr:rowOff>
    </xdr:from>
    <xdr:ext cx="469744" cy="259045"/>
    <xdr:sp macro="" textlink="">
      <xdr:nvSpPr>
        <xdr:cNvPr id="258" name="n_1mainValue【体育館・プール】&#10;一人当たり面積"/>
        <xdr:cNvSpPr txBox="1"/>
      </xdr:nvSpPr>
      <xdr:spPr>
        <a:xfrm>
          <a:off x="93917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59" name="n_2mainValue【体育館・プール】&#10;一人当たり面積"/>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37936</xdr:rowOff>
    </xdr:from>
    <xdr:ext cx="469744" cy="259045"/>
    <xdr:sp macro="" textlink="">
      <xdr:nvSpPr>
        <xdr:cNvPr id="260" name="n_3mainValue【体育館・プール】&#10;一人当たり面積"/>
        <xdr:cNvSpPr txBox="1"/>
      </xdr:nvSpPr>
      <xdr:spPr>
        <a:xfrm>
          <a:off x="7626427" y="1049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41201</xdr:rowOff>
    </xdr:from>
    <xdr:ext cx="469744" cy="259045"/>
    <xdr:sp macro="" textlink="">
      <xdr:nvSpPr>
        <xdr:cNvPr id="261" name="n_4mainValue【体育館・プール】&#10;一人当たり面積"/>
        <xdr:cNvSpPr txBox="1"/>
      </xdr:nvSpPr>
      <xdr:spPr>
        <a:xfrm>
          <a:off x="6737427" y="10499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289" name="【福祉施設】&#10;有形固定資産減価償却率平均値テキスト"/>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85598</xdr:rowOff>
    </xdr:from>
    <xdr:to>
      <xdr:col>24</xdr:col>
      <xdr:colOff>114300</xdr:colOff>
      <xdr:row>83</xdr:row>
      <xdr:rowOff>15748</xdr:rowOff>
    </xdr:to>
    <xdr:sp macro="" textlink="">
      <xdr:nvSpPr>
        <xdr:cNvPr id="300" name="楕円 299"/>
        <xdr:cNvSpPr/>
      </xdr:nvSpPr>
      <xdr:spPr>
        <a:xfrm>
          <a:off x="4584700" y="1414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64025</xdr:rowOff>
    </xdr:from>
    <xdr:ext cx="405111" cy="259045"/>
    <xdr:sp macro="" textlink="">
      <xdr:nvSpPr>
        <xdr:cNvPr id="301" name="【福祉施設】&#10;有形固定資産減価償却率該当値テキスト"/>
        <xdr:cNvSpPr txBox="1"/>
      </xdr:nvSpPr>
      <xdr:spPr>
        <a:xfrm>
          <a:off x="4673600" y="1412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65024</xdr:rowOff>
    </xdr:from>
    <xdr:to>
      <xdr:col>20</xdr:col>
      <xdr:colOff>38100</xdr:colOff>
      <xdr:row>82</xdr:row>
      <xdr:rowOff>166624</xdr:rowOff>
    </xdr:to>
    <xdr:sp macro="" textlink="">
      <xdr:nvSpPr>
        <xdr:cNvPr id="302" name="楕円 301"/>
        <xdr:cNvSpPr/>
      </xdr:nvSpPr>
      <xdr:spPr>
        <a:xfrm>
          <a:off x="3746500" y="141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115824</xdr:rowOff>
    </xdr:from>
    <xdr:to>
      <xdr:col>24</xdr:col>
      <xdr:colOff>63500</xdr:colOff>
      <xdr:row>82</xdr:row>
      <xdr:rowOff>136398</xdr:rowOff>
    </xdr:to>
    <xdr:cxnSp macro="">
      <xdr:nvCxnSpPr>
        <xdr:cNvPr id="303" name="直線コネクタ 302"/>
        <xdr:cNvCxnSpPr/>
      </xdr:nvCxnSpPr>
      <xdr:spPr>
        <a:xfrm>
          <a:off x="3797300" y="14174724"/>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30735</xdr:rowOff>
    </xdr:from>
    <xdr:to>
      <xdr:col>15</xdr:col>
      <xdr:colOff>101600</xdr:colOff>
      <xdr:row>82</xdr:row>
      <xdr:rowOff>132335</xdr:rowOff>
    </xdr:to>
    <xdr:sp macro="" textlink="">
      <xdr:nvSpPr>
        <xdr:cNvPr id="304" name="楕円 303"/>
        <xdr:cNvSpPr/>
      </xdr:nvSpPr>
      <xdr:spPr>
        <a:xfrm>
          <a:off x="2857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81535</xdr:rowOff>
    </xdr:from>
    <xdr:to>
      <xdr:col>19</xdr:col>
      <xdr:colOff>177800</xdr:colOff>
      <xdr:row>82</xdr:row>
      <xdr:rowOff>115824</xdr:rowOff>
    </xdr:to>
    <xdr:cxnSp macro="">
      <xdr:nvCxnSpPr>
        <xdr:cNvPr id="305" name="直線コネクタ 304"/>
        <xdr:cNvCxnSpPr/>
      </xdr:nvCxnSpPr>
      <xdr:spPr>
        <a:xfrm>
          <a:off x="2908300" y="1414043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51308</xdr:rowOff>
    </xdr:from>
    <xdr:to>
      <xdr:col>10</xdr:col>
      <xdr:colOff>165100</xdr:colOff>
      <xdr:row>82</xdr:row>
      <xdr:rowOff>152908</xdr:rowOff>
    </xdr:to>
    <xdr:sp macro="" textlink="">
      <xdr:nvSpPr>
        <xdr:cNvPr id="306" name="楕円 305"/>
        <xdr:cNvSpPr/>
      </xdr:nvSpPr>
      <xdr:spPr>
        <a:xfrm>
          <a:off x="1968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81535</xdr:rowOff>
    </xdr:from>
    <xdr:to>
      <xdr:col>15</xdr:col>
      <xdr:colOff>50800</xdr:colOff>
      <xdr:row>82</xdr:row>
      <xdr:rowOff>102108</xdr:rowOff>
    </xdr:to>
    <xdr:cxnSp macro="">
      <xdr:nvCxnSpPr>
        <xdr:cNvPr id="307" name="直線コネクタ 306"/>
        <xdr:cNvCxnSpPr/>
      </xdr:nvCxnSpPr>
      <xdr:spPr>
        <a:xfrm flipV="1">
          <a:off x="2019300" y="14140435"/>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xdr:rowOff>
    </xdr:from>
    <xdr:to>
      <xdr:col>6</xdr:col>
      <xdr:colOff>38100</xdr:colOff>
      <xdr:row>82</xdr:row>
      <xdr:rowOff>104902</xdr:rowOff>
    </xdr:to>
    <xdr:sp macro="" textlink="">
      <xdr:nvSpPr>
        <xdr:cNvPr id="308" name="楕円 307"/>
        <xdr:cNvSpPr/>
      </xdr:nvSpPr>
      <xdr:spPr>
        <a:xfrm>
          <a:off x="1079500" y="140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54102</xdr:rowOff>
    </xdr:from>
    <xdr:to>
      <xdr:col>10</xdr:col>
      <xdr:colOff>114300</xdr:colOff>
      <xdr:row>82</xdr:row>
      <xdr:rowOff>102108</xdr:rowOff>
    </xdr:to>
    <xdr:cxnSp macro="">
      <xdr:nvCxnSpPr>
        <xdr:cNvPr id="309" name="直線コネクタ 308"/>
        <xdr:cNvCxnSpPr/>
      </xdr:nvCxnSpPr>
      <xdr:spPr>
        <a:xfrm>
          <a:off x="1130300" y="141130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10" name="n_1aveValue【福祉施設】&#10;有形固定資産減価償却率"/>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157751</xdr:rowOff>
    </xdr:from>
    <xdr:ext cx="405111" cy="259045"/>
    <xdr:sp macro="" textlink="">
      <xdr:nvSpPr>
        <xdr:cNvPr id="314" name="n_1mainValue【福祉施設】&#10;有形固定資産減価償却率"/>
        <xdr:cNvSpPr txBox="1"/>
      </xdr:nvSpPr>
      <xdr:spPr>
        <a:xfrm>
          <a:off x="3582044" y="1421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123462</xdr:rowOff>
    </xdr:from>
    <xdr:ext cx="405111" cy="259045"/>
    <xdr:sp macro="" textlink="">
      <xdr:nvSpPr>
        <xdr:cNvPr id="315" name="n_2mainValue【福祉施設】&#10;有形固定資産減価償却率"/>
        <xdr:cNvSpPr txBox="1"/>
      </xdr:nvSpPr>
      <xdr:spPr>
        <a:xfrm>
          <a:off x="2705744" y="1418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144035</xdr:rowOff>
    </xdr:from>
    <xdr:ext cx="405111" cy="259045"/>
    <xdr:sp macro="" textlink="">
      <xdr:nvSpPr>
        <xdr:cNvPr id="316" name="n_3mainValue【福祉施設】&#10;有形固定資産減価償却率"/>
        <xdr:cNvSpPr txBox="1"/>
      </xdr:nvSpPr>
      <xdr:spPr>
        <a:xfrm>
          <a:off x="1816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96029</xdr:rowOff>
    </xdr:from>
    <xdr:ext cx="405111" cy="259045"/>
    <xdr:sp macro="" textlink="">
      <xdr:nvSpPr>
        <xdr:cNvPr id="317" name="n_4mainValue【福祉施設】&#10;有形固定資産減価償却率"/>
        <xdr:cNvSpPr txBox="1"/>
      </xdr:nvSpPr>
      <xdr:spPr>
        <a:xfrm>
          <a:off x="92774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353" name="楕円 352"/>
        <xdr:cNvSpPr/>
      </xdr:nvSpPr>
      <xdr:spPr>
        <a:xfrm>
          <a:off x="10426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170197</xdr:rowOff>
    </xdr:from>
    <xdr:ext cx="469744" cy="259045"/>
    <xdr:sp macro="" textlink="">
      <xdr:nvSpPr>
        <xdr:cNvPr id="354" name="【福祉施設】&#10;一人当たり面積該当値テキスト"/>
        <xdr:cNvSpPr txBox="1"/>
      </xdr:nvSpPr>
      <xdr:spPr>
        <a:xfrm>
          <a:off x="10515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153036</xdr:rowOff>
    </xdr:from>
    <xdr:to>
      <xdr:col>50</xdr:col>
      <xdr:colOff>165100</xdr:colOff>
      <xdr:row>83</xdr:row>
      <xdr:rowOff>83186</xdr:rowOff>
    </xdr:to>
    <xdr:sp macro="" textlink="">
      <xdr:nvSpPr>
        <xdr:cNvPr id="355" name="楕円 354"/>
        <xdr:cNvSpPr/>
      </xdr:nvSpPr>
      <xdr:spPr>
        <a:xfrm>
          <a:off x="958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26670</xdr:rowOff>
    </xdr:from>
    <xdr:to>
      <xdr:col>55</xdr:col>
      <xdr:colOff>0</xdr:colOff>
      <xdr:row>83</xdr:row>
      <xdr:rowOff>32386</xdr:rowOff>
    </xdr:to>
    <xdr:cxnSp macro="">
      <xdr:nvCxnSpPr>
        <xdr:cNvPr id="356" name="直線コネクタ 355"/>
        <xdr:cNvCxnSpPr/>
      </xdr:nvCxnSpPr>
      <xdr:spPr>
        <a:xfrm flipV="1">
          <a:off x="9639300" y="14257020"/>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57" name="楕円 356"/>
        <xdr:cNvSpPr/>
      </xdr:nvSpPr>
      <xdr:spPr>
        <a:xfrm>
          <a:off x="8699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32386</xdr:rowOff>
    </xdr:from>
    <xdr:to>
      <xdr:col>50</xdr:col>
      <xdr:colOff>114300</xdr:colOff>
      <xdr:row>83</xdr:row>
      <xdr:rowOff>38100</xdr:rowOff>
    </xdr:to>
    <xdr:cxnSp macro="">
      <xdr:nvCxnSpPr>
        <xdr:cNvPr id="358" name="直線コネクタ 357"/>
        <xdr:cNvCxnSpPr/>
      </xdr:nvCxnSpPr>
      <xdr:spPr>
        <a:xfrm flipV="1">
          <a:off x="8750300" y="14262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164464</xdr:rowOff>
    </xdr:from>
    <xdr:to>
      <xdr:col>41</xdr:col>
      <xdr:colOff>101600</xdr:colOff>
      <xdr:row>83</xdr:row>
      <xdr:rowOff>94614</xdr:rowOff>
    </xdr:to>
    <xdr:sp macro="" textlink="">
      <xdr:nvSpPr>
        <xdr:cNvPr id="359" name="楕円 358"/>
        <xdr:cNvSpPr/>
      </xdr:nvSpPr>
      <xdr:spPr>
        <a:xfrm>
          <a:off x="781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38100</xdr:rowOff>
    </xdr:from>
    <xdr:to>
      <xdr:col>45</xdr:col>
      <xdr:colOff>177800</xdr:colOff>
      <xdr:row>83</xdr:row>
      <xdr:rowOff>43814</xdr:rowOff>
    </xdr:to>
    <xdr:cxnSp macro="">
      <xdr:nvCxnSpPr>
        <xdr:cNvPr id="360" name="直線コネクタ 359"/>
        <xdr:cNvCxnSpPr/>
      </xdr:nvCxnSpPr>
      <xdr:spPr>
        <a:xfrm flipV="1">
          <a:off x="7861300" y="1426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170180</xdr:rowOff>
    </xdr:from>
    <xdr:to>
      <xdr:col>36</xdr:col>
      <xdr:colOff>165100</xdr:colOff>
      <xdr:row>83</xdr:row>
      <xdr:rowOff>100330</xdr:rowOff>
    </xdr:to>
    <xdr:sp macro="" textlink="">
      <xdr:nvSpPr>
        <xdr:cNvPr id="361" name="楕円 360"/>
        <xdr:cNvSpPr/>
      </xdr:nvSpPr>
      <xdr:spPr>
        <a:xfrm>
          <a:off x="692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43814</xdr:rowOff>
    </xdr:from>
    <xdr:to>
      <xdr:col>41</xdr:col>
      <xdr:colOff>50800</xdr:colOff>
      <xdr:row>83</xdr:row>
      <xdr:rowOff>49530</xdr:rowOff>
    </xdr:to>
    <xdr:cxnSp macro="">
      <xdr:nvCxnSpPr>
        <xdr:cNvPr id="362" name="直線コネクタ 361"/>
        <xdr:cNvCxnSpPr/>
      </xdr:nvCxnSpPr>
      <xdr:spPr>
        <a:xfrm flipV="1">
          <a:off x="6972300" y="142741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xdr:cNvSpPr txBox="1"/>
      </xdr:nvSpPr>
      <xdr:spPr>
        <a:xfrm>
          <a:off x="6737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99713</xdr:rowOff>
    </xdr:from>
    <xdr:ext cx="469744" cy="259045"/>
    <xdr:sp macro="" textlink="">
      <xdr:nvSpPr>
        <xdr:cNvPr id="367" name="n_1mainValue【福祉施設】&#10;一人当たり面積"/>
        <xdr:cNvSpPr txBox="1"/>
      </xdr:nvSpPr>
      <xdr:spPr>
        <a:xfrm>
          <a:off x="9391727" y="1398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68" name="n_2main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111141</xdr:rowOff>
    </xdr:from>
    <xdr:ext cx="469744" cy="259045"/>
    <xdr:sp macro="" textlink="">
      <xdr:nvSpPr>
        <xdr:cNvPr id="369" name="n_3mainValue【福祉施設】&#10;一人当たり面積"/>
        <xdr:cNvSpPr txBox="1"/>
      </xdr:nvSpPr>
      <xdr:spPr>
        <a:xfrm>
          <a:off x="7626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116857</xdr:rowOff>
    </xdr:from>
    <xdr:ext cx="469744" cy="259045"/>
    <xdr:sp macro="" textlink="">
      <xdr:nvSpPr>
        <xdr:cNvPr id="370" name="n_4mainValue【福祉施設】&#10;一人当たり面積"/>
        <xdr:cNvSpPr txBox="1"/>
      </xdr:nvSpPr>
      <xdr:spPr>
        <a:xfrm>
          <a:off x="6737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401" name="【市民会館】&#10;有形固定資産減価償却率平均値テキスト"/>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144599</xdr:rowOff>
    </xdr:from>
    <xdr:to>
      <xdr:col>24</xdr:col>
      <xdr:colOff>114300</xdr:colOff>
      <xdr:row>109</xdr:row>
      <xdr:rowOff>74749</xdr:rowOff>
    </xdr:to>
    <xdr:sp macro="" textlink="">
      <xdr:nvSpPr>
        <xdr:cNvPr id="412" name="楕円 411"/>
        <xdr:cNvSpPr/>
      </xdr:nvSpPr>
      <xdr:spPr>
        <a:xfrm>
          <a:off x="45847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59526</xdr:rowOff>
    </xdr:from>
    <xdr:ext cx="405111" cy="259045"/>
    <xdr:sp macro="" textlink="">
      <xdr:nvSpPr>
        <xdr:cNvPr id="413" name="【市民会館】&#10;有形固定資産減価償却率該当値テキスト"/>
        <xdr:cNvSpPr txBox="1"/>
      </xdr:nvSpPr>
      <xdr:spPr>
        <a:xfrm>
          <a:off x="4673600" y="18576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142966</xdr:rowOff>
    </xdr:from>
    <xdr:to>
      <xdr:col>20</xdr:col>
      <xdr:colOff>38100</xdr:colOff>
      <xdr:row>109</xdr:row>
      <xdr:rowOff>73116</xdr:rowOff>
    </xdr:to>
    <xdr:sp macro="" textlink="">
      <xdr:nvSpPr>
        <xdr:cNvPr id="414" name="楕円 413"/>
        <xdr:cNvSpPr/>
      </xdr:nvSpPr>
      <xdr:spPr>
        <a:xfrm>
          <a:off x="3746500" y="1865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22316</xdr:rowOff>
    </xdr:from>
    <xdr:to>
      <xdr:col>24</xdr:col>
      <xdr:colOff>63500</xdr:colOff>
      <xdr:row>109</xdr:row>
      <xdr:rowOff>23949</xdr:rowOff>
    </xdr:to>
    <xdr:cxnSp macro="">
      <xdr:nvCxnSpPr>
        <xdr:cNvPr id="415" name="直線コネクタ 414"/>
        <xdr:cNvCxnSpPr/>
      </xdr:nvCxnSpPr>
      <xdr:spPr>
        <a:xfrm>
          <a:off x="3797300" y="1871036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51526</xdr:rowOff>
    </xdr:from>
    <xdr:to>
      <xdr:col>15</xdr:col>
      <xdr:colOff>101600</xdr:colOff>
      <xdr:row>107</xdr:row>
      <xdr:rowOff>153126</xdr:rowOff>
    </xdr:to>
    <xdr:sp macro="" textlink="">
      <xdr:nvSpPr>
        <xdr:cNvPr id="416" name="楕円 415"/>
        <xdr:cNvSpPr/>
      </xdr:nvSpPr>
      <xdr:spPr>
        <a:xfrm>
          <a:off x="2857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102326</xdr:rowOff>
    </xdr:from>
    <xdr:to>
      <xdr:col>19</xdr:col>
      <xdr:colOff>177800</xdr:colOff>
      <xdr:row>109</xdr:row>
      <xdr:rowOff>22316</xdr:rowOff>
    </xdr:to>
    <xdr:cxnSp macro="">
      <xdr:nvCxnSpPr>
        <xdr:cNvPr id="417" name="直線コネクタ 416"/>
        <xdr:cNvCxnSpPr/>
      </xdr:nvCxnSpPr>
      <xdr:spPr>
        <a:xfrm>
          <a:off x="2908300" y="18447476"/>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18869</xdr:rowOff>
    </xdr:from>
    <xdr:to>
      <xdr:col>10</xdr:col>
      <xdr:colOff>165100</xdr:colOff>
      <xdr:row>107</xdr:row>
      <xdr:rowOff>120469</xdr:rowOff>
    </xdr:to>
    <xdr:sp macro="" textlink="">
      <xdr:nvSpPr>
        <xdr:cNvPr id="418" name="楕円 417"/>
        <xdr:cNvSpPr/>
      </xdr:nvSpPr>
      <xdr:spPr>
        <a:xfrm>
          <a:off x="1968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69669</xdr:rowOff>
    </xdr:from>
    <xdr:to>
      <xdr:col>15</xdr:col>
      <xdr:colOff>50800</xdr:colOff>
      <xdr:row>107</xdr:row>
      <xdr:rowOff>102326</xdr:rowOff>
    </xdr:to>
    <xdr:cxnSp macro="">
      <xdr:nvCxnSpPr>
        <xdr:cNvPr id="419" name="直線コネクタ 418"/>
        <xdr:cNvCxnSpPr/>
      </xdr:nvCxnSpPr>
      <xdr:spPr>
        <a:xfrm>
          <a:off x="2019300" y="1841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160927</xdr:rowOff>
    </xdr:from>
    <xdr:to>
      <xdr:col>6</xdr:col>
      <xdr:colOff>38100</xdr:colOff>
      <xdr:row>107</xdr:row>
      <xdr:rowOff>91077</xdr:rowOff>
    </xdr:to>
    <xdr:sp macro="" textlink="">
      <xdr:nvSpPr>
        <xdr:cNvPr id="420" name="楕円 419"/>
        <xdr:cNvSpPr/>
      </xdr:nvSpPr>
      <xdr:spPr>
        <a:xfrm>
          <a:off x="1079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40277</xdr:rowOff>
    </xdr:from>
    <xdr:to>
      <xdr:col>10</xdr:col>
      <xdr:colOff>114300</xdr:colOff>
      <xdr:row>107</xdr:row>
      <xdr:rowOff>69669</xdr:rowOff>
    </xdr:to>
    <xdr:cxnSp macro="">
      <xdr:nvCxnSpPr>
        <xdr:cNvPr id="421" name="直線コネクタ 420"/>
        <xdr:cNvCxnSpPr/>
      </xdr:nvCxnSpPr>
      <xdr:spPr>
        <a:xfrm>
          <a:off x="1130300" y="1838542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22" name="n_1aveValue【市民会館】&#10;有形固定資産減価償却率"/>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23" name="n_2aveValue【市民会館】&#10;有形固定資産減価償却率"/>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24" name="n_3aveValue【市民会館】&#10;有形固定資産減価償却率"/>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425" name="n_4aveValue【市民会館】&#10;有形固定資産減価償却率"/>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109</xdr:row>
      <xdr:rowOff>64243</xdr:rowOff>
    </xdr:from>
    <xdr:ext cx="405111" cy="259045"/>
    <xdr:sp macro="" textlink="">
      <xdr:nvSpPr>
        <xdr:cNvPr id="426" name="n_1mainValue【市民会館】&#10;有形固定資産減価償却率"/>
        <xdr:cNvSpPr txBox="1"/>
      </xdr:nvSpPr>
      <xdr:spPr>
        <a:xfrm>
          <a:off x="3582044" y="1875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144253</xdr:rowOff>
    </xdr:from>
    <xdr:ext cx="405111" cy="259045"/>
    <xdr:sp macro="" textlink="">
      <xdr:nvSpPr>
        <xdr:cNvPr id="427" name="n_2mainValue【市民会館】&#10;有形固定資産減価償却率"/>
        <xdr:cNvSpPr txBox="1"/>
      </xdr:nvSpPr>
      <xdr:spPr>
        <a:xfrm>
          <a:off x="2705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111596</xdr:rowOff>
    </xdr:from>
    <xdr:ext cx="405111" cy="259045"/>
    <xdr:sp macro="" textlink="">
      <xdr:nvSpPr>
        <xdr:cNvPr id="428" name="n_3mainValue【市民会館】&#10;有形固定資産減価償却率"/>
        <xdr:cNvSpPr txBox="1"/>
      </xdr:nvSpPr>
      <xdr:spPr>
        <a:xfrm>
          <a:off x="1816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82204</xdr:rowOff>
    </xdr:from>
    <xdr:ext cx="405111" cy="259045"/>
    <xdr:sp macro="" textlink="">
      <xdr:nvSpPr>
        <xdr:cNvPr id="429" name="n_4mainValue【市民会館】&#10;有形固定資産減価償却率"/>
        <xdr:cNvSpPr txBox="1"/>
      </xdr:nvSpPr>
      <xdr:spPr>
        <a:xfrm>
          <a:off x="927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85816</xdr:rowOff>
    </xdr:from>
    <xdr:to>
      <xdr:col>55</xdr:col>
      <xdr:colOff>50800</xdr:colOff>
      <xdr:row>108</xdr:row>
      <xdr:rowOff>15966</xdr:rowOff>
    </xdr:to>
    <xdr:sp macro="" textlink="">
      <xdr:nvSpPr>
        <xdr:cNvPr id="471" name="楕円 470"/>
        <xdr:cNvSpPr/>
      </xdr:nvSpPr>
      <xdr:spPr>
        <a:xfrm>
          <a:off x="10426700" y="1843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64243</xdr:rowOff>
    </xdr:from>
    <xdr:ext cx="469744" cy="259045"/>
    <xdr:sp macro="" textlink="">
      <xdr:nvSpPr>
        <xdr:cNvPr id="472" name="【市民会館】&#10;一人当たり面積該当値テキスト"/>
        <xdr:cNvSpPr txBox="1"/>
      </xdr:nvSpPr>
      <xdr:spPr>
        <a:xfrm>
          <a:off x="10515600"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89081</xdr:rowOff>
    </xdr:from>
    <xdr:to>
      <xdr:col>50</xdr:col>
      <xdr:colOff>165100</xdr:colOff>
      <xdr:row>108</xdr:row>
      <xdr:rowOff>19231</xdr:rowOff>
    </xdr:to>
    <xdr:sp macro="" textlink="">
      <xdr:nvSpPr>
        <xdr:cNvPr id="473" name="楕円 472"/>
        <xdr:cNvSpPr/>
      </xdr:nvSpPr>
      <xdr:spPr>
        <a:xfrm>
          <a:off x="9588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136616</xdr:rowOff>
    </xdr:from>
    <xdr:to>
      <xdr:col>55</xdr:col>
      <xdr:colOff>0</xdr:colOff>
      <xdr:row>107</xdr:row>
      <xdr:rowOff>139881</xdr:rowOff>
    </xdr:to>
    <xdr:cxnSp macro="">
      <xdr:nvCxnSpPr>
        <xdr:cNvPr id="474" name="直線コネクタ 473"/>
        <xdr:cNvCxnSpPr/>
      </xdr:nvCxnSpPr>
      <xdr:spPr>
        <a:xfrm flipV="1">
          <a:off x="9639300" y="184817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75" name="楕円 474"/>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28848</xdr:rowOff>
    </xdr:from>
    <xdr:to>
      <xdr:col>50</xdr:col>
      <xdr:colOff>114300</xdr:colOff>
      <xdr:row>107</xdr:row>
      <xdr:rowOff>139881</xdr:rowOff>
    </xdr:to>
    <xdr:cxnSp macro="">
      <xdr:nvCxnSpPr>
        <xdr:cNvPr id="476" name="直線コネクタ 475"/>
        <xdr:cNvCxnSpPr/>
      </xdr:nvCxnSpPr>
      <xdr:spPr>
        <a:xfrm>
          <a:off x="8750300" y="18373998"/>
          <a:ext cx="889000" cy="1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152763</xdr:rowOff>
    </xdr:from>
    <xdr:to>
      <xdr:col>41</xdr:col>
      <xdr:colOff>101600</xdr:colOff>
      <xdr:row>107</xdr:row>
      <xdr:rowOff>82913</xdr:rowOff>
    </xdr:to>
    <xdr:sp macro="" textlink="">
      <xdr:nvSpPr>
        <xdr:cNvPr id="477" name="楕円 476"/>
        <xdr:cNvSpPr/>
      </xdr:nvSpPr>
      <xdr:spPr>
        <a:xfrm>
          <a:off x="7810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28848</xdr:rowOff>
    </xdr:from>
    <xdr:to>
      <xdr:col>45</xdr:col>
      <xdr:colOff>177800</xdr:colOff>
      <xdr:row>107</xdr:row>
      <xdr:rowOff>32113</xdr:rowOff>
    </xdr:to>
    <xdr:cxnSp macro="">
      <xdr:nvCxnSpPr>
        <xdr:cNvPr id="478" name="直線コネクタ 477"/>
        <xdr:cNvCxnSpPr/>
      </xdr:nvCxnSpPr>
      <xdr:spPr>
        <a:xfrm flipV="1">
          <a:off x="7861300" y="183739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156029</xdr:rowOff>
    </xdr:from>
    <xdr:to>
      <xdr:col>36</xdr:col>
      <xdr:colOff>165100</xdr:colOff>
      <xdr:row>107</xdr:row>
      <xdr:rowOff>86179</xdr:rowOff>
    </xdr:to>
    <xdr:sp macro="" textlink="">
      <xdr:nvSpPr>
        <xdr:cNvPr id="479" name="楕円 478"/>
        <xdr:cNvSpPr/>
      </xdr:nvSpPr>
      <xdr:spPr>
        <a:xfrm>
          <a:off x="6921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32113</xdr:rowOff>
    </xdr:from>
    <xdr:to>
      <xdr:col>41</xdr:col>
      <xdr:colOff>50800</xdr:colOff>
      <xdr:row>107</xdr:row>
      <xdr:rowOff>35379</xdr:rowOff>
    </xdr:to>
    <xdr:cxnSp macro="">
      <xdr:nvCxnSpPr>
        <xdr:cNvPr id="480" name="直線コネクタ 479"/>
        <xdr:cNvCxnSpPr/>
      </xdr:nvCxnSpPr>
      <xdr:spPr>
        <a:xfrm flipV="1">
          <a:off x="6972300" y="183772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484" name="n_4aveValue【市民会館】&#10;一人当たり面積"/>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10358</xdr:rowOff>
    </xdr:from>
    <xdr:ext cx="469744" cy="259045"/>
    <xdr:sp macro="" textlink="">
      <xdr:nvSpPr>
        <xdr:cNvPr id="485" name="n_1mainValue【市民会館】&#10;一人当たり面積"/>
        <xdr:cNvSpPr txBox="1"/>
      </xdr:nvSpPr>
      <xdr:spPr>
        <a:xfrm>
          <a:off x="93917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86"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74040</xdr:rowOff>
    </xdr:from>
    <xdr:ext cx="469744" cy="259045"/>
    <xdr:sp macro="" textlink="">
      <xdr:nvSpPr>
        <xdr:cNvPr id="487" name="n_3mainValue【市民会館】&#10;一人当たり面積"/>
        <xdr:cNvSpPr txBox="1"/>
      </xdr:nvSpPr>
      <xdr:spPr>
        <a:xfrm>
          <a:off x="7626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77306</xdr:rowOff>
    </xdr:from>
    <xdr:ext cx="469744" cy="259045"/>
    <xdr:sp macro="" textlink="">
      <xdr:nvSpPr>
        <xdr:cNvPr id="488" name="n_4mainValue【市民会館】&#10;一人当たり面積"/>
        <xdr:cNvSpPr txBox="1"/>
      </xdr:nvSpPr>
      <xdr:spPr>
        <a:xfrm>
          <a:off x="6737427"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13" name="直線コネクタ 512"/>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14" name="【一般廃棄物処理施設】&#10;有形固定資産減価償却率最小値テキスト"/>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15" name="直線コネクタ 514"/>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16" name="【一般廃棄物処理施設】&#10;有形固定資産減価償却率最大値テキスト"/>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17" name="直線コネクタ 516"/>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518" name="【一般廃棄物処理施設】&#10;有形固定資産減価償却率平均値テキスト"/>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19" name="フローチャート: 判断 518"/>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20" name="フローチャート: 判断 519"/>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21" name="フローチャート: 判断 520"/>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22" name="フローチャート: 判断 521"/>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23" name="フローチャート: 判断 522"/>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529" name="楕円 528"/>
        <xdr:cNvSpPr/>
      </xdr:nvSpPr>
      <xdr:spPr>
        <a:xfrm>
          <a:off x="162687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33037</xdr:rowOff>
    </xdr:from>
    <xdr:ext cx="405111" cy="259045"/>
    <xdr:sp macro="" textlink="">
      <xdr:nvSpPr>
        <xdr:cNvPr id="530" name="【一般廃棄物処理施設】&#10;有形固定資産減価償却率該当値テキスト"/>
        <xdr:cNvSpPr txBox="1"/>
      </xdr:nvSpPr>
      <xdr:spPr>
        <a:xfrm>
          <a:off x="16357600"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116840</xdr:rowOff>
    </xdr:from>
    <xdr:to>
      <xdr:col>81</xdr:col>
      <xdr:colOff>101600</xdr:colOff>
      <xdr:row>36</xdr:row>
      <xdr:rowOff>46990</xdr:rowOff>
    </xdr:to>
    <xdr:sp macro="" textlink="">
      <xdr:nvSpPr>
        <xdr:cNvPr id="531" name="楕円 530"/>
        <xdr:cNvSpPr/>
      </xdr:nvSpPr>
      <xdr:spPr>
        <a:xfrm>
          <a:off x="154305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60960</xdr:rowOff>
    </xdr:to>
    <xdr:cxnSp macro="">
      <xdr:nvCxnSpPr>
        <xdr:cNvPr id="532" name="直線コネクタ 531"/>
        <xdr:cNvCxnSpPr/>
      </xdr:nvCxnSpPr>
      <xdr:spPr>
        <a:xfrm>
          <a:off x="15481300" y="616839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29210</xdr:rowOff>
    </xdr:from>
    <xdr:to>
      <xdr:col>76</xdr:col>
      <xdr:colOff>165100</xdr:colOff>
      <xdr:row>35</xdr:row>
      <xdr:rowOff>130810</xdr:rowOff>
    </xdr:to>
    <xdr:sp macro="" textlink="">
      <xdr:nvSpPr>
        <xdr:cNvPr id="533" name="楕円 532"/>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80010</xdr:rowOff>
    </xdr:from>
    <xdr:to>
      <xdr:col>81</xdr:col>
      <xdr:colOff>50800</xdr:colOff>
      <xdr:row>35</xdr:row>
      <xdr:rowOff>167640</xdr:rowOff>
    </xdr:to>
    <xdr:cxnSp macro="">
      <xdr:nvCxnSpPr>
        <xdr:cNvPr id="534" name="直線コネクタ 533"/>
        <xdr:cNvCxnSpPr/>
      </xdr:nvCxnSpPr>
      <xdr:spPr>
        <a:xfrm>
          <a:off x="14592300" y="608076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122555</xdr:rowOff>
    </xdr:from>
    <xdr:to>
      <xdr:col>72</xdr:col>
      <xdr:colOff>38100</xdr:colOff>
      <xdr:row>35</xdr:row>
      <xdr:rowOff>52705</xdr:rowOff>
    </xdr:to>
    <xdr:sp macro="" textlink="">
      <xdr:nvSpPr>
        <xdr:cNvPr id="535" name="楕円 534"/>
        <xdr:cNvSpPr/>
      </xdr:nvSpPr>
      <xdr:spPr>
        <a:xfrm>
          <a:off x="13652500" y="59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1905</xdr:rowOff>
    </xdr:from>
    <xdr:to>
      <xdr:col>76</xdr:col>
      <xdr:colOff>114300</xdr:colOff>
      <xdr:row>35</xdr:row>
      <xdr:rowOff>80010</xdr:rowOff>
    </xdr:to>
    <xdr:cxnSp macro="">
      <xdr:nvCxnSpPr>
        <xdr:cNvPr id="536" name="直線コネクタ 535"/>
        <xdr:cNvCxnSpPr/>
      </xdr:nvCxnSpPr>
      <xdr:spPr>
        <a:xfrm>
          <a:off x="13703300" y="600265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67310</xdr:rowOff>
    </xdr:from>
    <xdr:to>
      <xdr:col>67</xdr:col>
      <xdr:colOff>101600</xdr:colOff>
      <xdr:row>34</xdr:row>
      <xdr:rowOff>168910</xdr:rowOff>
    </xdr:to>
    <xdr:sp macro="" textlink="">
      <xdr:nvSpPr>
        <xdr:cNvPr id="537" name="楕円 536"/>
        <xdr:cNvSpPr/>
      </xdr:nvSpPr>
      <xdr:spPr>
        <a:xfrm>
          <a:off x="12763500" y="5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118110</xdr:rowOff>
    </xdr:from>
    <xdr:to>
      <xdr:col>71</xdr:col>
      <xdr:colOff>177800</xdr:colOff>
      <xdr:row>35</xdr:row>
      <xdr:rowOff>1905</xdr:rowOff>
    </xdr:to>
    <xdr:cxnSp macro="">
      <xdr:nvCxnSpPr>
        <xdr:cNvPr id="538" name="直線コネクタ 537"/>
        <xdr:cNvCxnSpPr/>
      </xdr:nvCxnSpPr>
      <xdr:spPr>
        <a:xfrm>
          <a:off x="12814300" y="594741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539" name="n_1aveValue【一般廃棄物処理施設】&#10;有形固定資産減価償却率"/>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540" name="n_2aveValue【一般廃棄物処理施設】&#10;有形固定資産減価償却率"/>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41" name="n_3aveValue【一般廃棄物処理施設】&#10;有形固定資産減価償却率"/>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42" name="n_4aveValue【一般廃棄物処理施設】&#10;有形固定資産減価償却率"/>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63517</xdr:rowOff>
    </xdr:from>
    <xdr:ext cx="405111" cy="259045"/>
    <xdr:sp macro="" textlink="">
      <xdr:nvSpPr>
        <xdr:cNvPr id="543" name="n_1mainValue【一般廃棄物処理施設】&#10;有形固定資産減価償却率"/>
        <xdr:cNvSpPr txBox="1"/>
      </xdr:nvSpPr>
      <xdr:spPr>
        <a:xfrm>
          <a:off x="15266044" y="589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544" name="n_2mainValue【一般廃棄物処理施設】&#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69232</xdr:rowOff>
    </xdr:from>
    <xdr:ext cx="405111" cy="259045"/>
    <xdr:sp macro="" textlink="">
      <xdr:nvSpPr>
        <xdr:cNvPr id="545" name="n_3mainValue【一般廃棄物処理施設】&#10;有形固定資産減価償却率"/>
        <xdr:cNvSpPr txBox="1"/>
      </xdr:nvSpPr>
      <xdr:spPr>
        <a:xfrm>
          <a:off x="1350074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13987</xdr:rowOff>
    </xdr:from>
    <xdr:ext cx="405111" cy="259045"/>
    <xdr:sp macro="" textlink="">
      <xdr:nvSpPr>
        <xdr:cNvPr id="546" name="n_4mainValue【一般廃棄物処理施設】&#10;有形固定資産減価償却率"/>
        <xdr:cNvSpPr txBox="1"/>
      </xdr:nvSpPr>
      <xdr:spPr>
        <a:xfrm>
          <a:off x="12611744" y="567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6" name="直線コネクタ 565"/>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7" name="【一般廃棄物処理施設】&#10;一人当たり有形固定資産（償却資産）額最小値テキスト"/>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8" name="直線コネクタ 567"/>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69" name="【一般廃棄物処理施設】&#10;一人当たり有形固定資産（償却資産）額最大値テキスト"/>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0" name="直線コネクタ 569"/>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1" name="【一般廃棄物処理施設】&#10;一人当たり有形固定資産（償却資産）額平均値テキスト"/>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2" name="フローチャート: 判断 571"/>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3" name="フローチャート: 判断 572"/>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4" name="フローチャート: 判断 573"/>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5" name="フローチャート: 判断 574"/>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6" name="フローチャート: 判断 575"/>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65194</xdr:rowOff>
    </xdr:from>
    <xdr:to>
      <xdr:col>116</xdr:col>
      <xdr:colOff>114300</xdr:colOff>
      <xdr:row>35</xdr:row>
      <xdr:rowOff>166794</xdr:rowOff>
    </xdr:to>
    <xdr:sp macro="" textlink="">
      <xdr:nvSpPr>
        <xdr:cNvPr id="582" name="楕円 581"/>
        <xdr:cNvSpPr/>
      </xdr:nvSpPr>
      <xdr:spPr>
        <a:xfrm>
          <a:off x="22110700" y="606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88071</xdr:rowOff>
    </xdr:from>
    <xdr:ext cx="599010" cy="259045"/>
    <xdr:sp macro="" textlink="">
      <xdr:nvSpPr>
        <xdr:cNvPr id="583" name="【一般廃棄物処理施設】&#10;一人当たり有形固定資産（償却資産）額該当値テキスト"/>
        <xdr:cNvSpPr txBox="1"/>
      </xdr:nvSpPr>
      <xdr:spPr>
        <a:xfrm>
          <a:off x="22199600" y="591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11130</xdr:rowOff>
    </xdr:from>
    <xdr:to>
      <xdr:col>112</xdr:col>
      <xdr:colOff>38100</xdr:colOff>
      <xdr:row>36</xdr:row>
      <xdr:rowOff>112730</xdr:rowOff>
    </xdr:to>
    <xdr:sp macro="" textlink="">
      <xdr:nvSpPr>
        <xdr:cNvPr id="584" name="楕円 583"/>
        <xdr:cNvSpPr/>
      </xdr:nvSpPr>
      <xdr:spPr>
        <a:xfrm>
          <a:off x="21272500" y="61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115994</xdr:rowOff>
    </xdr:from>
    <xdr:to>
      <xdr:col>116</xdr:col>
      <xdr:colOff>63500</xdr:colOff>
      <xdr:row>36</xdr:row>
      <xdr:rowOff>61930</xdr:rowOff>
    </xdr:to>
    <xdr:cxnSp macro="">
      <xdr:nvCxnSpPr>
        <xdr:cNvPr id="585" name="直線コネクタ 584"/>
        <xdr:cNvCxnSpPr/>
      </xdr:nvCxnSpPr>
      <xdr:spPr>
        <a:xfrm flipV="1">
          <a:off x="21323300" y="6116744"/>
          <a:ext cx="838200" cy="1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9089</xdr:rowOff>
    </xdr:from>
    <xdr:to>
      <xdr:col>107</xdr:col>
      <xdr:colOff>101600</xdr:colOff>
      <xdr:row>36</xdr:row>
      <xdr:rowOff>110689</xdr:rowOff>
    </xdr:to>
    <xdr:sp macro="" textlink="">
      <xdr:nvSpPr>
        <xdr:cNvPr id="586" name="楕円 585"/>
        <xdr:cNvSpPr/>
      </xdr:nvSpPr>
      <xdr:spPr>
        <a:xfrm>
          <a:off x="20383500" y="61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59889</xdr:rowOff>
    </xdr:from>
    <xdr:to>
      <xdr:col>111</xdr:col>
      <xdr:colOff>177800</xdr:colOff>
      <xdr:row>36</xdr:row>
      <xdr:rowOff>61930</xdr:rowOff>
    </xdr:to>
    <xdr:cxnSp macro="">
      <xdr:nvCxnSpPr>
        <xdr:cNvPr id="587" name="直線コネクタ 586"/>
        <xdr:cNvCxnSpPr/>
      </xdr:nvCxnSpPr>
      <xdr:spPr>
        <a:xfrm>
          <a:off x="20434300" y="6232089"/>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20251</xdr:rowOff>
    </xdr:from>
    <xdr:to>
      <xdr:col>102</xdr:col>
      <xdr:colOff>165100</xdr:colOff>
      <xdr:row>36</xdr:row>
      <xdr:rowOff>121851</xdr:rowOff>
    </xdr:to>
    <xdr:sp macro="" textlink="">
      <xdr:nvSpPr>
        <xdr:cNvPr id="588" name="楕円 587"/>
        <xdr:cNvSpPr/>
      </xdr:nvSpPr>
      <xdr:spPr>
        <a:xfrm>
          <a:off x="19494500" y="619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59889</xdr:rowOff>
    </xdr:from>
    <xdr:to>
      <xdr:col>107</xdr:col>
      <xdr:colOff>50800</xdr:colOff>
      <xdr:row>36</xdr:row>
      <xdr:rowOff>71051</xdr:rowOff>
    </xdr:to>
    <xdr:cxnSp macro="">
      <xdr:nvCxnSpPr>
        <xdr:cNvPr id="589" name="直線コネクタ 588"/>
        <xdr:cNvCxnSpPr/>
      </xdr:nvCxnSpPr>
      <xdr:spPr>
        <a:xfrm flipV="1">
          <a:off x="19545300" y="6232089"/>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64953</xdr:rowOff>
    </xdr:from>
    <xdr:to>
      <xdr:col>98</xdr:col>
      <xdr:colOff>38100</xdr:colOff>
      <xdr:row>36</xdr:row>
      <xdr:rowOff>166553</xdr:rowOff>
    </xdr:to>
    <xdr:sp macro="" textlink="">
      <xdr:nvSpPr>
        <xdr:cNvPr id="590" name="楕円 589"/>
        <xdr:cNvSpPr/>
      </xdr:nvSpPr>
      <xdr:spPr>
        <a:xfrm>
          <a:off x="18605500" y="623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71051</xdr:rowOff>
    </xdr:from>
    <xdr:to>
      <xdr:col>102</xdr:col>
      <xdr:colOff>114300</xdr:colOff>
      <xdr:row>36</xdr:row>
      <xdr:rowOff>115753</xdr:rowOff>
    </xdr:to>
    <xdr:cxnSp macro="">
      <xdr:nvCxnSpPr>
        <xdr:cNvPr id="591" name="直線コネクタ 590"/>
        <xdr:cNvCxnSpPr/>
      </xdr:nvCxnSpPr>
      <xdr:spPr>
        <a:xfrm flipV="1">
          <a:off x="18656300" y="6243251"/>
          <a:ext cx="889000" cy="4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2" name="n_1aveValue【一般廃棄物処理施設】&#10;一人当たり有形固定資産（償却資産）額"/>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3" name="n_2aveValue【一般廃棄物処理施設】&#10;一人当たり有形固定資産（償却資産）額"/>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594" name="n_3aveValue【一般廃棄物処理施設】&#10;一人当たり有形固定資産（償却資産）額"/>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595" name="n_4aveValue【一般廃棄物処理施設】&#10;一人当たり有形固定資産（償却資産）額"/>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129257</xdr:rowOff>
    </xdr:from>
    <xdr:ext cx="599010" cy="259045"/>
    <xdr:sp macro="" textlink="">
      <xdr:nvSpPr>
        <xdr:cNvPr id="596" name="n_1mainValue【一般廃棄物処理施設】&#10;一人当たり有形固定資産（償却資産）額"/>
        <xdr:cNvSpPr txBox="1"/>
      </xdr:nvSpPr>
      <xdr:spPr>
        <a:xfrm>
          <a:off x="21011095" y="595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127216</xdr:rowOff>
    </xdr:from>
    <xdr:ext cx="599010" cy="259045"/>
    <xdr:sp macro="" textlink="">
      <xdr:nvSpPr>
        <xdr:cNvPr id="597" name="n_2mainValue【一般廃棄物処理施設】&#10;一人当たり有形固定資産（償却資産）額"/>
        <xdr:cNvSpPr txBox="1"/>
      </xdr:nvSpPr>
      <xdr:spPr>
        <a:xfrm>
          <a:off x="20134795" y="59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138378</xdr:rowOff>
    </xdr:from>
    <xdr:ext cx="599010" cy="259045"/>
    <xdr:sp macro="" textlink="">
      <xdr:nvSpPr>
        <xdr:cNvPr id="598" name="n_3mainValue【一般廃棄物処理施設】&#10;一人当たり有形固定資産（償却資産）額"/>
        <xdr:cNvSpPr txBox="1"/>
      </xdr:nvSpPr>
      <xdr:spPr>
        <a:xfrm>
          <a:off x="19245795" y="596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11630</xdr:rowOff>
    </xdr:from>
    <xdr:ext cx="599010" cy="259045"/>
    <xdr:sp macro="" textlink="">
      <xdr:nvSpPr>
        <xdr:cNvPr id="599" name="n_4mainValue【一般廃棄物処理施設】&#10;一人当たり有形固定資産（償却資産）額"/>
        <xdr:cNvSpPr txBox="1"/>
      </xdr:nvSpPr>
      <xdr:spPr>
        <a:xfrm>
          <a:off x="18356795" y="601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2" name="テキスト ボックス 61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0" name="テキスト ボックス 61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2" name="テキスト ボックス 62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4" name="直線コネクタ 623"/>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5"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6" name="直線コネクタ 625"/>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7" name="【保健センター・保健所】&#10;有形固定資産減価償却率最大値テキスト"/>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8" name="直線コネクタ 627"/>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29" name="【保健センター・保健所】&#10;有形固定資産減価償却率平均値テキスト"/>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0" name="フローチャート: 判断 629"/>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1" name="フローチャート: 判断 630"/>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2" name="フローチャート: 判断 631"/>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3" name="フローチャート: 判断 632"/>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4" name="フローチャート: 判断 633"/>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25400</xdr:rowOff>
    </xdr:from>
    <xdr:to>
      <xdr:col>85</xdr:col>
      <xdr:colOff>177800</xdr:colOff>
      <xdr:row>64</xdr:row>
      <xdr:rowOff>127000</xdr:rowOff>
    </xdr:to>
    <xdr:sp macro="" textlink="">
      <xdr:nvSpPr>
        <xdr:cNvPr id="640" name="楕円 639"/>
        <xdr:cNvSpPr/>
      </xdr:nvSpPr>
      <xdr:spPr>
        <a:xfrm>
          <a:off x="16268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111777</xdr:rowOff>
    </xdr:from>
    <xdr:ext cx="469744" cy="259045"/>
    <xdr:sp macro="" textlink="">
      <xdr:nvSpPr>
        <xdr:cNvPr id="641" name="【保健センター・保健所】&#10;有形固定資産減価償却率該当値テキスト"/>
        <xdr:cNvSpPr txBox="1"/>
      </xdr:nvSpPr>
      <xdr:spPr>
        <a:xfrm>
          <a:off x="16357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160655</xdr:rowOff>
    </xdr:from>
    <xdr:to>
      <xdr:col>81</xdr:col>
      <xdr:colOff>101600</xdr:colOff>
      <xdr:row>64</xdr:row>
      <xdr:rowOff>90805</xdr:rowOff>
    </xdr:to>
    <xdr:sp macro="" textlink="">
      <xdr:nvSpPr>
        <xdr:cNvPr id="642" name="楕円 641"/>
        <xdr:cNvSpPr/>
      </xdr:nvSpPr>
      <xdr:spPr>
        <a:xfrm>
          <a:off x="15430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40005</xdr:rowOff>
    </xdr:from>
    <xdr:to>
      <xdr:col>85</xdr:col>
      <xdr:colOff>127000</xdr:colOff>
      <xdr:row>64</xdr:row>
      <xdr:rowOff>76200</xdr:rowOff>
    </xdr:to>
    <xdr:cxnSp macro="">
      <xdr:nvCxnSpPr>
        <xdr:cNvPr id="643" name="直線コネクタ 642"/>
        <xdr:cNvCxnSpPr/>
      </xdr:nvCxnSpPr>
      <xdr:spPr>
        <a:xfrm>
          <a:off x="15481300" y="11012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109220</xdr:rowOff>
    </xdr:from>
    <xdr:to>
      <xdr:col>76</xdr:col>
      <xdr:colOff>165100</xdr:colOff>
      <xdr:row>64</xdr:row>
      <xdr:rowOff>39370</xdr:rowOff>
    </xdr:to>
    <xdr:sp macro="" textlink="">
      <xdr:nvSpPr>
        <xdr:cNvPr id="644" name="楕円 643"/>
        <xdr:cNvSpPr/>
      </xdr:nvSpPr>
      <xdr:spPr>
        <a:xfrm>
          <a:off x="14541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160020</xdr:rowOff>
    </xdr:from>
    <xdr:to>
      <xdr:col>81</xdr:col>
      <xdr:colOff>50800</xdr:colOff>
      <xdr:row>64</xdr:row>
      <xdr:rowOff>40005</xdr:rowOff>
    </xdr:to>
    <xdr:cxnSp macro="">
      <xdr:nvCxnSpPr>
        <xdr:cNvPr id="645" name="直線コネクタ 644"/>
        <xdr:cNvCxnSpPr/>
      </xdr:nvCxnSpPr>
      <xdr:spPr>
        <a:xfrm>
          <a:off x="14592300" y="109613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57785</xdr:rowOff>
    </xdr:from>
    <xdr:to>
      <xdr:col>72</xdr:col>
      <xdr:colOff>38100</xdr:colOff>
      <xdr:row>63</xdr:row>
      <xdr:rowOff>159385</xdr:rowOff>
    </xdr:to>
    <xdr:sp macro="" textlink="">
      <xdr:nvSpPr>
        <xdr:cNvPr id="646" name="楕円 645"/>
        <xdr:cNvSpPr/>
      </xdr:nvSpPr>
      <xdr:spPr>
        <a:xfrm>
          <a:off x="13652500" y="108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108585</xdr:rowOff>
    </xdr:from>
    <xdr:to>
      <xdr:col>76</xdr:col>
      <xdr:colOff>114300</xdr:colOff>
      <xdr:row>63</xdr:row>
      <xdr:rowOff>160020</xdr:rowOff>
    </xdr:to>
    <xdr:cxnSp macro="">
      <xdr:nvCxnSpPr>
        <xdr:cNvPr id="647" name="直線コネクタ 646"/>
        <xdr:cNvCxnSpPr/>
      </xdr:nvCxnSpPr>
      <xdr:spPr>
        <a:xfrm>
          <a:off x="13703300" y="109099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648" name="楕円 647"/>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108585</xdr:rowOff>
    </xdr:to>
    <xdr:cxnSp macro="">
      <xdr:nvCxnSpPr>
        <xdr:cNvPr id="649" name="直線コネクタ 648"/>
        <xdr:cNvCxnSpPr/>
      </xdr:nvCxnSpPr>
      <xdr:spPr>
        <a:xfrm>
          <a:off x="12814300" y="108585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0" name="n_1aveValue【保健センター・保健所】&#10;有形固定資産減価償却率"/>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1" name="n_2aveValue【保健センター・保健所】&#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2" name="n_3aveValue【保健センター・保健所】&#10;有形固定資産減価償却率"/>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3" name="n_4aveValue【保健センター・保健所】&#10;有形固定資産減価償却率"/>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81932</xdr:rowOff>
    </xdr:from>
    <xdr:ext cx="405111" cy="259045"/>
    <xdr:sp macro="" textlink="">
      <xdr:nvSpPr>
        <xdr:cNvPr id="654" name="n_1mainValue【保健センター・保健所】&#10;有形固定資産減価償却率"/>
        <xdr:cNvSpPr txBox="1"/>
      </xdr:nvSpPr>
      <xdr:spPr>
        <a:xfrm>
          <a:off x="152660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30497</xdr:rowOff>
    </xdr:from>
    <xdr:ext cx="405111" cy="259045"/>
    <xdr:sp macro="" textlink="">
      <xdr:nvSpPr>
        <xdr:cNvPr id="655" name="n_2mainValue【保健センター・保健所】&#10;有形固定資産減価償却率"/>
        <xdr:cNvSpPr txBox="1"/>
      </xdr:nvSpPr>
      <xdr:spPr>
        <a:xfrm>
          <a:off x="14389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150512</xdr:rowOff>
    </xdr:from>
    <xdr:ext cx="405111" cy="259045"/>
    <xdr:sp macro="" textlink="">
      <xdr:nvSpPr>
        <xdr:cNvPr id="656" name="n_3mainValue【保健センター・保健所】&#10;有形固定資産減価償却率"/>
        <xdr:cNvSpPr txBox="1"/>
      </xdr:nvSpPr>
      <xdr:spPr>
        <a:xfrm>
          <a:off x="13500744" y="1095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657" name="n_4mainValue【保健センター・保健所】&#10;有形固定資産減価償却率"/>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8" name="直線コネクタ 6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9" name="テキスト ボックス 6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0" name="直線コネクタ 6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1" name="テキスト ボックス 6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2" name="直線コネクタ 6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3" name="テキスト ボックス 6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4" name="直線コネクタ 6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5" name="テキスト ボックス 6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6" name="直線コネクタ 6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7" name="テキスト ボックス 6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79" name="直線コネクタ 678"/>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0"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1" name="直線コネクタ 680"/>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2" name="【保健センター・保健所】&#10;一人当たり面積最大値テキスト"/>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3" name="直線コネクタ 682"/>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4" name="【保健センター・保健所】&#10;一人当たり面積平均値テキスト"/>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5" name="フローチャート: 判断 684"/>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6" name="フローチャート: 判断 685"/>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7" name="フローチャート: 判断 686"/>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8" name="フローチャート: 判断 687"/>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89" name="フローチャート: 判断 688"/>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0" name="テキスト ボックス 6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1" name="テキスト ボックス 6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2" name="テキスト ボックス 6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3" name="テキスト ボックス 6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4" name="テキスト ボックス 6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95" name="楕円 694"/>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96" name="【保健センター・保健所】&#10;一人当たり面積該当値テキスト"/>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74930</xdr:rowOff>
    </xdr:from>
    <xdr:to>
      <xdr:col>112</xdr:col>
      <xdr:colOff>38100</xdr:colOff>
      <xdr:row>64</xdr:row>
      <xdr:rowOff>5080</xdr:rowOff>
    </xdr:to>
    <xdr:sp macro="" textlink="">
      <xdr:nvSpPr>
        <xdr:cNvPr id="697" name="楕円 696"/>
        <xdr:cNvSpPr/>
      </xdr:nvSpPr>
      <xdr:spPr>
        <a:xfrm>
          <a:off x="21272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125730</xdr:rowOff>
    </xdr:to>
    <xdr:cxnSp macro="">
      <xdr:nvCxnSpPr>
        <xdr:cNvPr id="698" name="直線コネクタ 697"/>
        <xdr:cNvCxnSpPr/>
      </xdr:nvCxnSpPr>
      <xdr:spPr>
        <a:xfrm flipV="1">
          <a:off x="21323300" y="109225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74930</xdr:rowOff>
    </xdr:from>
    <xdr:to>
      <xdr:col>107</xdr:col>
      <xdr:colOff>101600</xdr:colOff>
      <xdr:row>64</xdr:row>
      <xdr:rowOff>5080</xdr:rowOff>
    </xdr:to>
    <xdr:sp macro="" textlink="">
      <xdr:nvSpPr>
        <xdr:cNvPr id="699" name="楕円 698"/>
        <xdr:cNvSpPr/>
      </xdr:nvSpPr>
      <xdr:spPr>
        <a:xfrm>
          <a:off x="20383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125730</xdr:rowOff>
    </xdr:from>
    <xdr:to>
      <xdr:col>111</xdr:col>
      <xdr:colOff>177800</xdr:colOff>
      <xdr:row>63</xdr:row>
      <xdr:rowOff>125730</xdr:rowOff>
    </xdr:to>
    <xdr:cxnSp macro="">
      <xdr:nvCxnSpPr>
        <xdr:cNvPr id="700" name="直線コネクタ 699"/>
        <xdr:cNvCxnSpPr/>
      </xdr:nvCxnSpPr>
      <xdr:spPr>
        <a:xfrm>
          <a:off x="20434300" y="1092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95504</xdr:rowOff>
    </xdr:from>
    <xdr:to>
      <xdr:col>102</xdr:col>
      <xdr:colOff>165100</xdr:colOff>
      <xdr:row>63</xdr:row>
      <xdr:rowOff>25654</xdr:rowOff>
    </xdr:to>
    <xdr:sp macro="" textlink="">
      <xdr:nvSpPr>
        <xdr:cNvPr id="701" name="楕円 700"/>
        <xdr:cNvSpPr/>
      </xdr:nvSpPr>
      <xdr:spPr>
        <a:xfrm>
          <a:off x="19494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146304</xdr:rowOff>
    </xdr:from>
    <xdr:to>
      <xdr:col>107</xdr:col>
      <xdr:colOff>50800</xdr:colOff>
      <xdr:row>63</xdr:row>
      <xdr:rowOff>125730</xdr:rowOff>
    </xdr:to>
    <xdr:cxnSp macro="">
      <xdr:nvCxnSpPr>
        <xdr:cNvPr id="702" name="直線コネクタ 701"/>
        <xdr:cNvCxnSpPr/>
      </xdr:nvCxnSpPr>
      <xdr:spPr>
        <a:xfrm>
          <a:off x="19545300" y="1077620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703" name="楕円 702"/>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146304</xdr:rowOff>
    </xdr:from>
    <xdr:to>
      <xdr:col>102</xdr:col>
      <xdr:colOff>114300</xdr:colOff>
      <xdr:row>62</xdr:row>
      <xdr:rowOff>146304</xdr:rowOff>
    </xdr:to>
    <xdr:cxnSp macro="">
      <xdr:nvCxnSpPr>
        <xdr:cNvPr id="704" name="直線コネクタ 703"/>
        <xdr:cNvCxnSpPr/>
      </xdr:nvCxnSpPr>
      <xdr:spPr>
        <a:xfrm>
          <a:off x="18656300" y="10776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5" name="n_1aveValue【保健センター・保健所】&#10;一人当たり面積"/>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6" name="n_2aveValue【保健センター・保健所】&#10;一人当たり面積"/>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707" name="n_3ave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48785</xdr:rowOff>
    </xdr:from>
    <xdr:ext cx="469744" cy="259045"/>
    <xdr:sp macro="" textlink="">
      <xdr:nvSpPr>
        <xdr:cNvPr id="708" name="n_4aveValue【保健センター・保健所】&#10;一人当たり面積"/>
        <xdr:cNvSpPr txBox="1"/>
      </xdr:nvSpPr>
      <xdr:spPr>
        <a:xfrm>
          <a:off x="18421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167657</xdr:rowOff>
    </xdr:from>
    <xdr:ext cx="469744" cy="259045"/>
    <xdr:sp macro="" textlink="">
      <xdr:nvSpPr>
        <xdr:cNvPr id="709" name="n_1mainValue【保健センター・保健所】&#10;一人当たり面積"/>
        <xdr:cNvSpPr txBox="1"/>
      </xdr:nvSpPr>
      <xdr:spPr>
        <a:xfrm>
          <a:off x="21075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167657</xdr:rowOff>
    </xdr:from>
    <xdr:ext cx="469744" cy="259045"/>
    <xdr:sp macro="" textlink="">
      <xdr:nvSpPr>
        <xdr:cNvPr id="710" name="n_2mainValue【保健センター・保健所】&#10;一人当たり面積"/>
        <xdr:cNvSpPr txBox="1"/>
      </xdr:nvSpPr>
      <xdr:spPr>
        <a:xfrm>
          <a:off x="20199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42181</xdr:rowOff>
    </xdr:from>
    <xdr:ext cx="469744" cy="259045"/>
    <xdr:sp macro="" textlink="">
      <xdr:nvSpPr>
        <xdr:cNvPr id="711" name="n_3mainValue【保健センター・保健所】&#10;一人当たり面積"/>
        <xdr:cNvSpPr txBox="1"/>
      </xdr:nvSpPr>
      <xdr:spPr>
        <a:xfrm>
          <a:off x="19310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42181</xdr:rowOff>
    </xdr:from>
    <xdr:ext cx="469744" cy="259045"/>
    <xdr:sp macro="" textlink="">
      <xdr:nvSpPr>
        <xdr:cNvPr id="712" name="n_4mainValue【保健センター・保健所】&#10;一人当たり面積"/>
        <xdr:cNvSpPr txBox="1"/>
      </xdr:nvSpPr>
      <xdr:spPr>
        <a:xfrm>
          <a:off x="18421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3" name="正方形/長方形 7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4" name="正方形/長方形 7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5" name="正方形/長方形 7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6" name="正方形/長方形 7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7" name="正方形/長方形 7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8" name="正方形/長方形 7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9" name="正方形/長方形 7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0" name="正方形/長方形 7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1" name="テキスト ボックス 7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2" name="直線コネクタ 7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3" name="テキスト ボックス 72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4" name="直線コネクタ 72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5" name="テキスト ボックス 72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6" name="直線コネクタ 72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7" name="テキスト ボックス 72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8" name="直線コネクタ 72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9" name="テキスト ボックス 72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0" name="直線コネクタ 72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1" name="テキスト ボックス 73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2" name="直線コネクタ 73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3" name="テキスト ボックス 73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4" name="直線コネクタ 73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5" name="テキスト ボックス 73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8" name="直線コネクタ 737"/>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9"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0" name="直線コネクタ 73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1" name="【消防施設】&#10;有形固定資産減価償却率最大値テキスト"/>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2" name="直線コネクタ 741"/>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743" name="【消防施設】&#10;有形固定資産減価償却率平均値テキスト"/>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4" name="フローチャート: 判断 743"/>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5" name="フローチャート: 判断 744"/>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フローチャート: 判断 745"/>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7" name="フローチャート: 判断 746"/>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8" name="フローチャート: 判断 747"/>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9" name="テキスト ボックス 7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0" name="テキスト ボックス 7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1" name="テキスト ボックス 7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2" name="テキスト ボックス 7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3" name="テキスト ボックス 7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82006</xdr:rowOff>
    </xdr:from>
    <xdr:to>
      <xdr:col>85</xdr:col>
      <xdr:colOff>177800</xdr:colOff>
      <xdr:row>84</xdr:row>
      <xdr:rowOff>12156</xdr:rowOff>
    </xdr:to>
    <xdr:sp macro="" textlink="">
      <xdr:nvSpPr>
        <xdr:cNvPr id="754" name="楕円 753"/>
        <xdr:cNvSpPr/>
      </xdr:nvSpPr>
      <xdr:spPr>
        <a:xfrm>
          <a:off x="16268700" y="143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104883</xdr:rowOff>
    </xdr:from>
    <xdr:ext cx="405111" cy="259045"/>
    <xdr:sp macro="" textlink="">
      <xdr:nvSpPr>
        <xdr:cNvPr id="755" name="【消防施設】&#10;有形固定資産減価償却率該当値テキスト"/>
        <xdr:cNvSpPr txBox="1"/>
      </xdr:nvSpPr>
      <xdr:spPr>
        <a:xfrm>
          <a:off x="16357600" y="14163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756" name="楕円 755"/>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129539</xdr:rowOff>
    </xdr:from>
    <xdr:to>
      <xdr:col>85</xdr:col>
      <xdr:colOff>127000</xdr:colOff>
      <xdr:row>83</xdr:row>
      <xdr:rowOff>132806</xdr:rowOff>
    </xdr:to>
    <xdr:cxnSp macro="">
      <xdr:nvCxnSpPr>
        <xdr:cNvPr id="757" name="直線コネクタ 756"/>
        <xdr:cNvCxnSpPr/>
      </xdr:nvCxnSpPr>
      <xdr:spPr>
        <a:xfrm>
          <a:off x="15481300" y="1435988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52614</xdr:rowOff>
    </xdr:from>
    <xdr:to>
      <xdr:col>76</xdr:col>
      <xdr:colOff>165100</xdr:colOff>
      <xdr:row>83</xdr:row>
      <xdr:rowOff>154214</xdr:rowOff>
    </xdr:to>
    <xdr:sp macro="" textlink="">
      <xdr:nvSpPr>
        <xdr:cNvPr id="758" name="楕円 757"/>
        <xdr:cNvSpPr/>
      </xdr:nvSpPr>
      <xdr:spPr>
        <a:xfrm>
          <a:off x="14541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103414</xdr:rowOff>
    </xdr:from>
    <xdr:to>
      <xdr:col>81</xdr:col>
      <xdr:colOff>50800</xdr:colOff>
      <xdr:row>83</xdr:row>
      <xdr:rowOff>129539</xdr:rowOff>
    </xdr:to>
    <xdr:cxnSp macro="">
      <xdr:nvCxnSpPr>
        <xdr:cNvPr id="759" name="直線コネクタ 758"/>
        <xdr:cNvCxnSpPr/>
      </xdr:nvCxnSpPr>
      <xdr:spPr>
        <a:xfrm>
          <a:off x="14592300" y="14333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11793</xdr:rowOff>
    </xdr:from>
    <xdr:to>
      <xdr:col>72</xdr:col>
      <xdr:colOff>38100</xdr:colOff>
      <xdr:row>83</xdr:row>
      <xdr:rowOff>113393</xdr:rowOff>
    </xdr:to>
    <xdr:sp macro="" textlink="">
      <xdr:nvSpPr>
        <xdr:cNvPr id="760" name="楕円 759"/>
        <xdr:cNvSpPr/>
      </xdr:nvSpPr>
      <xdr:spPr>
        <a:xfrm>
          <a:off x="13652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62593</xdr:rowOff>
    </xdr:from>
    <xdr:to>
      <xdr:col>76</xdr:col>
      <xdr:colOff>114300</xdr:colOff>
      <xdr:row>83</xdr:row>
      <xdr:rowOff>103414</xdr:rowOff>
    </xdr:to>
    <xdr:cxnSp macro="">
      <xdr:nvCxnSpPr>
        <xdr:cNvPr id="761" name="直線コネクタ 760"/>
        <xdr:cNvCxnSpPr/>
      </xdr:nvCxnSpPr>
      <xdr:spPr>
        <a:xfrm>
          <a:off x="13703300" y="142929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144055</xdr:rowOff>
    </xdr:from>
    <xdr:to>
      <xdr:col>67</xdr:col>
      <xdr:colOff>101600</xdr:colOff>
      <xdr:row>83</xdr:row>
      <xdr:rowOff>74205</xdr:rowOff>
    </xdr:to>
    <xdr:sp macro="" textlink="">
      <xdr:nvSpPr>
        <xdr:cNvPr id="762" name="楕円 761"/>
        <xdr:cNvSpPr/>
      </xdr:nvSpPr>
      <xdr:spPr>
        <a:xfrm>
          <a:off x="12763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23405</xdr:rowOff>
    </xdr:from>
    <xdr:to>
      <xdr:col>71</xdr:col>
      <xdr:colOff>177800</xdr:colOff>
      <xdr:row>83</xdr:row>
      <xdr:rowOff>62593</xdr:rowOff>
    </xdr:to>
    <xdr:cxnSp macro="">
      <xdr:nvCxnSpPr>
        <xdr:cNvPr id="763" name="直線コネクタ 762"/>
        <xdr:cNvCxnSpPr/>
      </xdr:nvCxnSpPr>
      <xdr:spPr>
        <a:xfrm>
          <a:off x="12814300" y="142537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764" name="n_1aveValue【消防施設】&#10;有形固定資産減価償却率"/>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65" name="n_2aveValue【消防施設】&#10;有形固定資産減価償却率"/>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66" name="n_3aveValue【消防施設】&#10;有形固定資産減価償却率"/>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67" name="n_4aveValue【消防施設】&#10;有形固定資産減価償却率"/>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25416</xdr:rowOff>
    </xdr:from>
    <xdr:ext cx="405111" cy="259045"/>
    <xdr:sp macro="" textlink="">
      <xdr:nvSpPr>
        <xdr:cNvPr id="768" name="n_1mainValue【消防施設】&#10;有形固定資産減価償却率"/>
        <xdr:cNvSpPr txBox="1"/>
      </xdr:nvSpPr>
      <xdr:spPr>
        <a:xfrm>
          <a:off x="15266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170741</xdr:rowOff>
    </xdr:from>
    <xdr:ext cx="405111" cy="259045"/>
    <xdr:sp macro="" textlink="">
      <xdr:nvSpPr>
        <xdr:cNvPr id="769" name="n_2mainValue【消防施設】&#10;有形固定資産減価償却率"/>
        <xdr:cNvSpPr txBox="1"/>
      </xdr:nvSpPr>
      <xdr:spPr>
        <a:xfrm>
          <a:off x="14389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129920</xdr:rowOff>
    </xdr:from>
    <xdr:ext cx="405111" cy="259045"/>
    <xdr:sp macro="" textlink="">
      <xdr:nvSpPr>
        <xdr:cNvPr id="770" name="n_3mainValue【消防施設】&#10;有形固定資産減価償却率"/>
        <xdr:cNvSpPr txBox="1"/>
      </xdr:nvSpPr>
      <xdr:spPr>
        <a:xfrm>
          <a:off x="13500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771" name="n_4mainValue【消防施設】&#10;有形固定資産減価償却率"/>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2" name="正方形/長方形 7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3" name="正方形/長方形 7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4" name="正方形/長方形 7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5" name="正方形/長方形 7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6" name="正方形/長方形 7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7" name="正方形/長方形 7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8" name="正方形/長方形 7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9" name="正方形/長方形 7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0" name="テキスト ボックス 7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1" name="直線コネクタ 7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2" name="直線コネクタ 7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3" name="テキスト ボックス 7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4" name="直線コネクタ 7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5" name="テキスト ボックス 7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6" name="直線コネクタ 7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7" name="テキスト ボックス 7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8" name="直線コネクタ 7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9" name="テキスト ボックス 7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3" name="直線コネクタ 792"/>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5" name="直線コネクタ 79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6"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7" name="直線コネクタ 796"/>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98" name="【消防施設】&#10;一人当たり面積平均値テキスト"/>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99" name="フローチャート: 判断 798"/>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0" name="フローチャート: 判断 799"/>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1" name="フローチャート: 判断 800"/>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2" name="フローチャート: 判断 801"/>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3" name="フローチャート: 判断 802"/>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12446</xdr:rowOff>
    </xdr:from>
    <xdr:to>
      <xdr:col>116</xdr:col>
      <xdr:colOff>114300</xdr:colOff>
      <xdr:row>83</xdr:row>
      <xdr:rowOff>114046</xdr:rowOff>
    </xdr:to>
    <xdr:sp macro="" textlink="">
      <xdr:nvSpPr>
        <xdr:cNvPr id="809" name="楕円 808"/>
        <xdr:cNvSpPr/>
      </xdr:nvSpPr>
      <xdr:spPr>
        <a:xfrm>
          <a:off x="22110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35323</xdr:rowOff>
    </xdr:from>
    <xdr:ext cx="469744" cy="259045"/>
    <xdr:sp macro="" textlink="">
      <xdr:nvSpPr>
        <xdr:cNvPr id="810" name="【消防施設】&#10;一人当たり面積該当値テキスト"/>
        <xdr:cNvSpPr txBox="1"/>
      </xdr:nvSpPr>
      <xdr:spPr>
        <a:xfrm>
          <a:off x="22199600" y="1409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xdr:rowOff>
    </xdr:from>
    <xdr:to>
      <xdr:col>112</xdr:col>
      <xdr:colOff>38100</xdr:colOff>
      <xdr:row>83</xdr:row>
      <xdr:rowOff>118618</xdr:rowOff>
    </xdr:to>
    <xdr:sp macro="" textlink="">
      <xdr:nvSpPr>
        <xdr:cNvPr id="811" name="楕円 810"/>
        <xdr:cNvSpPr/>
      </xdr:nvSpPr>
      <xdr:spPr>
        <a:xfrm>
          <a:off x="21272500" y="142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63246</xdr:rowOff>
    </xdr:from>
    <xdr:to>
      <xdr:col>116</xdr:col>
      <xdr:colOff>63500</xdr:colOff>
      <xdr:row>83</xdr:row>
      <xdr:rowOff>67818</xdr:rowOff>
    </xdr:to>
    <xdr:cxnSp macro="">
      <xdr:nvCxnSpPr>
        <xdr:cNvPr id="812" name="直線コネクタ 811"/>
        <xdr:cNvCxnSpPr/>
      </xdr:nvCxnSpPr>
      <xdr:spPr>
        <a:xfrm flipV="1">
          <a:off x="21323300" y="14293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35306</xdr:rowOff>
    </xdr:from>
    <xdr:to>
      <xdr:col>107</xdr:col>
      <xdr:colOff>101600</xdr:colOff>
      <xdr:row>83</xdr:row>
      <xdr:rowOff>136906</xdr:rowOff>
    </xdr:to>
    <xdr:sp macro="" textlink="">
      <xdr:nvSpPr>
        <xdr:cNvPr id="813" name="楕円 812"/>
        <xdr:cNvSpPr/>
      </xdr:nvSpPr>
      <xdr:spPr>
        <a:xfrm>
          <a:off x="20383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67818</xdr:rowOff>
    </xdr:from>
    <xdr:to>
      <xdr:col>111</xdr:col>
      <xdr:colOff>177800</xdr:colOff>
      <xdr:row>83</xdr:row>
      <xdr:rowOff>86106</xdr:rowOff>
    </xdr:to>
    <xdr:cxnSp macro="">
      <xdr:nvCxnSpPr>
        <xdr:cNvPr id="814" name="直線コネクタ 813"/>
        <xdr:cNvCxnSpPr/>
      </xdr:nvCxnSpPr>
      <xdr:spPr>
        <a:xfrm flipV="1">
          <a:off x="20434300" y="14298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815" name="楕円 814"/>
        <xdr:cNvSpPr/>
      </xdr:nvSpPr>
      <xdr:spPr>
        <a:xfrm>
          <a:off x="19494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86106</xdr:rowOff>
    </xdr:from>
    <xdr:to>
      <xdr:col>107</xdr:col>
      <xdr:colOff>50800</xdr:colOff>
      <xdr:row>83</xdr:row>
      <xdr:rowOff>90678</xdr:rowOff>
    </xdr:to>
    <xdr:cxnSp macro="">
      <xdr:nvCxnSpPr>
        <xdr:cNvPr id="816" name="直線コネクタ 815"/>
        <xdr:cNvCxnSpPr/>
      </xdr:nvCxnSpPr>
      <xdr:spPr>
        <a:xfrm flipV="1">
          <a:off x="19545300" y="14316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21589</xdr:rowOff>
    </xdr:from>
    <xdr:to>
      <xdr:col>98</xdr:col>
      <xdr:colOff>38100</xdr:colOff>
      <xdr:row>83</xdr:row>
      <xdr:rowOff>123189</xdr:rowOff>
    </xdr:to>
    <xdr:sp macro="" textlink="">
      <xdr:nvSpPr>
        <xdr:cNvPr id="817" name="楕円 816"/>
        <xdr:cNvSpPr/>
      </xdr:nvSpPr>
      <xdr:spPr>
        <a:xfrm>
          <a:off x="18605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90678</xdr:rowOff>
    </xdr:to>
    <xdr:cxnSp macro="">
      <xdr:nvCxnSpPr>
        <xdr:cNvPr id="818" name="直線コネクタ 817"/>
        <xdr:cNvCxnSpPr/>
      </xdr:nvCxnSpPr>
      <xdr:spPr>
        <a:xfrm>
          <a:off x="18656300" y="14302739"/>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19" name="n_1ave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20" name="n_2aveValue【消防施設】&#10;一人当たり面積"/>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21" name="n_3aveValue【消防施設】&#10;一人当たり面積"/>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22" name="n_4aveValue【消防施設】&#10;一人当たり面積"/>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135145</xdr:rowOff>
    </xdr:from>
    <xdr:ext cx="469744" cy="259045"/>
    <xdr:sp macro="" textlink="">
      <xdr:nvSpPr>
        <xdr:cNvPr id="823" name="n_1mainValue【消防施設】&#10;一人当たり面積"/>
        <xdr:cNvSpPr txBox="1"/>
      </xdr:nvSpPr>
      <xdr:spPr>
        <a:xfrm>
          <a:off x="21075727" y="1402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153433</xdr:rowOff>
    </xdr:from>
    <xdr:ext cx="469744" cy="259045"/>
    <xdr:sp macro="" textlink="">
      <xdr:nvSpPr>
        <xdr:cNvPr id="824" name="n_2mainValue【消防施設】&#10;一人当たり面積"/>
        <xdr:cNvSpPr txBox="1"/>
      </xdr:nvSpPr>
      <xdr:spPr>
        <a:xfrm>
          <a:off x="20199427" y="140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158005</xdr:rowOff>
    </xdr:from>
    <xdr:ext cx="469744" cy="259045"/>
    <xdr:sp macro="" textlink="">
      <xdr:nvSpPr>
        <xdr:cNvPr id="825" name="n_3mainValue【消防施設】&#10;一人当たり面積"/>
        <xdr:cNvSpPr txBox="1"/>
      </xdr:nvSpPr>
      <xdr:spPr>
        <a:xfrm>
          <a:off x="193104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826" name="n_4mainValue【消防施設】&#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8" name="直線コネクタ 83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9" name="テキスト ボックス 83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0" name="直線コネクタ 83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1" name="テキスト ボックス 84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2" name="直線コネクタ 84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3" name="テキスト ボックス 84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4" name="直線コネクタ 84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5" name="テキスト ボックス 84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6" name="直線コネクタ 84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7" name="テキスト ボックス 84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8" name="直線コネクタ 84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9" name="テキスト ボックス 84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0" name="直線コネクタ 8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2" name="直線コネクタ 851"/>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3"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4" name="直線コネクタ 853"/>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5" name="【庁舎】&#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6" name="直線コネクタ 855"/>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7" name="【庁舎】&#10;有形固定資産減価償却率平均値テキスト"/>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8" name="フローチャート: 判断 857"/>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9" name="フローチャート: 判断 858"/>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0" name="フローチャート: 判断 859"/>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1" name="フローチャート: 判断 860"/>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2" name="フローチャート: 判断 861"/>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3" name="テキスト ボックス 8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4" name="テキスト ボックス 8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5" name="テキスト ボックス 8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6" name="テキスト ボックス 8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7" name="テキスト ボックス 8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69487</xdr:rowOff>
    </xdr:from>
    <xdr:to>
      <xdr:col>85</xdr:col>
      <xdr:colOff>177800</xdr:colOff>
      <xdr:row>103</xdr:row>
      <xdr:rowOff>171087</xdr:rowOff>
    </xdr:to>
    <xdr:sp macro="" textlink="">
      <xdr:nvSpPr>
        <xdr:cNvPr id="868" name="楕円 867"/>
        <xdr:cNvSpPr/>
      </xdr:nvSpPr>
      <xdr:spPr>
        <a:xfrm>
          <a:off x="16268700" y="1772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92364</xdr:rowOff>
    </xdr:from>
    <xdr:ext cx="405111" cy="259045"/>
    <xdr:sp macro="" textlink="">
      <xdr:nvSpPr>
        <xdr:cNvPr id="869" name="【庁舎】&#10;有形固定資産減価償却率該当値テキスト"/>
        <xdr:cNvSpPr txBox="1"/>
      </xdr:nvSpPr>
      <xdr:spPr>
        <a:xfrm>
          <a:off x="16357600" y="1758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76019</xdr:rowOff>
    </xdr:from>
    <xdr:to>
      <xdr:col>81</xdr:col>
      <xdr:colOff>101600</xdr:colOff>
      <xdr:row>104</xdr:row>
      <xdr:rowOff>6169</xdr:rowOff>
    </xdr:to>
    <xdr:sp macro="" textlink="">
      <xdr:nvSpPr>
        <xdr:cNvPr id="870" name="楕円 869"/>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120287</xdr:rowOff>
    </xdr:from>
    <xdr:to>
      <xdr:col>85</xdr:col>
      <xdr:colOff>127000</xdr:colOff>
      <xdr:row>103</xdr:row>
      <xdr:rowOff>126819</xdr:rowOff>
    </xdr:to>
    <xdr:cxnSp macro="">
      <xdr:nvCxnSpPr>
        <xdr:cNvPr id="871" name="直線コネクタ 870"/>
        <xdr:cNvCxnSpPr/>
      </xdr:nvCxnSpPr>
      <xdr:spPr>
        <a:xfrm flipV="1">
          <a:off x="15481300" y="177796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40095</xdr:rowOff>
    </xdr:from>
    <xdr:to>
      <xdr:col>76</xdr:col>
      <xdr:colOff>165100</xdr:colOff>
      <xdr:row>103</xdr:row>
      <xdr:rowOff>141695</xdr:rowOff>
    </xdr:to>
    <xdr:sp macro="" textlink="">
      <xdr:nvSpPr>
        <xdr:cNvPr id="872" name="楕円 871"/>
        <xdr:cNvSpPr/>
      </xdr:nvSpPr>
      <xdr:spPr>
        <a:xfrm>
          <a:off x="14541500" y="1769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90895</xdr:rowOff>
    </xdr:from>
    <xdr:to>
      <xdr:col>81</xdr:col>
      <xdr:colOff>50800</xdr:colOff>
      <xdr:row>103</xdr:row>
      <xdr:rowOff>126819</xdr:rowOff>
    </xdr:to>
    <xdr:cxnSp macro="">
      <xdr:nvCxnSpPr>
        <xdr:cNvPr id="873" name="直線コネクタ 872"/>
        <xdr:cNvCxnSpPr/>
      </xdr:nvCxnSpPr>
      <xdr:spPr>
        <a:xfrm>
          <a:off x="14592300" y="1775024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108676</xdr:rowOff>
    </xdr:from>
    <xdr:to>
      <xdr:col>72</xdr:col>
      <xdr:colOff>38100</xdr:colOff>
      <xdr:row>103</xdr:row>
      <xdr:rowOff>38826</xdr:rowOff>
    </xdr:to>
    <xdr:sp macro="" textlink="">
      <xdr:nvSpPr>
        <xdr:cNvPr id="874" name="楕円 873"/>
        <xdr:cNvSpPr/>
      </xdr:nvSpPr>
      <xdr:spPr>
        <a:xfrm>
          <a:off x="13652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159476</xdr:rowOff>
    </xdr:from>
    <xdr:to>
      <xdr:col>76</xdr:col>
      <xdr:colOff>114300</xdr:colOff>
      <xdr:row>103</xdr:row>
      <xdr:rowOff>90895</xdr:rowOff>
    </xdr:to>
    <xdr:cxnSp macro="">
      <xdr:nvCxnSpPr>
        <xdr:cNvPr id="875" name="直線コネクタ 874"/>
        <xdr:cNvCxnSpPr/>
      </xdr:nvCxnSpPr>
      <xdr:spPr>
        <a:xfrm>
          <a:off x="13703300" y="1764737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71120</xdr:rowOff>
    </xdr:from>
    <xdr:to>
      <xdr:col>67</xdr:col>
      <xdr:colOff>101600</xdr:colOff>
      <xdr:row>103</xdr:row>
      <xdr:rowOff>1270</xdr:rowOff>
    </xdr:to>
    <xdr:sp macro="" textlink="">
      <xdr:nvSpPr>
        <xdr:cNvPr id="876" name="楕円 875"/>
        <xdr:cNvSpPr/>
      </xdr:nvSpPr>
      <xdr:spPr>
        <a:xfrm>
          <a:off x="12763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121920</xdr:rowOff>
    </xdr:from>
    <xdr:to>
      <xdr:col>71</xdr:col>
      <xdr:colOff>177800</xdr:colOff>
      <xdr:row>102</xdr:row>
      <xdr:rowOff>159476</xdr:rowOff>
    </xdr:to>
    <xdr:cxnSp macro="">
      <xdr:nvCxnSpPr>
        <xdr:cNvPr id="877" name="直線コネクタ 876"/>
        <xdr:cNvCxnSpPr/>
      </xdr:nvCxnSpPr>
      <xdr:spPr>
        <a:xfrm>
          <a:off x="12814300" y="176098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8"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79" name="n_2aveValue【庁舎】&#10;有形固定資産減価償却率"/>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0" name="n_3aveValue【庁舎】&#10;有形固定資産減価償却率"/>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1" name="n_4aveValue【庁舎】&#10;有形固定資産減価償却率"/>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22696</xdr:rowOff>
    </xdr:from>
    <xdr:ext cx="405111" cy="259045"/>
    <xdr:sp macro="" textlink="">
      <xdr:nvSpPr>
        <xdr:cNvPr id="882" name="n_1mainValue【庁舎】&#10;有形固定資産減価償却率"/>
        <xdr:cNvSpPr txBox="1"/>
      </xdr:nvSpPr>
      <xdr:spPr>
        <a:xfrm>
          <a:off x="15266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158222</xdr:rowOff>
    </xdr:from>
    <xdr:ext cx="405111" cy="259045"/>
    <xdr:sp macro="" textlink="">
      <xdr:nvSpPr>
        <xdr:cNvPr id="883" name="n_2mainValue【庁舎】&#10;有形固定資産減価償却率"/>
        <xdr:cNvSpPr txBox="1"/>
      </xdr:nvSpPr>
      <xdr:spPr>
        <a:xfrm>
          <a:off x="14389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55353</xdr:rowOff>
    </xdr:from>
    <xdr:ext cx="405111" cy="259045"/>
    <xdr:sp macro="" textlink="">
      <xdr:nvSpPr>
        <xdr:cNvPr id="884" name="n_3mainValue【庁舎】&#10;有形固定資産減価償却率"/>
        <xdr:cNvSpPr txBox="1"/>
      </xdr:nvSpPr>
      <xdr:spPr>
        <a:xfrm>
          <a:off x="13500744" y="1737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17797</xdr:rowOff>
    </xdr:from>
    <xdr:ext cx="405111" cy="259045"/>
    <xdr:sp macro="" textlink="">
      <xdr:nvSpPr>
        <xdr:cNvPr id="885" name="n_4mainValue【庁舎】&#10;有形固定資産減価償却率"/>
        <xdr:cNvSpPr txBox="1"/>
      </xdr:nvSpPr>
      <xdr:spPr>
        <a:xfrm>
          <a:off x="12611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6" name="正方形/長方形 8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7" name="正方形/長方形 8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8" name="正方形/長方形 8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9" name="正方形/長方形 8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0" name="正方形/長方形 8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1" name="正方形/長方形 8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2" name="正方形/長方形 8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3" name="正方形/長方形 8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4" name="テキスト ボックス 8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5" name="直線コネクタ 8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6" name="直線コネクタ 895"/>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7" name="テキスト ボックス 896"/>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8" name="直線コネクタ 89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99" name="テキスト ボックス 89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0" name="直線コネクタ 899"/>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1" name="テキスト ボックス 900"/>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2" name="直線コネクタ 90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3" name="テキスト ボックス 90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4" name="直線コネクタ 903"/>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5" name="テキスト ボックス 904"/>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6" name="直線コネクタ 90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7" name="テキスト ボックス 90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8" name="直線コネクタ 907"/>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09" name="テキスト ボックス 908"/>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3" name="直線コネクタ 912"/>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4" name="【庁舎】&#10;一人当たり面積最小値テキスト"/>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5" name="直線コネクタ 914"/>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6" name="【庁舎】&#10;一人当たり面積最大値テキスト"/>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7" name="直線コネクタ 916"/>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8"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19" name="フローチャート: 判断 918"/>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0" name="フローチャート: 判断 919"/>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1" name="フローチャート: 判断 920"/>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2" name="フローチャート: 判断 921"/>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3" name="フローチャート: 判断 922"/>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4" name="テキスト ボックス 9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5" name="テキスト ボックス 9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6" name="テキスト ボックス 9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7" name="テキスト ボックス 9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8" name="テキスト ボックス 9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65405</xdr:rowOff>
    </xdr:from>
    <xdr:to>
      <xdr:col>116</xdr:col>
      <xdr:colOff>114300</xdr:colOff>
      <xdr:row>102</xdr:row>
      <xdr:rowOff>167005</xdr:rowOff>
    </xdr:to>
    <xdr:sp macro="" textlink="">
      <xdr:nvSpPr>
        <xdr:cNvPr id="929" name="楕円 928"/>
        <xdr:cNvSpPr/>
      </xdr:nvSpPr>
      <xdr:spPr>
        <a:xfrm>
          <a:off x="22110700" y="1755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88282</xdr:rowOff>
    </xdr:from>
    <xdr:ext cx="469744" cy="259045"/>
    <xdr:sp macro="" textlink="">
      <xdr:nvSpPr>
        <xdr:cNvPr id="930" name="【庁舎】&#10;一人当たり面積該当値テキスト"/>
        <xdr:cNvSpPr txBox="1"/>
      </xdr:nvSpPr>
      <xdr:spPr>
        <a:xfrm>
          <a:off x="22199600" y="1740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79693</xdr:rowOff>
    </xdr:from>
    <xdr:to>
      <xdr:col>112</xdr:col>
      <xdr:colOff>38100</xdr:colOff>
      <xdr:row>103</xdr:row>
      <xdr:rowOff>9843</xdr:rowOff>
    </xdr:to>
    <xdr:sp macro="" textlink="">
      <xdr:nvSpPr>
        <xdr:cNvPr id="931" name="楕円 930"/>
        <xdr:cNvSpPr/>
      </xdr:nvSpPr>
      <xdr:spPr>
        <a:xfrm>
          <a:off x="21272500" y="1756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116205</xdr:rowOff>
    </xdr:from>
    <xdr:to>
      <xdr:col>116</xdr:col>
      <xdr:colOff>63500</xdr:colOff>
      <xdr:row>102</xdr:row>
      <xdr:rowOff>130493</xdr:rowOff>
    </xdr:to>
    <xdr:cxnSp macro="">
      <xdr:nvCxnSpPr>
        <xdr:cNvPr id="932" name="直線コネクタ 931"/>
        <xdr:cNvCxnSpPr/>
      </xdr:nvCxnSpPr>
      <xdr:spPr>
        <a:xfrm flipV="1">
          <a:off x="21323300" y="1760410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96838</xdr:rowOff>
    </xdr:from>
    <xdr:to>
      <xdr:col>107</xdr:col>
      <xdr:colOff>101600</xdr:colOff>
      <xdr:row>103</xdr:row>
      <xdr:rowOff>26988</xdr:rowOff>
    </xdr:to>
    <xdr:sp macro="" textlink="">
      <xdr:nvSpPr>
        <xdr:cNvPr id="933" name="楕円 932"/>
        <xdr:cNvSpPr/>
      </xdr:nvSpPr>
      <xdr:spPr>
        <a:xfrm>
          <a:off x="20383500" y="175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130493</xdr:rowOff>
    </xdr:from>
    <xdr:to>
      <xdr:col>111</xdr:col>
      <xdr:colOff>177800</xdr:colOff>
      <xdr:row>102</xdr:row>
      <xdr:rowOff>147638</xdr:rowOff>
    </xdr:to>
    <xdr:cxnSp macro="">
      <xdr:nvCxnSpPr>
        <xdr:cNvPr id="934" name="直線コネクタ 933"/>
        <xdr:cNvCxnSpPr/>
      </xdr:nvCxnSpPr>
      <xdr:spPr>
        <a:xfrm flipV="1">
          <a:off x="20434300" y="17618393"/>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56832</xdr:rowOff>
    </xdr:from>
    <xdr:to>
      <xdr:col>102</xdr:col>
      <xdr:colOff>165100</xdr:colOff>
      <xdr:row>103</xdr:row>
      <xdr:rowOff>158432</xdr:rowOff>
    </xdr:to>
    <xdr:sp macro="" textlink="">
      <xdr:nvSpPr>
        <xdr:cNvPr id="935" name="楕円 934"/>
        <xdr:cNvSpPr/>
      </xdr:nvSpPr>
      <xdr:spPr>
        <a:xfrm>
          <a:off x="19494500" y="1771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147638</xdr:rowOff>
    </xdr:from>
    <xdr:to>
      <xdr:col>107</xdr:col>
      <xdr:colOff>50800</xdr:colOff>
      <xdr:row>103</xdr:row>
      <xdr:rowOff>107632</xdr:rowOff>
    </xdr:to>
    <xdr:cxnSp macro="">
      <xdr:nvCxnSpPr>
        <xdr:cNvPr id="936" name="直線コネクタ 935"/>
        <xdr:cNvCxnSpPr/>
      </xdr:nvCxnSpPr>
      <xdr:spPr>
        <a:xfrm flipV="1">
          <a:off x="19545300" y="17635538"/>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65405</xdr:rowOff>
    </xdr:from>
    <xdr:to>
      <xdr:col>98</xdr:col>
      <xdr:colOff>38100</xdr:colOff>
      <xdr:row>103</xdr:row>
      <xdr:rowOff>167005</xdr:rowOff>
    </xdr:to>
    <xdr:sp macro="" textlink="">
      <xdr:nvSpPr>
        <xdr:cNvPr id="937" name="楕円 936"/>
        <xdr:cNvSpPr/>
      </xdr:nvSpPr>
      <xdr:spPr>
        <a:xfrm>
          <a:off x="18605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107632</xdr:rowOff>
    </xdr:from>
    <xdr:to>
      <xdr:col>102</xdr:col>
      <xdr:colOff>114300</xdr:colOff>
      <xdr:row>103</xdr:row>
      <xdr:rowOff>116205</xdr:rowOff>
    </xdr:to>
    <xdr:cxnSp macro="">
      <xdr:nvCxnSpPr>
        <xdr:cNvPr id="938" name="直線コネクタ 937"/>
        <xdr:cNvCxnSpPr/>
      </xdr:nvCxnSpPr>
      <xdr:spPr>
        <a:xfrm flipV="1">
          <a:off x="18656300" y="1776698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39" name="n_1ave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0" name="n_2aveValue【庁舎】&#10;一人当たり面積"/>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1" name="n_3aveValue【庁舎】&#10;一人当たり面積"/>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2" name="n_4aveValue【庁舎】&#10;一人当たり面積"/>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26370</xdr:rowOff>
    </xdr:from>
    <xdr:ext cx="469744" cy="259045"/>
    <xdr:sp macro="" textlink="">
      <xdr:nvSpPr>
        <xdr:cNvPr id="943" name="n_1mainValue【庁舎】&#10;一人当たり面積"/>
        <xdr:cNvSpPr txBox="1"/>
      </xdr:nvSpPr>
      <xdr:spPr>
        <a:xfrm>
          <a:off x="21075727" y="1734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43515</xdr:rowOff>
    </xdr:from>
    <xdr:ext cx="469744" cy="259045"/>
    <xdr:sp macro="" textlink="">
      <xdr:nvSpPr>
        <xdr:cNvPr id="944" name="n_2mainValue【庁舎】&#10;一人当たり面積"/>
        <xdr:cNvSpPr txBox="1"/>
      </xdr:nvSpPr>
      <xdr:spPr>
        <a:xfrm>
          <a:off x="20199427" y="1735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3509</xdr:rowOff>
    </xdr:from>
    <xdr:ext cx="469744" cy="259045"/>
    <xdr:sp macro="" textlink="">
      <xdr:nvSpPr>
        <xdr:cNvPr id="945" name="n_3mainValue【庁舎】&#10;一人当たり面積"/>
        <xdr:cNvSpPr txBox="1"/>
      </xdr:nvSpPr>
      <xdr:spPr>
        <a:xfrm>
          <a:off x="19310427" y="1749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12082</xdr:rowOff>
    </xdr:from>
    <xdr:ext cx="469744" cy="259045"/>
    <xdr:sp macro="" textlink="">
      <xdr:nvSpPr>
        <xdr:cNvPr id="946" name="n_4mainValue【庁舎】&#10;一人当たり面積"/>
        <xdr:cNvSpPr txBox="1"/>
      </xdr:nvSpPr>
      <xdr:spPr>
        <a:xfrm>
          <a:off x="184214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一般廃棄物処理施設、消防施設、庁舎以外の類型において、有形固定資産原価償却率は類似団体平均を上回っている。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特に、保健センター・保健所は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％に、市民会館は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99.3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なっており、耐用年数を経過している、もしくは経過しつつある状態である。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また、一人当たりの面積においても、市民会館、保健センターを除くすべての施設で類似団体を上回っている。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合併前に旧市町毎に整備した公共施設があるため、保有する施設数が非合併団体よりも多く、老朽化が進んでいることが原因と考えられる。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今後も施設の老朽化は進行していく一方であることから、「公共施設等総合管理計画」に基づく計画的な修繕の他、施設の複合化、集約化を進めていく。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年度までは低下傾向であったが、平成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を維持している。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ポイント下回っており、依然低い水準となっている。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これは、市税などの自主財源が乏しく、地方交付税等への依存度が高い状況を示しており、脆弱な財政構造となっている。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税等の滞納整理強化により徴収率の向上に取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組むとともに、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ふるさと納税や市有財産の売却・貸付等を推進し、歳入の確保を図る。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また、歳出の効果的・効率的な実行により、</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行政サービスを持続的に提供可能な財務体質の確立を</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図る</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94192</xdr:rowOff>
    </xdr:from>
    <xdr:to>
      <xdr:col>23</xdr:col>
      <xdr:colOff>133350</xdr:colOff>
      <xdr:row>45</xdr:row>
      <xdr:rowOff>94192</xdr:rowOff>
    </xdr:to>
    <xdr:cxnSp macro="">
      <xdr:nvCxnSpPr>
        <xdr:cNvPr id="69" name="直線コネクタ 68"/>
        <xdr:cNvCxnSpPr/>
      </xdr:nvCxnSpPr>
      <xdr:spPr>
        <a:xfrm>
          <a:off x="4114800" y="78094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94192</xdr:rowOff>
    </xdr:from>
    <xdr:to>
      <xdr:col>19</xdr:col>
      <xdr:colOff>133350</xdr:colOff>
      <xdr:row>45</xdr:row>
      <xdr:rowOff>94192</xdr:rowOff>
    </xdr:to>
    <xdr:cxnSp macro="">
      <xdr:nvCxnSpPr>
        <xdr:cNvPr id="72" name="直線コネクタ 71"/>
        <xdr:cNvCxnSpPr/>
      </xdr:nvCxnSpPr>
      <xdr:spPr>
        <a:xfrm>
          <a:off x="3225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94192</xdr:rowOff>
    </xdr:from>
    <xdr:to>
      <xdr:col>15</xdr:col>
      <xdr:colOff>82550</xdr:colOff>
      <xdr:row>45</xdr:row>
      <xdr:rowOff>94192</xdr:rowOff>
    </xdr:to>
    <xdr:cxnSp macro="">
      <xdr:nvCxnSpPr>
        <xdr:cNvPr id="75" name="直線コネクタ 74"/>
        <xdr:cNvCxnSpPr/>
      </xdr:nvCxnSpPr>
      <xdr:spPr>
        <a:xfrm>
          <a:off x="2336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94192</xdr:rowOff>
    </xdr:from>
    <xdr:to>
      <xdr:col>11</xdr:col>
      <xdr:colOff>31750</xdr:colOff>
      <xdr:row>45</xdr:row>
      <xdr:rowOff>94192</xdr:rowOff>
    </xdr:to>
    <xdr:cxnSp macro="">
      <xdr:nvCxnSpPr>
        <xdr:cNvPr id="78" name="直線コネクタ 77"/>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43392</xdr:rowOff>
    </xdr:from>
    <xdr:to>
      <xdr:col>23</xdr:col>
      <xdr:colOff>184150</xdr:colOff>
      <xdr:row>45</xdr:row>
      <xdr:rowOff>144992</xdr:rowOff>
    </xdr:to>
    <xdr:sp macro="" textlink="">
      <xdr:nvSpPr>
        <xdr:cNvPr id="88" name="楕円 87"/>
        <xdr:cNvSpPr/>
      </xdr:nvSpPr>
      <xdr:spPr>
        <a:xfrm>
          <a:off x="49022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110719</xdr:rowOff>
    </xdr:from>
    <xdr:ext cx="762000" cy="259045"/>
    <xdr:sp macro="" textlink="">
      <xdr:nvSpPr>
        <xdr:cNvPr id="89" name="財政力該当値テキスト"/>
        <xdr:cNvSpPr txBox="1"/>
      </xdr:nvSpPr>
      <xdr:spPr>
        <a:xfrm>
          <a:off x="5041900" y="76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43392</xdr:rowOff>
    </xdr:from>
    <xdr:to>
      <xdr:col>19</xdr:col>
      <xdr:colOff>184150</xdr:colOff>
      <xdr:row>45</xdr:row>
      <xdr:rowOff>144992</xdr:rowOff>
    </xdr:to>
    <xdr:sp macro="" textlink="">
      <xdr:nvSpPr>
        <xdr:cNvPr id="90" name="楕円 89"/>
        <xdr:cNvSpPr/>
      </xdr:nvSpPr>
      <xdr:spPr>
        <a:xfrm>
          <a:off x="4064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129769</xdr:rowOff>
    </xdr:from>
    <xdr:ext cx="736600" cy="259045"/>
    <xdr:sp macro="" textlink="">
      <xdr:nvSpPr>
        <xdr:cNvPr id="91" name="テキスト ボックス 90"/>
        <xdr:cNvSpPr txBox="1"/>
      </xdr:nvSpPr>
      <xdr:spPr>
        <a:xfrm>
          <a:off x="3733800" y="784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43392</xdr:rowOff>
    </xdr:from>
    <xdr:to>
      <xdr:col>15</xdr:col>
      <xdr:colOff>133350</xdr:colOff>
      <xdr:row>45</xdr:row>
      <xdr:rowOff>144992</xdr:rowOff>
    </xdr:to>
    <xdr:sp macro="" textlink="">
      <xdr:nvSpPr>
        <xdr:cNvPr id="92" name="楕円 91"/>
        <xdr:cNvSpPr/>
      </xdr:nvSpPr>
      <xdr:spPr>
        <a:xfrm>
          <a:off x="3175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129769</xdr:rowOff>
    </xdr:from>
    <xdr:ext cx="762000" cy="259045"/>
    <xdr:sp macro="" textlink="">
      <xdr:nvSpPr>
        <xdr:cNvPr id="93" name="テキスト ボックス 92"/>
        <xdr:cNvSpPr txBox="1"/>
      </xdr:nvSpPr>
      <xdr:spPr>
        <a:xfrm>
          <a:off x="2844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43392</xdr:rowOff>
    </xdr:from>
    <xdr:to>
      <xdr:col>11</xdr:col>
      <xdr:colOff>82550</xdr:colOff>
      <xdr:row>45</xdr:row>
      <xdr:rowOff>144992</xdr:rowOff>
    </xdr:to>
    <xdr:sp macro="" textlink="">
      <xdr:nvSpPr>
        <xdr:cNvPr id="94" name="楕円 93"/>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129769</xdr:rowOff>
    </xdr:from>
    <xdr:ext cx="762000" cy="259045"/>
    <xdr:sp macro="" textlink="">
      <xdr:nvSpPr>
        <xdr:cNvPr id="95" name="テキスト ボックス 94"/>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43392</xdr:rowOff>
    </xdr:from>
    <xdr:to>
      <xdr:col>7</xdr:col>
      <xdr:colOff>31750</xdr:colOff>
      <xdr:row>45</xdr:row>
      <xdr:rowOff>144992</xdr:rowOff>
    </xdr:to>
    <xdr:sp macro="" textlink="">
      <xdr:nvSpPr>
        <xdr:cNvPr id="96" name="楕円 95"/>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129769</xdr:rowOff>
    </xdr:from>
    <xdr:ext cx="762000" cy="259045"/>
    <xdr:sp macro="" textlink="">
      <xdr:nvSpPr>
        <xdr:cNvPr id="97" name="テキスト ボックス 96"/>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増加（悪化）、平成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ポイント増加している。また、類似団体平均を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ポイント上回っており、急激に財政の硬直化が進行している。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歳入の地方税、地方特例交付金、普通交付税が減収する一方、歳出の人件費、物件費、公債費、繰出金等が増加しており、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経常収支比率を圧迫する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大きな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自主財源の安定確保や地方債発行の抑制、一層の経常的経費の削減に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努めるとともに、企業会計の経営健全化に向けた取組を進め、負担金の抑制を図りながら、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経常収支比率の動向に留意する必要がある。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36406</xdr:rowOff>
    </xdr:from>
    <xdr:to>
      <xdr:col>23</xdr:col>
      <xdr:colOff>133350</xdr:colOff>
      <xdr:row>62</xdr:row>
      <xdr:rowOff>157056</xdr:rowOff>
    </xdr:to>
    <xdr:cxnSp macro="">
      <xdr:nvCxnSpPr>
        <xdr:cNvPr id="132" name="直線コネクタ 131"/>
        <xdr:cNvCxnSpPr/>
      </xdr:nvCxnSpPr>
      <xdr:spPr>
        <a:xfrm>
          <a:off x="4114800" y="1066630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146050</xdr:rowOff>
    </xdr:from>
    <xdr:to>
      <xdr:col>19</xdr:col>
      <xdr:colOff>133350</xdr:colOff>
      <xdr:row>62</xdr:row>
      <xdr:rowOff>36406</xdr:rowOff>
    </xdr:to>
    <xdr:cxnSp macro="">
      <xdr:nvCxnSpPr>
        <xdr:cNvPr id="135" name="直線コネクタ 134"/>
        <xdr:cNvCxnSpPr/>
      </xdr:nvCxnSpPr>
      <xdr:spPr>
        <a:xfrm>
          <a:off x="3225800" y="1043305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146050</xdr:rowOff>
    </xdr:from>
    <xdr:to>
      <xdr:col>15</xdr:col>
      <xdr:colOff>82550</xdr:colOff>
      <xdr:row>61</xdr:row>
      <xdr:rowOff>38946</xdr:rowOff>
    </xdr:to>
    <xdr:cxnSp macro="">
      <xdr:nvCxnSpPr>
        <xdr:cNvPr id="138" name="直線コネクタ 137"/>
        <xdr:cNvCxnSpPr/>
      </xdr:nvCxnSpPr>
      <xdr:spPr>
        <a:xfrm flipV="1">
          <a:off x="2336800" y="104330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73660</xdr:rowOff>
    </xdr:from>
    <xdr:to>
      <xdr:col>11</xdr:col>
      <xdr:colOff>31750</xdr:colOff>
      <xdr:row>61</xdr:row>
      <xdr:rowOff>38946</xdr:rowOff>
    </xdr:to>
    <xdr:cxnSp macro="">
      <xdr:nvCxnSpPr>
        <xdr:cNvPr id="141" name="直線コネクタ 140"/>
        <xdr:cNvCxnSpPr/>
      </xdr:nvCxnSpPr>
      <xdr:spPr>
        <a:xfrm>
          <a:off x="1447800" y="103606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78333</xdr:rowOff>
    </xdr:from>
    <xdr:ext cx="762000" cy="259045"/>
    <xdr:sp macro="" textlink="">
      <xdr:nvSpPr>
        <xdr:cNvPr id="152" name="財政構造の弾力性該当値テキスト"/>
        <xdr:cNvSpPr txBox="1"/>
      </xdr:nvSpPr>
      <xdr:spPr>
        <a:xfrm>
          <a:off x="5041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157056</xdr:rowOff>
    </xdr:from>
    <xdr:to>
      <xdr:col>19</xdr:col>
      <xdr:colOff>184150</xdr:colOff>
      <xdr:row>62</xdr:row>
      <xdr:rowOff>87206</xdr:rowOff>
    </xdr:to>
    <xdr:sp macro="" textlink="">
      <xdr:nvSpPr>
        <xdr:cNvPr id="153" name="楕円 152"/>
        <xdr:cNvSpPr/>
      </xdr:nvSpPr>
      <xdr:spPr>
        <a:xfrm>
          <a:off x="4064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97383</xdr:rowOff>
    </xdr:from>
    <xdr:ext cx="736600" cy="259045"/>
    <xdr:sp macro="" textlink="">
      <xdr:nvSpPr>
        <xdr:cNvPr id="154" name="テキスト ボックス 153"/>
        <xdr:cNvSpPr txBox="1"/>
      </xdr:nvSpPr>
      <xdr:spPr>
        <a:xfrm>
          <a:off x="3733800" y="1038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95250</xdr:rowOff>
    </xdr:from>
    <xdr:to>
      <xdr:col>15</xdr:col>
      <xdr:colOff>133350</xdr:colOff>
      <xdr:row>61</xdr:row>
      <xdr:rowOff>25400</xdr:rowOff>
    </xdr:to>
    <xdr:sp macro="" textlink="">
      <xdr:nvSpPr>
        <xdr:cNvPr id="155" name="楕円 154"/>
        <xdr:cNvSpPr/>
      </xdr:nvSpPr>
      <xdr:spPr>
        <a:xfrm>
          <a:off x="3175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56" name="テキスト ボックス 155"/>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7" name="楕円 156"/>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8" name="テキスト ボックス 157"/>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59" name="楕円 158"/>
        <xdr:cNvSpPr/>
      </xdr:nvSpPr>
      <xdr:spPr>
        <a:xfrm>
          <a:off x="1397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60" name="テキスト ボックス 159"/>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[182,464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98,717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63,314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円と比べ</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35,403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円高くなっている。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これは、人口</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当たり職員数が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人上回っていること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会計年度任用職員制度の施行</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84,110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円で、類似団体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59,275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24,835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これは、除雪業務の増額が要因となっている。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第</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次行財政改革を強力に推し進め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、コスト削減を図る。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110579</xdr:rowOff>
    </xdr:from>
    <xdr:to>
      <xdr:col>23</xdr:col>
      <xdr:colOff>133350</xdr:colOff>
      <xdr:row>88</xdr:row>
      <xdr:rowOff>76939</xdr:rowOff>
    </xdr:to>
    <xdr:cxnSp macro="">
      <xdr:nvCxnSpPr>
        <xdr:cNvPr id="197" name="直線コネクタ 196"/>
        <xdr:cNvCxnSpPr/>
      </xdr:nvCxnSpPr>
      <xdr:spPr>
        <a:xfrm>
          <a:off x="4114800" y="14855279"/>
          <a:ext cx="838200" cy="30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39914</xdr:rowOff>
    </xdr:from>
    <xdr:to>
      <xdr:col>19</xdr:col>
      <xdr:colOff>133350</xdr:colOff>
      <xdr:row>86</xdr:row>
      <xdr:rowOff>110579</xdr:rowOff>
    </xdr:to>
    <xdr:cxnSp macro="">
      <xdr:nvCxnSpPr>
        <xdr:cNvPr id="200" name="直線コネクタ 199"/>
        <xdr:cNvCxnSpPr/>
      </xdr:nvCxnSpPr>
      <xdr:spPr>
        <a:xfrm>
          <a:off x="3225800" y="14784614"/>
          <a:ext cx="889000" cy="7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39914</xdr:rowOff>
    </xdr:from>
    <xdr:to>
      <xdr:col>15</xdr:col>
      <xdr:colOff>82550</xdr:colOff>
      <xdr:row>86</xdr:row>
      <xdr:rowOff>83158</xdr:rowOff>
    </xdr:to>
    <xdr:cxnSp macro="">
      <xdr:nvCxnSpPr>
        <xdr:cNvPr id="203" name="直線コネクタ 202"/>
        <xdr:cNvCxnSpPr/>
      </xdr:nvCxnSpPr>
      <xdr:spPr>
        <a:xfrm flipV="1">
          <a:off x="2336800" y="14784614"/>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67490</xdr:rowOff>
    </xdr:from>
    <xdr:to>
      <xdr:col>11</xdr:col>
      <xdr:colOff>31750</xdr:colOff>
      <xdr:row>86</xdr:row>
      <xdr:rowOff>83158</xdr:rowOff>
    </xdr:to>
    <xdr:cxnSp macro="">
      <xdr:nvCxnSpPr>
        <xdr:cNvPr id="206" name="直線コネクタ 205"/>
        <xdr:cNvCxnSpPr/>
      </xdr:nvCxnSpPr>
      <xdr:spPr>
        <a:xfrm>
          <a:off x="1447800" y="1481219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26139</xdr:rowOff>
    </xdr:from>
    <xdr:to>
      <xdr:col>23</xdr:col>
      <xdr:colOff>184150</xdr:colOff>
      <xdr:row>88</xdr:row>
      <xdr:rowOff>127739</xdr:rowOff>
    </xdr:to>
    <xdr:sp macro="" textlink="">
      <xdr:nvSpPr>
        <xdr:cNvPr id="216" name="楕円 215"/>
        <xdr:cNvSpPr/>
      </xdr:nvSpPr>
      <xdr:spPr>
        <a:xfrm>
          <a:off x="4902200" y="151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169666</xdr:rowOff>
    </xdr:from>
    <xdr:ext cx="762000" cy="259045"/>
    <xdr:sp macro="" textlink="">
      <xdr:nvSpPr>
        <xdr:cNvPr id="217" name="人件費・物件費等の状況該当値テキスト"/>
        <xdr:cNvSpPr txBox="1"/>
      </xdr:nvSpPr>
      <xdr:spPr>
        <a:xfrm>
          <a:off x="5041900" y="1508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59779</xdr:rowOff>
    </xdr:from>
    <xdr:to>
      <xdr:col>19</xdr:col>
      <xdr:colOff>184150</xdr:colOff>
      <xdr:row>86</xdr:row>
      <xdr:rowOff>161379</xdr:rowOff>
    </xdr:to>
    <xdr:sp macro="" textlink="">
      <xdr:nvSpPr>
        <xdr:cNvPr id="218" name="楕円 217"/>
        <xdr:cNvSpPr/>
      </xdr:nvSpPr>
      <xdr:spPr>
        <a:xfrm>
          <a:off x="4064000" y="1480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146156</xdr:rowOff>
    </xdr:from>
    <xdr:ext cx="736600" cy="259045"/>
    <xdr:sp macro="" textlink="">
      <xdr:nvSpPr>
        <xdr:cNvPr id="219" name="テキスト ボックス 218"/>
        <xdr:cNvSpPr txBox="1"/>
      </xdr:nvSpPr>
      <xdr:spPr>
        <a:xfrm>
          <a:off x="3733800" y="1489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160564</xdr:rowOff>
    </xdr:from>
    <xdr:to>
      <xdr:col>15</xdr:col>
      <xdr:colOff>133350</xdr:colOff>
      <xdr:row>86</xdr:row>
      <xdr:rowOff>90714</xdr:rowOff>
    </xdr:to>
    <xdr:sp macro="" textlink="">
      <xdr:nvSpPr>
        <xdr:cNvPr id="220" name="楕円 219"/>
        <xdr:cNvSpPr/>
      </xdr:nvSpPr>
      <xdr:spPr>
        <a:xfrm>
          <a:off x="3175000" y="1473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75491</xdr:rowOff>
    </xdr:from>
    <xdr:ext cx="762000" cy="259045"/>
    <xdr:sp macro="" textlink="">
      <xdr:nvSpPr>
        <xdr:cNvPr id="221" name="テキスト ボックス 220"/>
        <xdr:cNvSpPr txBox="1"/>
      </xdr:nvSpPr>
      <xdr:spPr>
        <a:xfrm>
          <a:off x="2844800" y="1482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32358</xdr:rowOff>
    </xdr:from>
    <xdr:to>
      <xdr:col>11</xdr:col>
      <xdr:colOff>82550</xdr:colOff>
      <xdr:row>86</xdr:row>
      <xdr:rowOff>133958</xdr:rowOff>
    </xdr:to>
    <xdr:sp macro="" textlink="">
      <xdr:nvSpPr>
        <xdr:cNvPr id="222" name="楕円 221"/>
        <xdr:cNvSpPr/>
      </xdr:nvSpPr>
      <xdr:spPr>
        <a:xfrm>
          <a:off x="2286000" y="1477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118735</xdr:rowOff>
    </xdr:from>
    <xdr:ext cx="762000" cy="259045"/>
    <xdr:sp macro="" textlink="">
      <xdr:nvSpPr>
        <xdr:cNvPr id="223" name="テキスト ボックス 222"/>
        <xdr:cNvSpPr txBox="1"/>
      </xdr:nvSpPr>
      <xdr:spPr>
        <a:xfrm>
          <a:off x="1955800" y="1486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16690</xdr:rowOff>
    </xdr:from>
    <xdr:to>
      <xdr:col>7</xdr:col>
      <xdr:colOff>31750</xdr:colOff>
      <xdr:row>86</xdr:row>
      <xdr:rowOff>118290</xdr:rowOff>
    </xdr:to>
    <xdr:sp macro="" textlink="">
      <xdr:nvSpPr>
        <xdr:cNvPr id="224" name="楕円 223"/>
        <xdr:cNvSpPr/>
      </xdr:nvSpPr>
      <xdr:spPr>
        <a:xfrm>
          <a:off x="1397000" y="1476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103067</xdr:rowOff>
    </xdr:from>
    <xdr:ext cx="762000" cy="259045"/>
    <xdr:sp macro="" textlink="">
      <xdr:nvSpPr>
        <xdr:cNvPr id="225" name="テキスト ボックス 224"/>
        <xdr:cNvSpPr txBox="1"/>
      </xdr:nvSpPr>
      <xdr:spPr>
        <a:xfrm>
          <a:off x="1066800" y="1484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であり、類似団体平均に比べ</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昇任速度や年齢構成の違いが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要因と</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考えられるが、今後も職員の年齢及び経験年数階層を考慮しながら、給与の適正化に努める。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83</xdr:row>
      <xdr:rowOff>167821</xdr:rowOff>
    </xdr:to>
    <xdr:cxnSp macro="">
      <xdr:nvCxnSpPr>
        <xdr:cNvPr id="261" name="直線コネクタ 260"/>
        <xdr:cNvCxnSpPr/>
      </xdr:nvCxnSpPr>
      <xdr:spPr>
        <a:xfrm>
          <a:off x="16179800" y="143464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81643</xdr:rowOff>
    </xdr:from>
    <xdr:to>
      <xdr:col>77</xdr:col>
      <xdr:colOff>44450</xdr:colOff>
      <xdr:row>83</xdr:row>
      <xdr:rowOff>116114</xdr:rowOff>
    </xdr:to>
    <xdr:cxnSp macro="">
      <xdr:nvCxnSpPr>
        <xdr:cNvPr id="264" name="直線コネクタ 263"/>
        <xdr:cNvCxnSpPr/>
      </xdr:nvCxnSpPr>
      <xdr:spPr>
        <a:xfrm>
          <a:off x="15290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81643</xdr:rowOff>
    </xdr:from>
    <xdr:to>
      <xdr:col>72</xdr:col>
      <xdr:colOff>203200</xdr:colOff>
      <xdr:row>83</xdr:row>
      <xdr:rowOff>116114</xdr:rowOff>
    </xdr:to>
    <xdr:cxnSp macro="">
      <xdr:nvCxnSpPr>
        <xdr:cNvPr id="267" name="直線コネクタ 266"/>
        <xdr:cNvCxnSpPr/>
      </xdr:nvCxnSpPr>
      <xdr:spPr>
        <a:xfrm flipV="1">
          <a:off x="14401800" y="143119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116114</xdr:rowOff>
    </xdr:from>
    <xdr:to>
      <xdr:col>68</xdr:col>
      <xdr:colOff>152400</xdr:colOff>
      <xdr:row>83</xdr:row>
      <xdr:rowOff>133350</xdr:rowOff>
    </xdr:to>
    <xdr:cxnSp macro="">
      <xdr:nvCxnSpPr>
        <xdr:cNvPr id="270" name="直線コネクタ 269"/>
        <xdr:cNvCxnSpPr/>
      </xdr:nvCxnSpPr>
      <xdr:spPr>
        <a:xfrm flipV="1">
          <a:off x="13512800" y="143464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80" name="楕円 279"/>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1"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65314</xdr:rowOff>
    </xdr:from>
    <xdr:to>
      <xdr:col>77</xdr:col>
      <xdr:colOff>95250</xdr:colOff>
      <xdr:row>83</xdr:row>
      <xdr:rowOff>166914</xdr:rowOff>
    </xdr:to>
    <xdr:sp macro="" textlink="">
      <xdr:nvSpPr>
        <xdr:cNvPr id="282" name="楕円 281"/>
        <xdr:cNvSpPr/>
      </xdr:nvSpPr>
      <xdr:spPr>
        <a:xfrm>
          <a:off x="16129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5641</xdr:rowOff>
    </xdr:from>
    <xdr:ext cx="736600" cy="259045"/>
    <xdr:sp macro="" textlink="">
      <xdr:nvSpPr>
        <xdr:cNvPr id="283" name="テキスト ボックス 282"/>
        <xdr:cNvSpPr txBox="1"/>
      </xdr:nvSpPr>
      <xdr:spPr>
        <a:xfrm>
          <a:off x="15798800" y="14064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65314</xdr:rowOff>
    </xdr:from>
    <xdr:to>
      <xdr:col>68</xdr:col>
      <xdr:colOff>203200</xdr:colOff>
      <xdr:row>83</xdr:row>
      <xdr:rowOff>166914</xdr:rowOff>
    </xdr:to>
    <xdr:sp macro="" textlink="">
      <xdr:nvSpPr>
        <xdr:cNvPr id="286" name="楕円 285"/>
        <xdr:cNvSpPr/>
      </xdr:nvSpPr>
      <xdr:spPr>
        <a:xfrm>
          <a:off x="14351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87" name="テキスト ボックス 286"/>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8" name="楕円 28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9" name="テキスト ボックス 28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年度から定員適正化計画に基づき、</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年間で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数を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人）削減してきたが、人口</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人当たりの職員数は平成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年度から増加に転じ、令和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人と前年度と比較し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人増加した。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月</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日時点の職員数を上限とした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年度策定の定員管理計画に基づき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現状維持して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きたことや</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、職員の年齢構成の偏りを是正するために計画的な新規採用を行って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きている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人口減少による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ことが主な要因となっている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しかしながら、類似団体平均と比べて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3.67</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人多い状況となっていることから、今後も職員の年齢及び経験年数階層を考慮しながら、必要な職員数を算定し、状況の変化に応じて、適宜、柔軟に定員の適正管理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に努める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28787</xdr:rowOff>
    </xdr:from>
    <xdr:to>
      <xdr:col>81</xdr:col>
      <xdr:colOff>44450</xdr:colOff>
      <xdr:row>65</xdr:row>
      <xdr:rowOff>62971</xdr:rowOff>
    </xdr:to>
    <xdr:cxnSp macro="">
      <xdr:nvCxnSpPr>
        <xdr:cNvPr id="324" name="直線コネクタ 323"/>
        <xdr:cNvCxnSpPr/>
      </xdr:nvCxnSpPr>
      <xdr:spPr>
        <a:xfrm>
          <a:off x="16179800" y="11173037"/>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160020</xdr:rowOff>
    </xdr:from>
    <xdr:to>
      <xdr:col>77</xdr:col>
      <xdr:colOff>44450</xdr:colOff>
      <xdr:row>65</xdr:row>
      <xdr:rowOff>28787</xdr:rowOff>
    </xdr:to>
    <xdr:cxnSp macro="">
      <xdr:nvCxnSpPr>
        <xdr:cNvPr id="327" name="直線コネクタ 326"/>
        <xdr:cNvCxnSpPr/>
      </xdr:nvCxnSpPr>
      <xdr:spPr>
        <a:xfrm>
          <a:off x="15290800" y="111328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123825</xdr:rowOff>
    </xdr:from>
    <xdr:to>
      <xdr:col>72</xdr:col>
      <xdr:colOff>203200</xdr:colOff>
      <xdr:row>64</xdr:row>
      <xdr:rowOff>160020</xdr:rowOff>
    </xdr:to>
    <xdr:cxnSp macro="">
      <xdr:nvCxnSpPr>
        <xdr:cNvPr id="330" name="直線コネクタ 329"/>
        <xdr:cNvCxnSpPr/>
      </xdr:nvCxnSpPr>
      <xdr:spPr>
        <a:xfrm>
          <a:off x="14401800" y="110966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101706</xdr:rowOff>
    </xdr:from>
    <xdr:to>
      <xdr:col>68</xdr:col>
      <xdr:colOff>152400</xdr:colOff>
      <xdr:row>64</xdr:row>
      <xdr:rowOff>123825</xdr:rowOff>
    </xdr:to>
    <xdr:cxnSp macro="">
      <xdr:nvCxnSpPr>
        <xdr:cNvPr id="333" name="直線コネクタ 332"/>
        <xdr:cNvCxnSpPr/>
      </xdr:nvCxnSpPr>
      <xdr:spPr>
        <a:xfrm>
          <a:off x="13512800" y="11074506"/>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12171</xdr:rowOff>
    </xdr:from>
    <xdr:to>
      <xdr:col>81</xdr:col>
      <xdr:colOff>95250</xdr:colOff>
      <xdr:row>65</xdr:row>
      <xdr:rowOff>113771</xdr:rowOff>
    </xdr:to>
    <xdr:sp macro="" textlink="">
      <xdr:nvSpPr>
        <xdr:cNvPr id="343" name="楕円 342"/>
        <xdr:cNvSpPr/>
      </xdr:nvSpPr>
      <xdr:spPr>
        <a:xfrm>
          <a:off x="16967200" y="11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155698</xdr:rowOff>
    </xdr:from>
    <xdr:ext cx="762000" cy="259045"/>
    <xdr:sp macro="" textlink="">
      <xdr:nvSpPr>
        <xdr:cNvPr id="344" name="定員管理の状況該当値テキスト"/>
        <xdr:cNvSpPr txBox="1"/>
      </xdr:nvSpPr>
      <xdr:spPr>
        <a:xfrm>
          <a:off x="17106900" y="11128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149437</xdr:rowOff>
    </xdr:from>
    <xdr:to>
      <xdr:col>77</xdr:col>
      <xdr:colOff>95250</xdr:colOff>
      <xdr:row>65</xdr:row>
      <xdr:rowOff>79587</xdr:rowOff>
    </xdr:to>
    <xdr:sp macro="" textlink="">
      <xdr:nvSpPr>
        <xdr:cNvPr id="345" name="楕円 344"/>
        <xdr:cNvSpPr/>
      </xdr:nvSpPr>
      <xdr:spPr>
        <a:xfrm>
          <a:off x="16129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64364</xdr:rowOff>
    </xdr:from>
    <xdr:ext cx="736600" cy="259045"/>
    <xdr:sp macro="" textlink="">
      <xdr:nvSpPr>
        <xdr:cNvPr id="346" name="テキスト ボックス 345"/>
        <xdr:cNvSpPr txBox="1"/>
      </xdr:nvSpPr>
      <xdr:spPr>
        <a:xfrm>
          <a:off x="15798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109220</xdr:rowOff>
    </xdr:from>
    <xdr:to>
      <xdr:col>73</xdr:col>
      <xdr:colOff>44450</xdr:colOff>
      <xdr:row>65</xdr:row>
      <xdr:rowOff>39370</xdr:rowOff>
    </xdr:to>
    <xdr:sp macro="" textlink="">
      <xdr:nvSpPr>
        <xdr:cNvPr id="347" name="楕円 346"/>
        <xdr:cNvSpPr/>
      </xdr:nvSpPr>
      <xdr:spPr>
        <a:xfrm>
          <a:off x="15240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24147</xdr:rowOff>
    </xdr:from>
    <xdr:ext cx="762000" cy="259045"/>
    <xdr:sp macro="" textlink="">
      <xdr:nvSpPr>
        <xdr:cNvPr id="348" name="テキスト ボックス 347"/>
        <xdr:cNvSpPr txBox="1"/>
      </xdr:nvSpPr>
      <xdr:spPr>
        <a:xfrm>
          <a:off x="14909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73025</xdr:rowOff>
    </xdr:from>
    <xdr:to>
      <xdr:col>68</xdr:col>
      <xdr:colOff>203200</xdr:colOff>
      <xdr:row>65</xdr:row>
      <xdr:rowOff>3175</xdr:rowOff>
    </xdr:to>
    <xdr:sp macro="" textlink="">
      <xdr:nvSpPr>
        <xdr:cNvPr id="349" name="楕円 348"/>
        <xdr:cNvSpPr/>
      </xdr:nvSpPr>
      <xdr:spPr>
        <a:xfrm>
          <a:off x="14351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159402</xdr:rowOff>
    </xdr:from>
    <xdr:ext cx="762000" cy="259045"/>
    <xdr:sp macro="" textlink="">
      <xdr:nvSpPr>
        <xdr:cNvPr id="350" name="テキスト ボックス 349"/>
        <xdr:cNvSpPr txBox="1"/>
      </xdr:nvSpPr>
      <xdr:spPr>
        <a:xfrm>
          <a:off x="14020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50906</xdr:rowOff>
    </xdr:from>
    <xdr:to>
      <xdr:col>64</xdr:col>
      <xdr:colOff>152400</xdr:colOff>
      <xdr:row>64</xdr:row>
      <xdr:rowOff>152506</xdr:rowOff>
    </xdr:to>
    <xdr:sp macro="" textlink="">
      <xdr:nvSpPr>
        <xdr:cNvPr id="351" name="楕円 350"/>
        <xdr:cNvSpPr/>
      </xdr:nvSpPr>
      <xdr:spPr>
        <a:xfrm>
          <a:off x="13462000" y="1102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137283</xdr:rowOff>
    </xdr:from>
    <xdr:ext cx="762000" cy="259045"/>
    <xdr:sp macro="" textlink="">
      <xdr:nvSpPr>
        <xdr:cNvPr id="352" name="テキスト ボックス 351"/>
        <xdr:cNvSpPr txBox="1"/>
      </xdr:nvSpPr>
      <xdr:spPr>
        <a:xfrm>
          <a:off x="13131800" y="1111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積極的な繰上償還、計画的な地方債発行、交付税措置率の高い地方債等に努めた結果、</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ピーク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低下し平成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しかしながら、近年は増加傾向に転じており、令和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　ただし、</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地方債発行の許可団体を判断する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方債残高は着実に減少しているものの、元利償還金が増額したこと、交付税措置率の低い地方債割合の増加により算入公債費が減額となったことから、実質公債費比率の分子額が上昇したことが要因であ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の計画的な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抑制に努めるなど、</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実質公債費比率の改善に努める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108796</xdr:rowOff>
    </xdr:from>
    <xdr:to>
      <xdr:col>81</xdr:col>
      <xdr:colOff>44450</xdr:colOff>
      <xdr:row>44</xdr:row>
      <xdr:rowOff>149013</xdr:rowOff>
    </xdr:to>
    <xdr:cxnSp macro="">
      <xdr:nvCxnSpPr>
        <xdr:cNvPr id="385" name="直線コネクタ 384"/>
        <xdr:cNvCxnSpPr/>
      </xdr:nvCxnSpPr>
      <xdr:spPr>
        <a:xfrm>
          <a:off x="16179800" y="76525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28363</xdr:rowOff>
    </xdr:from>
    <xdr:to>
      <xdr:col>77</xdr:col>
      <xdr:colOff>44450</xdr:colOff>
      <xdr:row>44</xdr:row>
      <xdr:rowOff>108796</xdr:rowOff>
    </xdr:to>
    <xdr:cxnSp macro="">
      <xdr:nvCxnSpPr>
        <xdr:cNvPr id="388" name="直線コネクタ 387"/>
        <xdr:cNvCxnSpPr/>
      </xdr:nvCxnSpPr>
      <xdr:spPr>
        <a:xfrm>
          <a:off x="15290800" y="75721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28363</xdr:rowOff>
    </xdr:to>
    <xdr:cxnSp macro="">
      <xdr:nvCxnSpPr>
        <xdr:cNvPr id="391" name="直線コネクタ 390"/>
        <xdr:cNvCxnSpPr/>
      </xdr:nvCxnSpPr>
      <xdr:spPr>
        <a:xfrm>
          <a:off x="14401800" y="75399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159596</xdr:rowOff>
    </xdr:from>
    <xdr:to>
      <xdr:col>68</xdr:col>
      <xdr:colOff>152400</xdr:colOff>
      <xdr:row>43</xdr:row>
      <xdr:rowOff>167640</xdr:rowOff>
    </xdr:to>
    <xdr:cxnSp macro="">
      <xdr:nvCxnSpPr>
        <xdr:cNvPr id="394" name="直線コネクタ 393"/>
        <xdr:cNvCxnSpPr/>
      </xdr:nvCxnSpPr>
      <xdr:spPr>
        <a:xfrm>
          <a:off x="13512800" y="75319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98213</xdr:rowOff>
    </xdr:from>
    <xdr:to>
      <xdr:col>81</xdr:col>
      <xdr:colOff>95250</xdr:colOff>
      <xdr:row>45</xdr:row>
      <xdr:rowOff>28363</xdr:rowOff>
    </xdr:to>
    <xdr:sp macro="" textlink="">
      <xdr:nvSpPr>
        <xdr:cNvPr id="404" name="楕円 403"/>
        <xdr:cNvSpPr/>
      </xdr:nvSpPr>
      <xdr:spPr>
        <a:xfrm>
          <a:off x="16967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70290</xdr:rowOff>
    </xdr:from>
    <xdr:ext cx="762000" cy="259045"/>
    <xdr:sp macro="" textlink="">
      <xdr:nvSpPr>
        <xdr:cNvPr id="405" name="公債費負担の状況該当値テキスト"/>
        <xdr:cNvSpPr txBox="1"/>
      </xdr:nvSpPr>
      <xdr:spPr>
        <a:xfrm>
          <a:off x="17106900" y="761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57996</xdr:rowOff>
    </xdr:from>
    <xdr:to>
      <xdr:col>77</xdr:col>
      <xdr:colOff>95250</xdr:colOff>
      <xdr:row>44</xdr:row>
      <xdr:rowOff>159596</xdr:rowOff>
    </xdr:to>
    <xdr:sp macro="" textlink="">
      <xdr:nvSpPr>
        <xdr:cNvPr id="406" name="楕円 405"/>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144373</xdr:rowOff>
    </xdr:from>
    <xdr:ext cx="736600" cy="259045"/>
    <xdr:sp macro="" textlink="">
      <xdr:nvSpPr>
        <xdr:cNvPr id="407" name="テキスト ボックス 406"/>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149013</xdr:rowOff>
    </xdr:from>
    <xdr:to>
      <xdr:col>73</xdr:col>
      <xdr:colOff>44450</xdr:colOff>
      <xdr:row>44</xdr:row>
      <xdr:rowOff>79163</xdr:rowOff>
    </xdr:to>
    <xdr:sp macro="" textlink="">
      <xdr:nvSpPr>
        <xdr:cNvPr id="408" name="楕円 407"/>
        <xdr:cNvSpPr/>
      </xdr:nvSpPr>
      <xdr:spPr>
        <a:xfrm>
          <a:off x="15240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63940</xdr:rowOff>
    </xdr:from>
    <xdr:ext cx="762000" cy="259045"/>
    <xdr:sp macro="" textlink="">
      <xdr:nvSpPr>
        <xdr:cNvPr id="409" name="テキスト ボックス 408"/>
        <xdr:cNvSpPr txBox="1"/>
      </xdr:nvSpPr>
      <xdr:spPr>
        <a:xfrm>
          <a:off x="14909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116840</xdr:rowOff>
    </xdr:from>
    <xdr:to>
      <xdr:col>68</xdr:col>
      <xdr:colOff>203200</xdr:colOff>
      <xdr:row>44</xdr:row>
      <xdr:rowOff>46990</xdr:rowOff>
    </xdr:to>
    <xdr:sp macro="" textlink="">
      <xdr:nvSpPr>
        <xdr:cNvPr id="410" name="楕円 409"/>
        <xdr:cNvSpPr/>
      </xdr:nvSpPr>
      <xdr:spPr>
        <a:xfrm>
          <a:off x="14351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31767</xdr:rowOff>
    </xdr:from>
    <xdr:ext cx="762000" cy="259045"/>
    <xdr:sp macro="" textlink="">
      <xdr:nvSpPr>
        <xdr:cNvPr id="411" name="テキスト ボックス 410"/>
        <xdr:cNvSpPr txBox="1"/>
      </xdr:nvSpPr>
      <xdr:spPr>
        <a:xfrm>
          <a:off x="14020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108796</xdr:rowOff>
    </xdr:from>
    <xdr:to>
      <xdr:col>64</xdr:col>
      <xdr:colOff>152400</xdr:colOff>
      <xdr:row>44</xdr:row>
      <xdr:rowOff>38946</xdr:rowOff>
    </xdr:to>
    <xdr:sp macro="" textlink="">
      <xdr:nvSpPr>
        <xdr:cNvPr id="412" name="楕円 411"/>
        <xdr:cNvSpPr/>
      </xdr:nvSpPr>
      <xdr:spPr>
        <a:xfrm>
          <a:off x="13462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23723</xdr:rowOff>
    </xdr:from>
    <xdr:ext cx="762000" cy="259045"/>
    <xdr:sp macro="" textlink="">
      <xdr:nvSpPr>
        <xdr:cNvPr id="413" name="テキスト ボックス 412"/>
        <xdr:cNvSpPr txBox="1"/>
      </xdr:nvSpPr>
      <xdr:spPr>
        <a:xfrm>
          <a:off x="13131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新発債の発行抑制による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組合負担等見込額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年々低下しており、令和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しかし、類似団体平均と比較すると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ポイント上回っており、依然として高い水準で推移している。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発行の抑制に努めるなど、将来負担の軽減に努める。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23404</xdr:rowOff>
    </xdr:from>
    <xdr:to>
      <xdr:col>81</xdr:col>
      <xdr:colOff>44450</xdr:colOff>
      <xdr:row>18</xdr:row>
      <xdr:rowOff>83155</xdr:rowOff>
    </xdr:to>
    <xdr:cxnSp macro="">
      <xdr:nvCxnSpPr>
        <xdr:cNvPr id="449" name="直線コネクタ 448"/>
        <xdr:cNvCxnSpPr/>
      </xdr:nvCxnSpPr>
      <xdr:spPr>
        <a:xfrm flipV="1">
          <a:off x="16179800" y="3109504"/>
          <a:ext cx="838200" cy="5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83155</xdr:rowOff>
    </xdr:from>
    <xdr:to>
      <xdr:col>77</xdr:col>
      <xdr:colOff>44450</xdr:colOff>
      <xdr:row>18</xdr:row>
      <xdr:rowOff>86602</xdr:rowOff>
    </xdr:to>
    <xdr:cxnSp macro="">
      <xdr:nvCxnSpPr>
        <xdr:cNvPr id="452" name="直線コネクタ 451"/>
        <xdr:cNvCxnSpPr/>
      </xdr:nvCxnSpPr>
      <xdr:spPr>
        <a:xfrm flipV="1">
          <a:off x="15290800" y="316925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86602</xdr:rowOff>
    </xdr:from>
    <xdr:to>
      <xdr:col>72</xdr:col>
      <xdr:colOff>203200</xdr:colOff>
      <xdr:row>19</xdr:row>
      <xdr:rowOff>82913</xdr:rowOff>
    </xdr:to>
    <xdr:cxnSp macro="">
      <xdr:nvCxnSpPr>
        <xdr:cNvPr id="455" name="直線コネクタ 454"/>
        <xdr:cNvCxnSpPr/>
      </xdr:nvCxnSpPr>
      <xdr:spPr>
        <a:xfrm flipV="1">
          <a:off x="14401800" y="3172702"/>
          <a:ext cx="889000" cy="16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82913</xdr:rowOff>
    </xdr:from>
    <xdr:to>
      <xdr:col>68</xdr:col>
      <xdr:colOff>152400</xdr:colOff>
      <xdr:row>20</xdr:row>
      <xdr:rowOff>63137</xdr:rowOff>
    </xdr:to>
    <xdr:cxnSp macro="">
      <xdr:nvCxnSpPr>
        <xdr:cNvPr id="458" name="直線コネクタ 457"/>
        <xdr:cNvCxnSpPr/>
      </xdr:nvCxnSpPr>
      <xdr:spPr>
        <a:xfrm flipV="1">
          <a:off x="13512800" y="3340463"/>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144054</xdr:rowOff>
    </xdr:from>
    <xdr:to>
      <xdr:col>81</xdr:col>
      <xdr:colOff>95250</xdr:colOff>
      <xdr:row>18</xdr:row>
      <xdr:rowOff>74204</xdr:rowOff>
    </xdr:to>
    <xdr:sp macro="" textlink="">
      <xdr:nvSpPr>
        <xdr:cNvPr id="468" name="楕円 467"/>
        <xdr:cNvSpPr/>
      </xdr:nvSpPr>
      <xdr:spPr>
        <a:xfrm>
          <a:off x="16967200" y="30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116131</xdr:rowOff>
    </xdr:from>
    <xdr:ext cx="762000" cy="259045"/>
    <xdr:sp macro="" textlink="">
      <xdr:nvSpPr>
        <xdr:cNvPr id="469" name="将来負担の状況該当値テキスト"/>
        <xdr:cNvSpPr txBox="1"/>
      </xdr:nvSpPr>
      <xdr:spPr>
        <a:xfrm>
          <a:off x="17106900" y="303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32355</xdr:rowOff>
    </xdr:from>
    <xdr:to>
      <xdr:col>77</xdr:col>
      <xdr:colOff>95250</xdr:colOff>
      <xdr:row>18</xdr:row>
      <xdr:rowOff>133955</xdr:rowOff>
    </xdr:to>
    <xdr:sp macro="" textlink="">
      <xdr:nvSpPr>
        <xdr:cNvPr id="470" name="楕円 469"/>
        <xdr:cNvSpPr/>
      </xdr:nvSpPr>
      <xdr:spPr>
        <a:xfrm>
          <a:off x="16129000" y="31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118732</xdr:rowOff>
    </xdr:from>
    <xdr:ext cx="736600" cy="259045"/>
    <xdr:sp macro="" textlink="">
      <xdr:nvSpPr>
        <xdr:cNvPr id="471" name="テキスト ボックス 470"/>
        <xdr:cNvSpPr txBox="1"/>
      </xdr:nvSpPr>
      <xdr:spPr>
        <a:xfrm>
          <a:off x="15798800" y="320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35802</xdr:rowOff>
    </xdr:from>
    <xdr:to>
      <xdr:col>73</xdr:col>
      <xdr:colOff>44450</xdr:colOff>
      <xdr:row>18</xdr:row>
      <xdr:rowOff>137402</xdr:rowOff>
    </xdr:to>
    <xdr:sp macro="" textlink="">
      <xdr:nvSpPr>
        <xdr:cNvPr id="472" name="楕円 471"/>
        <xdr:cNvSpPr/>
      </xdr:nvSpPr>
      <xdr:spPr>
        <a:xfrm>
          <a:off x="15240000" y="312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122179</xdr:rowOff>
    </xdr:from>
    <xdr:ext cx="762000" cy="259045"/>
    <xdr:sp macro="" textlink="">
      <xdr:nvSpPr>
        <xdr:cNvPr id="473" name="テキスト ボックス 472"/>
        <xdr:cNvSpPr txBox="1"/>
      </xdr:nvSpPr>
      <xdr:spPr>
        <a:xfrm>
          <a:off x="14909800" y="320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32113</xdr:rowOff>
    </xdr:from>
    <xdr:to>
      <xdr:col>68</xdr:col>
      <xdr:colOff>203200</xdr:colOff>
      <xdr:row>19</xdr:row>
      <xdr:rowOff>133713</xdr:rowOff>
    </xdr:to>
    <xdr:sp macro="" textlink="">
      <xdr:nvSpPr>
        <xdr:cNvPr id="474" name="楕円 473"/>
        <xdr:cNvSpPr/>
      </xdr:nvSpPr>
      <xdr:spPr>
        <a:xfrm>
          <a:off x="14351000" y="32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118490</xdr:rowOff>
    </xdr:from>
    <xdr:ext cx="762000" cy="259045"/>
    <xdr:sp macro="" textlink="">
      <xdr:nvSpPr>
        <xdr:cNvPr id="475" name="テキスト ボックス 474"/>
        <xdr:cNvSpPr txBox="1"/>
      </xdr:nvSpPr>
      <xdr:spPr>
        <a:xfrm>
          <a:off x="14020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12337</xdr:rowOff>
    </xdr:from>
    <xdr:to>
      <xdr:col>64</xdr:col>
      <xdr:colOff>152400</xdr:colOff>
      <xdr:row>20</xdr:row>
      <xdr:rowOff>113937</xdr:rowOff>
    </xdr:to>
    <xdr:sp macro="" textlink="">
      <xdr:nvSpPr>
        <xdr:cNvPr id="476" name="楕円 475"/>
        <xdr:cNvSpPr/>
      </xdr:nvSpPr>
      <xdr:spPr>
        <a:xfrm>
          <a:off x="13462000" y="34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98714</xdr:rowOff>
    </xdr:from>
    <xdr:ext cx="762000" cy="259045"/>
    <xdr:sp macro="" textlink="">
      <xdr:nvSpPr>
        <xdr:cNvPr id="477" name="テキスト ボックス 476"/>
        <xdr:cNvSpPr txBox="1"/>
      </xdr:nvSpPr>
      <xdr:spPr>
        <a:xfrm>
          <a:off x="13131800" y="35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これは、一般職の人件費は減額となったものの、会計年度任用職員の人件費が増額となったことが要因である。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経常収支比率における人件費は、やや低い水準にあるといえる。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39370</xdr:rowOff>
    </xdr:from>
    <xdr:to>
      <xdr:col>24</xdr:col>
      <xdr:colOff>25400</xdr:colOff>
      <xdr:row>37</xdr:row>
      <xdr:rowOff>77470</xdr:rowOff>
    </xdr:to>
    <xdr:cxnSp macro="">
      <xdr:nvCxnSpPr>
        <xdr:cNvPr id="66" name="直線コネクタ 65"/>
        <xdr:cNvCxnSpPr/>
      </xdr:nvCxnSpPr>
      <xdr:spPr>
        <a:xfrm>
          <a:off x="3987800" y="63830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16510</xdr:rowOff>
    </xdr:from>
    <xdr:to>
      <xdr:col>19</xdr:col>
      <xdr:colOff>187325</xdr:colOff>
      <xdr:row>37</xdr:row>
      <xdr:rowOff>39370</xdr:rowOff>
    </xdr:to>
    <xdr:cxnSp macro="">
      <xdr:nvCxnSpPr>
        <xdr:cNvPr id="69" name="直線コネクタ 68"/>
        <xdr:cNvCxnSpPr/>
      </xdr:nvCxnSpPr>
      <xdr:spPr>
        <a:xfrm>
          <a:off x="3098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1270</xdr:rowOff>
    </xdr:from>
    <xdr:to>
      <xdr:col>15</xdr:col>
      <xdr:colOff>98425</xdr:colOff>
      <xdr:row>37</xdr:row>
      <xdr:rowOff>16510</xdr:rowOff>
    </xdr:to>
    <xdr:cxnSp macro="">
      <xdr:nvCxnSpPr>
        <xdr:cNvPr id="72" name="直線コネクタ 71"/>
        <xdr:cNvCxnSpPr/>
      </xdr:nvCxnSpPr>
      <xdr:spPr>
        <a:xfrm>
          <a:off x="2209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142240</xdr:rowOff>
    </xdr:from>
    <xdr:to>
      <xdr:col>11</xdr:col>
      <xdr:colOff>9525</xdr:colOff>
      <xdr:row>37</xdr:row>
      <xdr:rowOff>1270</xdr:rowOff>
    </xdr:to>
    <xdr:cxnSp macro="">
      <xdr:nvCxnSpPr>
        <xdr:cNvPr id="75" name="直線コネクタ 74"/>
        <xdr:cNvCxnSpPr/>
      </xdr:nvCxnSpPr>
      <xdr:spPr>
        <a:xfrm>
          <a:off x="1320800" y="6314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137160</xdr:rowOff>
    </xdr:from>
    <xdr:to>
      <xdr:col>15</xdr:col>
      <xdr:colOff>149225</xdr:colOff>
      <xdr:row>37</xdr:row>
      <xdr:rowOff>67310</xdr:rowOff>
    </xdr:to>
    <xdr:sp macro="" textlink="">
      <xdr:nvSpPr>
        <xdr:cNvPr id="89" name="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121920</xdr:rowOff>
    </xdr:from>
    <xdr:to>
      <xdr:col>11</xdr:col>
      <xdr:colOff>60325</xdr:colOff>
      <xdr:row>37</xdr:row>
      <xdr:rowOff>52070</xdr:rowOff>
    </xdr:to>
    <xdr:sp macro="" textlink="">
      <xdr:nvSpPr>
        <xdr:cNvPr id="91" name="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92" name="テキスト ボックス 91"/>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93" name="楕円 92"/>
        <xdr:cNvSpPr/>
      </xdr:nvSpPr>
      <xdr:spPr>
        <a:xfrm>
          <a:off x="1270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94" name="テキスト ボックス 93"/>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これは、大雪に伴う除雪業務が大幅に増額となったことが要因である。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引き続き行財政改革の徹底などにより、経費の節減に努める。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88138</xdr:rowOff>
    </xdr:from>
    <xdr:to>
      <xdr:col>82</xdr:col>
      <xdr:colOff>107950</xdr:colOff>
      <xdr:row>13</xdr:row>
      <xdr:rowOff>133858</xdr:rowOff>
    </xdr:to>
    <xdr:cxnSp macro="">
      <xdr:nvCxnSpPr>
        <xdr:cNvPr id="125" name="直線コネクタ 124"/>
        <xdr:cNvCxnSpPr/>
      </xdr:nvCxnSpPr>
      <xdr:spPr>
        <a:xfrm>
          <a:off x="15671800" y="2316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88138</xdr:rowOff>
    </xdr:from>
    <xdr:to>
      <xdr:col>78</xdr:col>
      <xdr:colOff>69850</xdr:colOff>
      <xdr:row>13</xdr:row>
      <xdr:rowOff>97282</xdr:rowOff>
    </xdr:to>
    <xdr:cxnSp macro="">
      <xdr:nvCxnSpPr>
        <xdr:cNvPr id="128" name="直線コネクタ 127"/>
        <xdr:cNvCxnSpPr/>
      </xdr:nvCxnSpPr>
      <xdr:spPr>
        <a:xfrm flipV="1">
          <a:off x="14782800" y="2316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13</xdr:row>
      <xdr:rowOff>133858</xdr:rowOff>
    </xdr:to>
    <xdr:cxnSp macro="">
      <xdr:nvCxnSpPr>
        <xdr:cNvPr id="131" name="直線コネクタ 130"/>
        <xdr:cNvCxnSpPr/>
      </xdr:nvCxnSpPr>
      <xdr:spPr>
        <a:xfrm flipV="1">
          <a:off x="13893800" y="23261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133858</xdr:rowOff>
    </xdr:from>
    <xdr:to>
      <xdr:col>69</xdr:col>
      <xdr:colOff>92075</xdr:colOff>
      <xdr:row>13</xdr:row>
      <xdr:rowOff>152146</xdr:rowOff>
    </xdr:to>
    <xdr:cxnSp macro="">
      <xdr:nvCxnSpPr>
        <xdr:cNvPr id="134" name="直線コネクタ 133"/>
        <xdr:cNvCxnSpPr/>
      </xdr:nvCxnSpPr>
      <xdr:spPr>
        <a:xfrm flipV="1">
          <a:off x="13004800" y="23627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83058</xdr:rowOff>
    </xdr:from>
    <xdr:to>
      <xdr:col>82</xdr:col>
      <xdr:colOff>158750</xdr:colOff>
      <xdr:row>14</xdr:row>
      <xdr:rowOff>13208</xdr:rowOff>
    </xdr:to>
    <xdr:sp macro="" textlink="">
      <xdr:nvSpPr>
        <xdr:cNvPr id="144" name="楕円 143"/>
        <xdr:cNvSpPr/>
      </xdr:nvSpPr>
      <xdr:spPr>
        <a:xfrm>
          <a:off x="164592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99585</xdr:rowOff>
    </xdr:from>
    <xdr:ext cx="762000" cy="259045"/>
    <xdr:sp macro="" textlink="">
      <xdr:nvSpPr>
        <xdr:cNvPr id="145" name="物件費該当値テキスト"/>
        <xdr:cNvSpPr txBox="1"/>
      </xdr:nvSpPr>
      <xdr:spPr>
        <a:xfrm>
          <a:off x="16598900" y="215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37338</xdr:rowOff>
    </xdr:from>
    <xdr:to>
      <xdr:col>78</xdr:col>
      <xdr:colOff>120650</xdr:colOff>
      <xdr:row>13</xdr:row>
      <xdr:rowOff>138938</xdr:rowOff>
    </xdr:to>
    <xdr:sp macro="" textlink="">
      <xdr:nvSpPr>
        <xdr:cNvPr id="146" name="楕円 145"/>
        <xdr:cNvSpPr/>
      </xdr:nvSpPr>
      <xdr:spPr>
        <a:xfrm>
          <a:off x="156210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149115</xdr:rowOff>
    </xdr:from>
    <xdr:ext cx="736600" cy="259045"/>
    <xdr:sp macro="" textlink="">
      <xdr:nvSpPr>
        <xdr:cNvPr id="147" name="テキスト ボックス 146"/>
        <xdr:cNvSpPr txBox="1"/>
      </xdr:nvSpPr>
      <xdr:spPr>
        <a:xfrm>
          <a:off x="15290800" y="2035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8" name="楕円 147"/>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9" name="テキスト ボックス 148"/>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83058</xdr:rowOff>
    </xdr:from>
    <xdr:to>
      <xdr:col>69</xdr:col>
      <xdr:colOff>142875</xdr:colOff>
      <xdr:row>14</xdr:row>
      <xdr:rowOff>13208</xdr:rowOff>
    </xdr:to>
    <xdr:sp macro="" textlink="">
      <xdr:nvSpPr>
        <xdr:cNvPr id="150" name="楕円 149"/>
        <xdr:cNvSpPr/>
      </xdr:nvSpPr>
      <xdr:spPr>
        <a:xfrm>
          <a:off x="13843000" y="231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23385</xdr:rowOff>
    </xdr:from>
    <xdr:ext cx="762000" cy="259045"/>
    <xdr:sp macro="" textlink="">
      <xdr:nvSpPr>
        <xdr:cNvPr id="151" name="テキスト ボックス 150"/>
        <xdr:cNvSpPr txBox="1"/>
      </xdr:nvSpPr>
      <xdr:spPr>
        <a:xfrm>
          <a:off x="13512800" y="2080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101346</xdr:rowOff>
    </xdr:from>
    <xdr:to>
      <xdr:col>65</xdr:col>
      <xdr:colOff>53975</xdr:colOff>
      <xdr:row>14</xdr:row>
      <xdr:rowOff>31496</xdr:rowOff>
    </xdr:to>
    <xdr:sp macro="" textlink="">
      <xdr:nvSpPr>
        <xdr:cNvPr id="152" name="楕円 151"/>
        <xdr:cNvSpPr/>
      </xdr:nvSpPr>
      <xdr:spPr>
        <a:xfrm>
          <a:off x="12954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41673</xdr:rowOff>
    </xdr:from>
    <xdr:ext cx="762000" cy="259045"/>
    <xdr:sp macro="" textlink="">
      <xdr:nvSpPr>
        <xdr:cNvPr id="153" name="テキスト ボックス 152"/>
        <xdr:cNvSpPr txBox="1"/>
      </xdr:nvSpPr>
      <xdr:spPr>
        <a:xfrm>
          <a:off x="12623800" y="209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類似団体平均との比較では、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これは、児童扶養手当給付事業の制度改正に伴う支払回数の変更が要因で、結果として扶助費が減額となっている。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なお、全国平均・兵庫県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平均との比較では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回っている状況である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経常収支比率における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は、やや低い水準にあるといえる。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102507</xdr:rowOff>
    </xdr:to>
    <xdr:cxnSp macro="">
      <xdr:nvCxnSpPr>
        <xdr:cNvPr id="188" name="直線コネクタ 187"/>
        <xdr:cNvCxnSpPr/>
      </xdr:nvCxnSpPr>
      <xdr:spPr>
        <a:xfrm flipV="1">
          <a:off x="3987800" y="9156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58965</xdr:rowOff>
    </xdr:from>
    <xdr:to>
      <xdr:col>19</xdr:col>
      <xdr:colOff>187325</xdr:colOff>
      <xdr:row>53</xdr:row>
      <xdr:rowOff>102507</xdr:rowOff>
    </xdr:to>
    <xdr:cxnSp macro="">
      <xdr:nvCxnSpPr>
        <xdr:cNvPr id="191" name="直線コネクタ 190"/>
        <xdr:cNvCxnSpPr/>
      </xdr:nvCxnSpPr>
      <xdr:spPr>
        <a:xfrm>
          <a:off x="3098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48078</xdr:rowOff>
    </xdr:from>
    <xdr:to>
      <xdr:col>15</xdr:col>
      <xdr:colOff>98425</xdr:colOff>
      <xdr:row>53</xdr:row>
      <xdr:rowOff>58965</xdr:rowOff>
    </xdr:to>
    <xdr:cxnSp macro="">
      <xdr:nvCxnSpPr>
        <xdr:cNvPr id="194" name="直線コネクタ 193"/>
        <xdr:cNvCxnSpPr/>
      </xdr:nvCxnSpPr>
      <xdr:spPr>
        <a:xfrm>
          <a:off x="2209800" y="91349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15422</xdr:rowOff>
    </xdr:from>
    <xdr:to>
      <xdr:col>11</xdr:col>
      <xdr:colOff>9525</xdr:colOff>
      <xdr:row>53</xdr:row>
      <xdr:rowOff>48078</xdr:rowOff>
    </xdr:to>
    <xdr:cxnSp macro="">
      <xdr:nvCxnSpPr>
        <xdr:cNvPr id="197" name="直線コネクタ 196"/>
        <xdr:cNvCxnSpPr/>
      </xdr:nvCxnSpPr>
      <xdr:spPr>
        <a:xfrm>
          <a:off x="1320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99077</xdr:rowOff>
    </xdr:from>
    <xdr:ext cx="762000" cy="259045"/>
    <xdr:sp macro="" textlink="">
      <xdr:nvSpPr>
        <xdr:cNvPr id="208" name="扶助費該当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51707</xdr:rowOff>
    </xdr:from>
    <xdr:to>
      <xdr:col>20</xdr:col>
      <xdr:colOff>38100</xdr:colOff>
      <xdr:row>53</xdr:row>
      <xdr:rowOff>153307</xdr:rowOff>
    </xdr:to>
    <xdr:sp macro="" textlink="">
      <xdr:nvSpPr>
        <xdr:cNvPr id="209" name="楕円 208"/>
        <xdr:cNvSpPr/>
      </xdr:nvSpPr>
      <xdr:spPr>
        <a:xfrm>
          <a:off x="3937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163484</xdr:rowOff>
    </xdr:from>
    <xdr:ext cx="736600" cy="259045"/>
    <xdr:sp macro="" textlink="">
      <xdr:nvSpPr>
        <xdr:cNvPr id="210" name="テキスト ボックス 209"/>
        <xdr:cNvSpPr txBox="1"/>
      </xdr:nvSpPr>
      <xdr:spPr>
        <a:xfrm>
          <a:off x="3606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8165</xdr:rowOff>
    </xdr:from>
    <xdr:to>
      <xdr:col>15</xdr:col>
      <xdr:colOff>149225</xdr:colOff>
      <xdr:row>53</xdr:row>
      <xdr:rowOff>109765</xdr:rowOff>
    </xdr:to>
    <xdr:sp macro="" textlink="">
      <xdr:nvSpPr>
        <xdr:cNvPr id="211" name="楕円 210"/>
        <xdr:cNvSpPr/>
      </xdr:nvSpPr>
      <xdr:spPr>
        <a:xfrm>
          <a:off x="3048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119942</xdr:rowOff>
    </xdr:from>
    <xdr:ext cx="762000" cy="259045"/>
    <xdr:sp macro="" textlink="">
      <xdr:nvSpPr>
        <xdr:cNvPr id="212" name="テキスト ボックス 211"/>
        <xdr:cNvSpPr txBox="1"/>
      </xdr:nvSpPr>
      <xdr:spPr>
        <a:xfrm>
          <a:off x="2717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168728</xdr:rowOff>
    </xdr:from>
    <xdr:to>
      <xdr:col>11</xdr:col>
      <xdr:colOff>60325</xdr:colOff>
      <xdr:row>53</xdr:row>
      <xdr:rowOff>98878</xdr:rowOff>
    </xdr:to>
    <xdr:sp macro="" textlink="">
      <xdr:nvSpPr>
        <xdr:cNvPr id="213" name="楕円 212"/>
        <xdr:cNvSpPr/>
      </xdr:nvSpPr>
      <xdr:spPr>
        <a:xfrm>
          <a:off x="2159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109055</xdr:rowOff>
    </xdr:from>
    <xdr:ext cx="762000" cy="259045"/>
    <xdr:sp macro="" textlink="">
      <xdr:nvSpPr>
        <xdr:cNvPr id="214" name="テキスト ボックス 213"/>
        <xdr:cNvSpPr txBox="1"/>
      </xdr:nvSpPr>
      <xdr:spPr>
        <a:xfrm>
          <a:off x="1828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136072</xdr:rowOff>
    </xdr:from>
    <xdr:to>
      <xdr:col>6</xdr:col>
      <xdr:colOff>171450</xdr:colOff>
      <xdr:row>53</xdr:row>
      <xdr:rowOff>66222</xdr:rowOff>
    </xdr:to>
    <xdr:sp macro="" textlink="">
      <xdr:nvSpPr>
        <xdr:cNvPr id="215" name="楕円 214"/>
        <xdr:cNvSpPr/>
      </xdr:nvSpPr>
      <xdr:spPr>
        <a:xfrm>
          <a:off x="1270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76399</xdr:rowOff>
    </xdr:from>
    <xdr:ext cx="762000" cy="259045"/>
    <xdr:sp macro="" textlink="">
      <xdr:nvSpPr>
        <xdr:cNvPr id="216" name="テキスト ボックス 215"/>
        <xdr:cNvSpPr txBox="1"/>
      </xdr:nvSpPr>
      <xdr:spPr>
        <a:xfrm>
          <a:off x="939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は繰出金と維持補修費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を合わせた</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回っている状況である。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このうち繰出金は、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国民健康保険事業特別会計（事業勘定）や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介護保険事業特別会計などへの繰出</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金の増額が要因である。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特別会計等への繰出金は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高齢化等の影響で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傾向が続いており、</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事業の適正化により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、一般会計の負担の軽減を図る。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120650</xdr:rowOff>
    </xdr:from>
    <xdr:to>
      <xdr:col>82</xdr:col>
      <xdr:colOff>107950</xdr:colOff>
      <xdr:row>56</xdr:row>
      <xdr:rowOff>25400</xdr:rowOff>
    </xdr:to>
    <xdr:cxnSp macro="">
      <xdr:nvCxnSpPr>
        <xdr:cNvPr id="249" name="直線コネクタ 248"/>
        <xdr:cNvCxnSpPr/>
      </xdr:nvCxnSpPr>
      <xdr:spPr>
        <a:xfrm>
          <a:off x="15671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82550</xdr:rowOff>
    </xdr:from>
    <xdr:to>
      <xdr:col>78</xdr:col>
      <xdr:colOff>69850</xdr:colOff>
      <xdr:row>55</xdr:row>
      <xdr:rowOff>120650</xdr:rowOff>
    </xdr:to>
    <xdr:cxnSp macro="">
      <xdr:nvCxnSpPr>
        <xdr:cNvPr id="252" name="直線コネクタ 251"/>
        <xdr:cNvCxnSpPr/>
      </xdr:nvCxnSpPr>
      <xdr:spPr>
        <a:xfrm>
          <a:off x="14782800" y="9512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82550</xdr:rowOff>
    </xdr:from>
    <xdr:to>
      <xdr:col>73</xdr:col>
      <xdr:colOff>180975</xdr:colOff>
      <xdr:row>55</xdr:row>
      <xdr:rowOff>95250</xdr:rowOff>
    </xdr:to>
    <xdr:cxnSp macro="">
      <xdr:nvCxnSpPr>
        <xdr:cNvPr id="255" name="直線コネクタ 254"/>
        <xdr:cNvCxnSpPr/>
      </xdr:nvCxnSpPr>
      <xdr:spPr>
        <a:xfrm flipV="1">
          <a:off x="13893800" y="951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95250</xdr:rowOff>
    </xdr:from>
    <xdr:to>
      <xdr:col>69</xdr:col>
      <xdr:colOff>92075</xdr:colOff>
      <xdr:row>55</xdr:row>
      <xdr:rowOff>95250</xdr:rowOff>
    </xdr:to>
    <xdr:cxnSp macro="">
      <xdr:nvCxnSpPr>
        <xdr:cNvPr id="258" name="直線コネクタ 257"/>
        <xdr:cNvCxnSpPr/>
      </xdr:nvCxnSpPr>
      <xdr:spPr>
        <a:xfrm>
          <a:off x="13004800" y="952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146050</xdr:rowOff>
    </xdr:from>
    <xdr:to>
      <xdr:col>82</xdr:col>
      <xdr:colOff>158750</xdr:colOff>
      <xdr:row>56</xdr:row>
      <xdr:rowOff>76200</xdr:rowOff>
    </xdr:to>
    <xdr:sp macro="" textlink="">
      <xdr:nvSpPr>
        <xdr:cNvPr id="268" name="楕円 267"/>
        <xdr:cNvSpPr/>
      </xdr:nvSpPr>
      <xdr:spPr>
        <a:xfrm>
          <a:off x="16459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162577</xdr:rowOff>
    </xdr:from>
    <xdr:ext cx="762000" cy="259045"/>
    <xdr:sp macro="" textlink="">
      <xdr:nvSpPr>
        <xdr:cNvPr id="269" name="その他該当値テキスト"/>
        <xdr:cNvSpPr txBox="1"/>
      </xdr:nvSpPr>
      <xdr:spPr>
        <a:xfrm>
          <a:off x="16598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69850</xdr:rowOff>
    </xdr:from>
    <xdr:to>
      <xdr:col>78</xdr:col>
      <xdr:colOff>120650</xdr:colOff>
      <xdr:row>56</xdr:row>
      <xdr:rowOff>0</xdr:rowOff>
    </xdr:to>
    <xdr:sp macro="" textlink="">
      <xdr:nvSpPr>
        <xdr:cNvPr id="270" name="楕円 269"/>
        <xdr:cNvSpPr/>
      </xdr:nvSpPr>
      <xdr:spPr>
        <a:xfrm>
          <a:off x="15621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10177</xdr:rowOff>
    </xdr:from>
    <xdr:ext cx="736600" cy="259045"/>
    <xdr:sp macro="" textlink="">
      <xdr:nvSpPr>
        <xdr:cNvPr id="271" name="テキスト ボックス 270"/>
        <xdr:cNvSpPr txBox="1"/>
      </xdr:nvSpPr>
      <xdr:spPr>
        <a:xfrm>
          <a:off x="15290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31750</xdr:rowOff>
    </xdr:from>
    <xdr:to>
      <xdr:col>74</xdr:col>
      <xdr:colOff>31750</xdr:colOff>
      <xdr:row>55</xdr:row>
      <xdr:rowOff>133350</xdr:rowOff>
    </xdr:to>
    <xdr:sp macro="" textlink="">
      <xdr:nvSpPr>
        <xdr:cNvPr id="272" name="楕円 271"/>
        <xdr:cNvSpPr/>
      </xdr:nvSpPr>
      <xdr:spPr>
        <a:xfrm>
          <a:off x="14732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143527</xdr:rowOff>
    </xdr:from>
    <xdr:ext cx="762000" cy="259045"/>
    <xdr:sp macro="" textlink="">
      <xdr:nvSpPr>
        <xdr:cNvPr id="273" name="テキスト ボックス 272"/>
        <xdr:cNvSpPr txBox="1"/>
      </xdr:nvSpPr>
      <xdr:spPr>
        <a:xfrm>
          <a:off x="14401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44450</xdr:rowOff>
    </xdr:from>
    <xdr:to>
      <xdr:col>69</xdr:col>
      <xdr:colOff>142875</xdr:colOff>
      <xdr:row>55</xdr:row>
      <xdr:rowOff>146050</xdr:rowOff>
    </xdr:to>
    <xdr:sp macro="" textlink="">
      <xdr:nvSpPr>
        <xdr:cNvPr id="274" name="楕円 273"/>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156227</xdr:rowOff>
    </xdr:from>
    <xdr:ext cx="762000" cy="259045"/>
    <xdr:sp macro="" textlink="">
      <xdr:nvSpPr>
        <xdr:cNvPr id="275" name="テキスト ボックス 274"/>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44450</xdr:rowOff>
    </xdr:from>
    <xdr:to>
      <xdr:col>65</xdr:col>
      <xdr:colOff>53975</xdr:colOff>
      <xdr:row>55</xdr:row>
      <xdr:rowOff>146050</xdr:rowOff>
    </xdr:to>
    <xdr:sp macro="" textlink="">
      <xdr:nvSpPr>
        <xdr:cNvPr id="276" name="楕円 275"/>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156227</xdr:rowOff>
    </xdr:from>
    <xdr:ext cx="762000" cy="259045"/>
    <xdr:sp macro="" textlink="">
      <xdr:nvSpPr>
        <xdr:cNvPr id="277" name="テキスト ボックス 276"/>
        <xdr:cNvSpPr txBox="1"/>
      </xdr:nvSpPr>
      <xdr:spPr>
        <a:xfrm>
          <a:off x="12623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18.2</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減少している。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これは、公立豊岡病院組合負担金などは増加しているものの、下水道事業会計負担金や県農業共済組合への移行に伴う市農業共済事業特別会計の廃止などの減額が上回っていることが要因である。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本市は下水道事業が地方公営企業法を適用しており下水道事業会計への負担金が補助費等に計上されるが、公営企業を法適化していない団体は繰出金に計上されるため単純比較はできない。</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62992</xdr:rowOff>
    </xdr:to>
    <xdr:cxnSp macro="">
      <xdr:nvCxnSpPr>
        <xdr:cNvPr id="307" name="直線コネクタ 306"/>
        <xdr:cNvCxnSpPr/>
      </xdr:nvCxnSpPr>
      <xdr:spPr>
        <a:xfrm flipV="1">
          <a:off x="15671800" y="65598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161290</xdr:rowOff>
    </xdr:from>
    <xdr:to>
      <xdr:col>78</xdr:col>
      <xdr:colOff>69850</xdr:colOff>
      <xdr:row>38</xdr:row>
      <xdr:rowOff>62992</xdr:rowOff>
    </xdr:to>
    <xdr:cxnSp macro="">
      <xdr:nvCxnSpPr>
        <xdr:cNvPr id="310" name="直線コネクタ 309"/>
        <xdr:cNvCxnSpPr/>
      </xdr:nvCxnSpPr>
      <xdr:spPr>
        <a:xfrm>
          <a:off x="14782800" y="65049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161290</xdr:rowOff>
    </xdr:to>
    <xdr:cxnSp macro="">
      <xdr:nvCxnSpPr>
        <xdr:cNvPr id="313" name="直線コネクタ 312"/>
        <xdr:cNvCxnSpPr/>
      </xdr:nvCxnSpPr>
      <xdr:spPr>
        <a:xfrm>
          <a:off x="13893800" y="64729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129286</xdr:rowOff>
    </xdr:to>
    <xdr:cxnSp macro="">
      <xdr:nvCxnSpPr>
        <xdr:cNvPr id="316" name="直線コネクタ 315"/>
        <xdr:cNvCxnSpPr/>
      </xdr:nvCxnSpPr>
      <xdr:spPr>
        <a:xfrm>
          <a:off x="13004800" y="6440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165354</xdr:rowOff>
    </xdr:from>
    <xdr:to>
      <xdr:col>82</xdr:col>
      <xdr:colOff>158750</xdr:colOff>
      <xdr:row>38</xdr:row>
      <xdr:rowOff>95504</xdr:rowOff>
    </xdr:to>
    <xdr:sp macro="" textlink="">
      <xdr:nvSpPr>
        <xdr:cNvPr id="326" name="楕円 325"/>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137431</xdr:rowOff>
    </xdr:from>
    <xdr:ext cx="762000" cy="259045"/>
    <xdr:sp macro="" textlink="">
      <xdr:nvSpPr>
        <xdr:cNvPr id="327"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28" name="楕円 327"/>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29" name="テキスト ボックス 328"/>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110490</xdr:rowOff>
    </xdr:from>
    <xdr:to>
      <xdr:col>74</xdr:col>
      <xdr:colOff>31750</xdr:colOff>
      <xdr:row>38</xdr:row>
      <xdr:rowOff>40640</xdr:rowOff>
    </xdr:to>
    <xdr:sp macro="" textlink="">
      <xdr:nvSpPr>
        <xdr:cNvPr id="330" name="楕円 329"/>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25417</xdr:rowOff>
    </xdr:from>
    <xdr:ext cx="762000" cy="259045"/>
    <xdr:sp macro="" textlink="">
      <xdr:nvSpPr>
        <xdr:cNvPr id="331" name="テキスト ボックス 330"/>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32" name="楕円 331"/>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3" name="テキスト ボックス 332"/>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23.4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おり、全国平均・兵庫県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平均との比較で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地方債残高は着実に減少しているものの、公債費は横ばい状態であることから、</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の計画的な発行、発行抑制及び償還期間の適正化</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に努めるなど、公債費負担の減少に努める。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なお、今後は投資的経費が減少する見通しであることから、令和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年度をピークに減少する見込みである。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110998</xdr:rowOff>
    </xdr:to>
    <xdr:cxnSp macro="">
      <xdr:nvCxnSpPr>
        <xdr:cNvPr id="365" name="直線コネクタ 364"/>
        <xdr:cNvCxnSpPr/>
      </xdr:nvCxnSpPr>
      <xdr:spPr>
        <a:xfrm>
          <a:off x="3987800" y="136281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65278</xdr:rowOff>
    </xdr:from>
    <xdr:to>
      <xdr:col>19</xdr:col>
      <xdr:colOff>187325</xdr:colOff>
      <xdr:row>79</xdr:row>
      <xdr:rowOff>83565</xdr:rowOff>
    </xdr:to>
    <xdr:cxnSp macro="">
      <xdr:nvCxnSpPr>
        <xdr:cNvPr id="368" name="直線コネクタ 367"/>
        <xdr:cNvCxnSpPr/>
      </xdr:nvCxnSpPr>
      <xdr:spPr>
        <a:xfrm>
          <a:off x="3098800" y="136098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65278</xdr:rowOff>
    </xdr:from>
    <xdr:to>
      <xdr:col>15</xdr:col>
      <xdr:colOff>98425</xdr:colOff>
      <xdr:row>79</xdr:row>
      <xdr:rowOff>124713</xdr:rowOff>
    </xdr:to>
    <xdr:cxnSp macro="">
      <xdr:nvCxnSpPr>
        <xdr:cNvPr id="371" name="直線コネクタ 370"/>
        <xdr:cNvCxnSpPr/>
      </xdr:nvCxnSpPr>
      <xdr:spPr>
        <a:xfrm flipV="1">
          <a:off x="2209800" y="1360982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79</xdr:row>
      <xdr:rowOff>124713</xdr:rowOff>
    </xdr:to>
    <xdr:cxnSp macro="">
      <xdr:nvCxnSpPr>
        <xdr:cNvPr id="374" name="直線コネクタ 373"/>
        <xdr:cNvCxnSpPr/>
      </xdr:nvCxnSpPr>
      <xdr:spPr>
        <a:xfrm>
          <a:off x="1320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60198</xdr:rowOff>
    </xdr:from>
    <xdr:to>
      <xdr:col>24</xdr:col>
      <xdr:colOff>76200</xdr:colOff>
      <xdr:row>79</xdr:row>
      <xdr:rowOff>161798</xdr:rowOff>
    </xdr:to>
    <xdr:sp macro="" textlink="">
      <xdr:nvSpPr>
        <xdr:cNvPr id="384" name="楕円 383"/>
        <xdr:cNvSpPr/>
      </xdr:nvSpPr>
      <xdr:spPr>
        <a:xfrm>
          <a:off x="4775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140225</xdr:rowOff>
    </xdr:from>
    <xdr:ext cx="762000" cy="259045"/>
    <xdr:sp macro="" textlink="">
      <xdr:nvSpPr>
        <xdr:cNvPr id="385" name="公債費該当値テキスト"/>
        <xdr:cNvSpPr txBox="1"/>
      </xdr:nvSpPr>
      <xdr:spPr>
        <a:xfrm>
          <a:off x="4914900" y="13513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32765</xdr:rowOff>
    </xdr:from>
    <xdr:to>
      <xdr:col>20</xdr:col>
      <xdr:colOff>38100</xdr:colOff>
      <xdr:row>79</xdr:row>
      <xdr:rowOff>134365</xdr:rowOff>
    </xdr:to>
    <xdr:sp macro="" textlink="">
      <xdr:nvSpPr>
        <xdr:cNvPr id="386" name="楕円 385"/>
        <xdr:cNvSpPr/>
      </xdr:nvSpPr>
      <xdr:spPr>
        <a:xfrm>
          <a:off x="3937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119142</xdr:rowOff>
    </xdr:from>
    <xdr:ext cx="736600" cy="259045"/>
    <xdr:sp macro="" textlink="">
      <xdr:nvSpPr>
        <xdr:cNvPr id="387" name="テキスト ボックス 386"/>
        <xdr:cNvSpPr txBox="1"/>
      </xdr:nvSpPr>
      <xdr:spPr>
        <a:xfrm>
          <a:off x="3606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14478</xdr:rowOff>
    </xdr:from>
    <xdr:to>
      <xdr:col>15</xdr:col>
      <xdr:colOff>149225</xdr:colOff>
      <xdr:row>79</xdr:row>
      <xdr:rowOff>116078</xdr:rowOff>
    </xdr:to>
    <xdr:sp macro="" textlink="">
      <xdr:nvSpPr>
        <xdr:cNvPr id="388" name="楕円 387"/>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100855</xdr:rowOff>
    </xdr:from>
    <xdr:ext cx="762000" cy="259045"/>
    <xdr:sp macro="" textlink="">
      <xdr:nvSpPr>
        <xdr:cNvPr id="389" name="テキスト ボックス 388"/>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73913</xdr:rowOff>
    </xdr:from>
    <xdr:to>
      <xdr:col>11</xdr:col>
      <xdr:colOff>60325</xdr:colOff>
      <xdr:row>80</xdr:row>
      <xdr:rowOff>4063</xdr:rowOff>
    </xdr:to>
    <xdr:sp macro="" textlink="">
      <xdr:nvSpPr>
        <xdr:cNvPr id="390" name="楕円 389"/>
        <xdr:cNvSpPr/>
      </xdr:nvSpPr>
      <xdr:spPr>
        <a:xfrm>
          <a:off x="2159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160290</xdr:rowOff>
    </xdr:from>
    <xdr:ext cx="762000" cy="259045"/>
    <xdr:sp macro="" textlink="">
      <xdr:nvSpPr>
        <xdr:cNvPr id="391" name="テキスト ボックス 390"/>
        <xdr:cNvSpPr txBox="1"/>
      </xdr:nvSpPr>
      <xdr:spPr>
        <a:xfrm>
          <a:off x="1828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92" name="楕円 391"/>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93" name="テキスト ボックス 392"/>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公債費を除く経常収支比率は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年度との比較では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ポイント増加している。公債費は横ばい状態であることから、公債費以外の硬直化が進行している。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歳入が普通交付税の合併算定替えの優遇措置の終了などにより大幅に減収した一方、人件費、物件費、公債費、繰出金が増額となっていることが要因である。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公債費負担の減少に努めとともに、経常経費の削減を図り、弾力性のある財政構造を目指す。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81280</xdr:rowOff>
    </xdr:to>
    <xdr:cxnSp macro="">
      <xdr:nvCxnSpPr>
        <xdr:cNvPr id="424" name="直線コネクタ 423"/>
        <xdr:cNvCxnSpPr/>
      </xdr:nvCxnSpPr>
      <xdr:spPr>
        <a:xfrm>
          <a:off x="15671800" y="130703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97282</xdr:rowOff>
    </xdr:from>
    <xdr:to>
      <xdr:col>78</xdr:col>
      <xdr:colOff>69850</xdr:colOff>
      <xdr:row>76</xdr:row>
      <xdr:rowOff>40132</xdr:rowOff>
    </xdr:to>
    <xdr:cxnSp macro="">
      <xdr:nvCxnSpPr>
        <xdr:cNvPr id="427" name="直線コネクタ 426"/>
        <xdr:cNvCxnSpPr/>
      </xdr:nvCxnSpPr>
      <xdr:spPr>
        <a:xfrm>
          <a:off x="14782800" y="1295603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74422</xdr:rowOff>
    </xdr:from>
    <xdr:to>
      <xdr:col>73</xdr:col>
      <xdr:colOff>180975</xdr:colOff>
      <xdr:row>75</xdr:row>
      <xdr:rowOff>97282</xdr:rowOff>
    </xdr:to>
    <xdr:cxnSp macro="">
      <xdr:nvCxnSpPr>
        <xdr:cNvPr id="430" name="直線コネクタ 429"/>
        <xdr:cNvCxnSpPr/>
      </xdr:nvCxnSpPr>
      <xdr:spPr>
        <a:xfrm>
          <a:off x="13893800" y="12933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75</xdr:row>
      <xdr:rowOff>74422</xdr:rowOff>
    </xdr:to>
    <xdr:cxnSp macro="">
      <xdr:nvCxnSpPr>
        <xdr:cNvPr id="433" name="直線コネクタ 432"/>
        <xdr:cNvCxnSpPr/>
      </xdr:nvCxnSpPr>
      <xdr:spPr>
        <a:xfrm>
          <a:off x="13004800" y="128783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3" name="楕円 442"/>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4"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45" name="楕円 444"/>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46" name="テキスト ボックス 445"/>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46482</xdr:rowOff>
    </xdr:from>
    <xdr:to>
      <xdr:col>74</xdr:col>
      <xdr:colOff>31750</xdr:colOff>
      <xdr:row>75</xdr:row>
      <xdr:rowOff>148081</xdr:rowOff>
    </xdr:to>
    <xdr:sp macro="" textlink="">
      <xdr:nvSpPr>
        <xdr:cNvPr id="447" name="楕円 446"/>
        <xdr:cNvSpPr/>
      </xdr:nvSpPr>
      <xdr:spPr>
        <a:xfrm>
          <a:off x="14732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158259</xdr:rowOff>
    </xdr:from>
    <xdr:ext cx="762000" cy="259045"/>
    <xdr:sp macro="" textlink="">
      <xdr:nvSpPr>
        <xdr:cNvPr id="448" name="テキスト ボックス 447"/>
        <xdr:cNvSpPr txBox="1"/>
      </xdr:nvSpPr>
      <xdr:spPr>
        <a:xfrm>
          <a:off x="14401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23622</xdr:rowOff>
    </xdr:from>
    <xdr:to>
      <xdr:col>69</xdr:col>
      <xdr:colOff>142875</xdr:colOff>
      <xdr:row>75</xdr:row>
      <xdr:rowOff>125222</xdr:rowOff>
    </xdr:to>
    <xdr:sp macro="" textlink="">
      <xdr:nvSpPr>
        <xdr:cNvPr id="449" name="楕円 448"/>
        <xdr:cNvSpPr/>
      </xdr:nvSpPr>
      <xdr:spPr>
        <a:xfrm>
          <a:off x="13843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135399</xdr:rowOff>
    </xdr:from>
    <xdr:ext cx="762000" cy="259045"/>
    <xdr:sp macro="" textlink="">
      <xdr:nvSpPr>
        <xdr:cNvPr id="450" name="テキスト ボックス 449"/>
        <xdr:cNvSpPr txBox="1"/>
      </xdr:nvSpPr>
      <xdr:spPr>
        <a:xfrm>
          <a:off x="13512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1" name="楕円 450"/>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52" name="テキスト ボックス 451"/>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53524</xdr:rowOff>
    </xdr:from>
    <xdr:to>
      <xdr:col>29</xdr:col>
      <xdr:colOff>127000</xdr:colOff>
      <xdr:row>14</xdr:row>
      <xdr:rowOff>68383</xdr:rowOff>
    </xdr:to>
    <xdr:cxnSp macro="">
      <xdr:nvCxnSpPr>
        <xdr:cNvPr id="50" name="直線コネクタ 49"/>
        <xdr:cNvCxnSpPr/>
      </xdr:nvCxnSpPr>
      <xdr:spPr bwMode="auto">
        <a:xfrm flipV="1">
          <a:off x="5003800" y="2501449"/>
          <a:ext cx="6477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68383</xdr:rowOff>
    </xdr:from>
    <xdr:to>
      <xdr:col>26</xdr:col>
      <xdr:colOff>50800</xdr:colOff>
      <xdr:row>14</xdr:row>
      <xdr:rowOff>91700</xdr:rowOff>
    </xdr:to>
    <xdr:cxnSp macro="">
      <xdr:nvCxnSpPr>
        <xdr:cNvPr id="53" name="直線コネクタ 52"/>
        <xdr:cNvCxnSpPr/>
      </xdr:nvCxnSpPr>
      <xdr:spPr bwMode="auto">
        <a:xfrm flipV="1">
          <a:off x="4305300" y="2516308"/>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91700</xdr:rowOff>
    </xdr:from>
    <xdr:to>
      <xdr:col>22</xdr:col>
      <xdr:colOff>114300</xdr:colOff>
      <xdr:row>14</xdr:row>
      <xdr:rowOff>112560</xdr:rowOff>
    </xdr:to>
    <xdr:cxnSp macro="">
      <xdr:nvCxnSpPr>
        <xdr:cNvPr id="56" name="直線コネクタ 55"/>
        <xdr:cNvCxnSpPr/>
      </xdr:nvCxnSpPr>
      <xdr:spPr bwMode="auto">
        <a:xfrm flipV="1">
          <a:off x="3606800" y="2539625"/>
          <a:ext cx="698500" cy="20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112560</xdr:rowOff>
    </xdr:from>
    <xdr:to>
      <xdr:col>18</xdr:col>
      <xdr:colOff>177800</xdr:colOff>
      <xdr:row>14</xdr:row>
      <xdr:rowOff>154184</xdr:rowOff>
    </xdr:to>
    <xdr:cxnSp macro="">
      <xdr:nvCxnSpPr>
        <xdr:cNvPr id="59" name="直線コネクタ 58"/>
        <xdr:cNvCxnSpPr/>
      </xdr:nvCxnSpPr>
      <xdr:spPr bwMode="auto">
        <a:xfrm flipV="1">
          <a:off x="2908300" y="2560485"/>
          <a:ext cx="698500" cy="41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2724</xdr:rowOff>
    </xdr:from>
    <xdr:to>
      <xdr:col>29</xdr:col>
      <xdr:colOff>177800</xdr:colOff>
      <xdr:row>14</xdr:row>
      <xdr:rowOff>104324</xdr:rowOff>
    </xdr:to>
    <xdr:sp macro="" textlink="">
      <xdr:nvSpPr>
        <xdr:cNvPr id="69" name="楕円 68"/>
        <xdr:cNvSpPr/>
      </xdr:nvSpPr>
      <xdr:spPr bwMode="auto">
        <a:xfrm>
          <a:off x="5600700" y="2450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19251</xdr:rowOff>
    </xdr:from>
    <xdr:ext cx="762000" cy="259045"/>
    <xdr:sp macro="" textlink="">
      <xdr:nvSpPr>
        <xdr:cNvPr id="70" name="人口1人当たり決算額の推移該当値テキスト130"/>
        <xdr:cNvSpPr txBox="1"/>
      </xdr:nvSpPr>
      <xdr:spPr>
        <a:xfrm>
          <a:off x="5740400" y="229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17583</xdr:rowOff>
    </xdr:from>
    <xdr:to>
      <xdr:col>26</xdr:col>
      <xdr:colOff>101600</xdr:colOff>
      <xdr:row>14</xdr:row>
      <xdr:rowOff>119183</xdr:rowOff>
    </xdr:to>
    <xdr:sp macro="" textlink="">
      <xdr:nvSpPr>
        <xdr:cNvPr id="71" name="楕円 70"/>
        <xdr:cNvSpPr/>
      </xdr:nvSpPr>
      <xdr:spPr bwMode="auto">
        <a:xfrm>
          <a:off x="4953000" y="2465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129360</xdr:rowOff>
    </xdr:from>
    <xdr:ext cx="736600" cy="259045"/>
    <xdr:sp macro="" textlink="">
      <xdr:nvSpPr>
        <xdr:cNvPr id="72" name="テキスト ボックス 71"/>
        <xdr:cNvSpPr txBox="1"/>
      </xdr:nvSpPr>
      <xdr:spPr>
        <a:xfrm>
          <a:off x="4622800" y="2234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40900</xdr:rowOff>
    </xdr:from>
    <xdr:to>
      <xdr:col>22</xdr:col>
      <xdr:colOff>165100</xdr:colOff>
      <xdr:row>14</xdr:row>
      <xdr:rowOff>142500</xdr:rowOff>
    </xdr:to>
    <xdr:sp macro="" textlink="">
      <xdr:nvSpPr>
        <xdr:cNvPr id="73" name="楕円 72"/>
        <xdr:cNvSpPr/>
      </xdr:nvSpPr>
      <xdr:spPr bwMode="auto">
        <a:xfrm>
          <a:off x="4254500" y="2488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152677</xdr:rowOff>
    </xdr:from>
    <xdr:ext cx="762000" cy="259045"/>
    <xdr:sp macro="" textlink="">
      <xdr:nvSpPr>
        <xdr:cNvPr id="74" name="テキスト ボックス 73"/>
        <xdr:cNvSpPr txBox="1"/>
      </xdr:nvSpPr>
      <xdr:spPr>
        <a:xfrm>
          <a:off x="3924300" y="225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61760</xdr:rowOff>
    </xdr:from>
    <xdr:to>
      <xdr:col>19</xdr:col>
      <xdr:colOff>38100</xdr:colOff>
      <xdr:row>14</xdr:row>
      <xdr:rowOff>163360</xdr:rowOff>
    </xdr:to>
    <xdr:sp macro="" textlink="">
      <xdr:nvSpPr>
        <xdr:cNvPr id="75" name="楕円 74"/>
        <xdr:cNvSpPr/>
      </xdr:nvSpPr>
      <xdr:spPr bwMode="auto">
        <a:xfrm>
          <a:off x="3556000" y="2509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2087</xdr:rowOff>
    </xdr:from>
    <xdr:ext cx="762000" cy="259045"/>
    <xdr:sp macro="" textlink="">
      <xdr:nvSpPr>
        <xdr:cNvPr id="76" name="テキスト ボックス 75"/>
        <xdr:cNvSpPr txBox="1"/>
      </xdr:nvSpPr>
      <xdr:spPr>
        <a:xfrm>
          <a:off x="3225800" y="227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103384</xdr:rowOff>
    </xdr:from>
    <xdr:to>
      <xdr:col>15</xdr:col>
      <xdr:colOff>101600</xdr:colOff>
      <xdr:row>15</xdr:row>
      <xdr:rowOff>33534</xdr:rowOff>
    </xdr:to>
    <xdr:sp macro="" textlink="">
      <xdr:nvSpPr>
        <xdr:cNvPr id="77" name="楕円 76"/>
        <xdr:cNvSpPr/>
      </xdr:nvSpPr>
      <xdr:spPr bwMode="auto">
        <a:xfrm>
          <a:off x="2857500" y="2551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43711</xdr:rowOff>
    </xdr:from>
    <xdr:ext cx="762000" cy="259045"/>
    <xdr:sp macro="" textlink="">
      <xdr:nvSpPr>
        <xdr:cNvPr id="78" name="テキスト ボックス 77"/>
        <xdr:cNvSpPr txBox="1"/>
      </xdr:nvSpPr>
      <xdr:spPr>
        <a:xfrm>
          <a:off x="2527300" y="23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138528</xdr:rowOff>
    </xdr:from>
    <xdr:to>
      <xdr:col>29</xdr:col>
      <xdr:colOff>127000</xdr:colOff>
      <xdr:row>33</xdr:row>
      <xdr:rowOff>217558</xdr:rowOff>
    </xdr:to>
    <xdr:cxnSp macro="">
      <xdr:nvCxnSpPr>
        <xdr:cNvPr id="113" name="直線コネクタ 112"/>
        <xdr:cNvCxnSpPr/>
      </xdr:nvCxnSpPr>
      <xdr:spPr bwMode="auto">
        <a:xfrm flipV="1">
          <a:off x="5003800" y="6063078"/>
          <a:ext cx="647700" cy="79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217558</xdr:rowOff>
    </xdr:from>
    <xdr:to>
      <xdr:col>26</xdr:col>
      <xdr:colOff>50800</xdr:colOff>
      <xdr:row>33</xdr:row>
      <xdr:rowOff>284048</xdr:rowOff>
    </xdr:to>
    <xdr:cxnSp macro="">
      <xdr:nvCxnSpPr>
        <xdr:cNvPr id="116" name="直線コネクタ 115"/>
        <xdr:cNvCxnSpPr/>
      </xdr:nvCxnSpPr>
      <xdr:spPr bwMode="auto">
        <a:xfrm flipV="1">
          <a:off x="4305300" y="6142108"/>
          <a:ext cx="698500" cy="66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284048</xdr:rowOff>
    </xdr:from>
    <xdr:to>
      <xdr:col>22</xdr:col>
      <xdr:colOff>114300</xdr:colOff>
      <xdr:row>33</xdr:row>
      <xdr:rowOff>312591</xdr:rowOff>
    </xdr:to>
    <xdr:cxnSp macro="">
      <xdr:nvCxnSpPr>
        <xdr:cNvPr id="119" name="直線コネクタ 118"/>
        <xdr:cNvCxnSpPr/>
      </xdr:nvCxnSpPr>
      <xdr:spPr bwMode="auto">
        <a:xfrm flipV="1">
          <a:off x="3606800" y="6208598"/>
          <a:ext cx="698500" cy="28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312591</xdr:rowOff>
    </xdr:from>
    <xdr:to>
      <xdr:col>18</xdr:col>
      <xdr:colOff>177800</xdr:colOff>
      <xdr:row>34</xdr:row>
      <xdr:rowOff>124583</xdr:rowOff>
    </xdr:to>
    <xdr:cxnSp macro="">
      <xdr:nvCxnSpPr>
        <xdr:cNvPr id="122" name="直線コネクタ 121"/>
        <xdr:cNvCxnSpPr/>
      </xdr:nvCxnSpPr>
      <xdr:spPr bwMode="auto">
        <a:xfrm flipV="1">
          <a:off x="2908300" y="6237141"/>
          <a:ext cx="698500" cy="154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87728</xdr:rowOff>
    </xdr:from>
    <xdr:to>
      <xdr:col>29</xdr:col>
      <xdr:colOff>177800</xdr:colOff>
      <xdr:row>33</xdr:row>
      <xdr:rowOff>189328</xdr:rowOff>
    </xdr:to>
    <xdr:sp macro="" textlink="">
      <xdr:nvSpPr>
        <xdr:cNvPr id="132" name="楕円 131"/>
        <xdr:cNvSpPr/>
      </xdr:nvSpPr>
      <xdr:spPr bwMode="auto">
        <a:xfrm>
          <a:off x="5600700" y="601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170259</xdr:rowOff>
    </xdr:from>
    <xdr:ext cx="762000" cy="259045"/>
    <xdr:sp macro="" textlink="">
      <xdr:nvSpPr>
        <xdr:cNvPr id="133" name="人口1人当たり決算額の推移該当値テキスト445"/>
        <xdr:cNvSpPr txBox="1"/>
      </xdr:nvSpPr>
      <xdr:spPr>
        <a:xfrm>
          <a:off x="5740400" y="592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166758</xdr:rowOff>
    </xdr:from>
    <xdr:to>
      <xdr:col>26</xdr:col>
      <xdr:colOff>101600</xdr:colOff>
      <xdr:row>33</xdr:row>
      <xdr:rowOff>268358</xdr:rowOff>
    </xdr:to>
    <xdr:sp macro="" textlink="">
      <xdr:nvSpPr>
        <xdr:cNvPr id="134" name="楕円 133"/>
        <xdr:cNvSpPr/>
      </xdr:nvSpPr>
      <xdr:spPr bwMode="auto">
        <a:xfrm>
          <a:off x="4953000" y="6091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107085</xdr:rowOff>
    </xdr:from>
    <xdr:ext cx="736600" cy="259045"/>
    <xdr:sp macro="" textlink="">
      <xdr:nvSpPr>
        <xdr:cNvPr id="135" name="テキスト ボックス 134"/>
        <xdr:cNvSpPr txBox="1"/>
      </xdr:nvSpPr>
      <xdr:spPr>
        <a:xfrm>
          <a:off x="4622800" y="58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233248</xdr:rowOff>
    </xdr:from>
    <xdr:to>
      <xdr:col>22</xdr:col>
      <xdr:colOff>165100</xdr:colOff>
      <xdr:row>33</xdr:row>
      <xdr:rowOff>334848</xdr:rowOff>
    </xdr:to>
    <xdr:sp macro="" textlink="">
      <xdr:nvSpPr>
        <xdr:cNvPr id="136" name="楕円 135"/>
        <xdr:cNvSpPr/>
      </xdr:nvSpPr>
      <xdr:spPr bwMode="auto">
        <a:xfrm>
          <a:off x="4254500" y="61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2125</xdr:rowOff>
    </xdr:from>
    <xdr:ext cx="762000" cy="259045"/>
    <xdr:sp macro="" textlink="">
      <xdr:nvSpPr>
        <xdr:cNvPr id="137" name="テキスト ボックス 136"/>
        <xdr:cNvSpPr txBox="1"/>
      </xdr:nvSpPr>
      <xdr:spPr>
        <a:xfrm>
          <a:off x="3924300" y="59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261791</xdr:rowOff>
    </xdr:from>
    <xdr:to>
      <xdr:col>19</xdr:col>
      <xdr:colOff>38100</xdr:colOff>
      <xdr:row>34</xdr:row>
      <xdr:rowOff>20491</xdr:rowOff>
    </xdr:to>
    <xdr:sp macro="" textlink="">
      <xdr:nvSpPr>
        <xdr:cNvPr id="138" name="楕円 137"/>
        <xdr:cNvSpPr/>
      </xdr:nvSpPr>
      <xdr:spPr bwMode="auto">
        <a:xfrm>
          <a:off x="3556000" y="6186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30668</xdr:rowOff>
    </xdr:from>
    <xdr:ext cx="762000" cy="259045"/>
    <xdr:sp macro="" textlink="">
      <xdr:nvSpPr>
        <xdr:cNvPr id="139" name="テキスト ボックス 138"/>
        <xdr:cNvSpPr txBox="1"/>
      </xdr:nvSpPr>
      <xdr:spPr>
        <a:xfrm>
          <a:off x="3225800" y="59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73783</xdr:rowOff>
    </xdr:from>
    <xdr:to>
      <xdr:col>15</xdr:col>
      <xdr:colOff>101600</xdr:colOff>
      <xdr:row>34</xdr:row>
      <xdr:rowOff>175383</xdr:rowOff>
    </xdr:to>
    <xdr:sp macro="" textlink="">
      <xdr:nvSpPr>
        <xdr:cNvPr id="140" name="楕円 139"/>
        <xdr:cNvSpPr/>
      </xdr:nvSpPr>
      <xdr:spPr bwMode="auto">
        <a:xfrm>
          <a:off x="2857500" y="6341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185560</xdr:rowOff>
    </xdr:from>
    <xdr:ext cx="762000" cy="259045"/>
    <xdr:sp macro="" textlink="">
      <xdr:nvSpPr>
        <xdr:cNvPr id="141" name="テキスト ボックス 140"/>
        <xdr:cNvSpPr txBox="1"/>
      </xdr:nvSpPr>
      <xdr:spPr>
        <a:xfrm>
          <a:off x="2527300" y="61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126041</xdr:rowOff>
    </xdr:from>
    <xdr:to>
      <xdr:col>24</xdr:col>
      <xdr:colOff>63500</xdr:colOff>
      <xdr:row>33</xdr:row>
      <xdr:rowOff>17609</xdr:rowOff>
    </xdr:to>
    <xdr:cxnSp macro="">
      <xdr:nvCxnSpPr>
        <xdr:cNvPr id="61" name="直線コネクタ 60"/>
        <xdr:cNvCxnSpPr/>
      </xdr:nvCxnSpPr>
      <xdr:spPr>
        <a:xfrm flipV="1">
          <a:off x="3797300" y="5612441"/>
          <a:ext cx="838200" cy="6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42295</xdr:rowOff>
    </xdr:from>
    <xdr:ext cx="534377" cy="259045"/>
    <xdr:sp macro="" textlink="">
      <xdr:nvSpPr>
        <xdr:cNvPr id="62" name="人件費平均値テキスト"/>
        <xdr:cNvSpPr txBox="1"/>
      </xdr:nvSpPr>
      <xdr:spPr>
        <a:xfrm>
          <a:off x="4686300" y="621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17609</xdr:rowOff>
    </xdr:from>
    <xdr:to>
      <xdr:col>19</xdr:col>
      <xdr:colOff>177800</xdr:colOff>
      <xdr:row>33</xdr:row>
      <xdr:rowOff>37802</xdr:rowOff>
    </xdr:to>
    <xdr:cxnSp macro="">
      <xdr:nvCxnSpPr>
        <xdr:cNvPr id="64" name="直線コネクタ 63"/>
        <xdr:cNvCxnSpPr/>
      </xdr:nvCxnSpPr>
      <xdr:spPr>
        <a:xfrm flipV="1">
          <a:off x="2908300" y="567545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37802</xdr:rowOff>
    </xdr:from>
    <xdr:to>
      <xdr:col>15</xdr:col>
      <xdr:colOff>50800</xdr:colOff>
      <xdr:row>33</xdr:row>
      <xdr:rowOff>65405</xdr:rowOff>
    </xdr:to>
    <xdr:cxnSp macro="">
      <xdr:nvCxnSpPr>
        <xdr:cNvPr id="67" name="直線コネクタ 66"/>
        <xdr:cNvCxnSpPr/>
      </xdr:nvCxnSpPr>
      <xdr:spPr>
        <a:xfrm flipV="1">
          <a:off x="2019300" y="5695652"/>
          <a:ext cx="8890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65405</xdr:rowOff>
    </xdr:from>
    <xdr:to>
      <xdr:col>10</xdr:col>
      <xdr:colOff>114300</xdr:colOff>
      <xdr:row>33</xdr:row>
      <xdr:rowOff>96552</xdr:rowOff>
    </xdr:to>
    <xdr:cxnSp macro="">
      <xdr:nvCxnSpPr>
        <xdr:cNvPr id="70" name="直線コネクタ 69"/>
        <xdr:cNvCxnSpPr/>
      </xdr:nvCxnSpPr>
      <xdr:spPr>
        <a:xfrm flipV="1">
          <a:off x="1130300" y="5723255"/>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91844</xdr:rowOff>
    </xdr:from>
    <xdr:ext cx="534377" cy="259045"/>
    <xdr:sp macro="" textlink="">
      <xdr:nvSpPr>
        <xdr:cNvPr id="74" name="テキスト ボックス 73"/>
        <xdr:cNvSpPr txBox="1"/>
      </xdr:nvSpPr>
      <xdr:spPr>
        <a:xfrm>
          <a:off x="863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75241</xdr:rowOff>
    </xdr:from>
    <xdr:to>
      <xdr:col>24</xdr:col>
      <xdr:colOff>114300</xdr:colOff>
      <xdr:row>33</xdr:row>
      <xdr:rowOff>5391</xdr:rowOff>
    </xdr:to>
    <xdr:sp macro="" textlink="">
      <xdr:nvSpPr>
        <xdr:cNvPr id="80" name="楕円 79"/>
        <xdr:cNvSpPr/>
      </xdr:nvSpPr>
      <xdr:spPr>
        <a:xfrm>
          <a:off x="4584700" y="5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98118</xdr:rowOff>
    </xdr:from>
    <xdr:ext cx="534377" cy="259045"/>
    <xdr:sp macro="" textlink="">
      <xdr:nvSpPr>
        <xdr:cNvPr id="81" name="人件費該当値テキスト"/>
        <xdr:cNvSpPr txBox="1"/>
      </xdr:nvSpPr>
      <xdr:spPr>
        <a:xfrm>
          <a:off x="4686300" y="541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138259</xdr:rowOff>
    </xdr:from>
    <xdr:to>
      <xdr:col>20</xdr:col>
      <xdr:colOff>38100</xdr:colOff>
      <xdr:row>33</xdr:row>
      <xdr:rowOff>68409</xdr:rowOff>
    </xdr:to>
    <xdr:sp macro="" textlink="">
      <xdr:nvSpPr>
        <xdr:cNvPr id="82" name="楕円 81"/>
        <xdr:cNvSpPr/>
      </xdr:nvSpPr>
      <xdr:spPr>
        <a:xfrm>
          <a:off x="3746500" y="56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84936</xdr:rowOff>
    </xdr:from>
    <xdr:ext cx="534377" cy="259045"/>
    <xdr:sp macro="" textlink="">
      <xdr:nvSpPr>
        <xdr:cNvPr id="83" name="テキスト ボックス 82"/>
        <xdr:cNvSpPr txBox="1"/>
      </xdr:nvSpPr>
      <xdr:spPr>
        <a:xfrm>
          <a:off x="3530111" y="539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158452</xdr:rowOff>
    </xdr:from>
    <xdr:to>
      <xdr:col>15</xdr:col>
      <xdr:colOff>101600</xdr:colOff>
      <xdr:row>33</xdr:row>
      <xdr:rowOff>88602</xdr:rowOff>
    </xdr:to>
    <xdr:sp macro="" textlink="">
      <xdr:nvSpPr>
        <xdr:cNvPr id="84" name="楕円 83"/>
        <xdr:cNvSpPr/>
      </xdr:nvSpPr>
      <xdr:spPr>
        <a:xfrm>
          <a:off x="2857500" y="564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105129</xdr:rowOff>
    </xdr:from>
    <xdr:ext cx="534377" cy="259045"/>
    <xdr:sp macro="" textlink="">
      <xdr:nvSpPr>
        <xdr:cNvPr id="85" name="テキスト ボックス 84"/>
        <xdr:cNvSpPr txBox="1"/>
      </xdr:nvSpPr>
      <xdr:spPr>
        <a:xfrm>
          <a:off x="2641111" y="542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14605</xdr:rowOff>
    </xdr:from>
    <xdr:to>
      <xdr:col>10</xdr:col>
      <xdr:colOff>165100</xdr:colOff>
      <xdr:row>33</xdr:row>
      <xdr:rowOff>116205</xdr:rowOff>
    </xdr:to>
    <xdr:sp macro="" textlink="">
      <xdr:nvSpPr>
        <xdr:cNvPr id="86" name="楕円 85"/>
        <xdr:cNvSpPr/>
      </xdr:nvSpPr>
      <xdr:spPr>
        <a:xfrm>
          <a:off x="19685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132732</xdr:rowOff>
    </xdr:from>
    <xdr:ext cx="534377" cy="259045"/>
    <xdr:sp macro="" textlink="">
      <xdr:nvSpPr>
        <xdr:cNvPr id="87" name="テキスト ボックス 86"/>
        <xdr:cNvSpPr txBox="1"/>
      </xdr:nvSpPr>
      <xdr:spPr>
        <a:xfrm>
          <a:off x="1752111" y="54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45752</xdr:rowOff>
    </xdr:from>
    <xdr:to>
      <xdr:col>6</xdr:col>
      <xdr:colOff>38100</xdr:colOff>
      <xdr:row>33</xdr:row>
      <xdr:rowOff>147352</xdr:rowOff>
    </xdr:to>
    <xdr:sp macro="" textlink="">
      <xdr:nvSpPr>
        <xdr:cNvPr id="88" name="楕円 87"/>
        <xdr:cNvSpPr/>
      </xdr:nvSpPr>
      <xdr:spPr>
        <a:xfrm>
          <a:off x="1079500" y="57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163879</xdr:rowOff>
    </xdr:from>
    <xdr:ext cx="534377" cy="259045"/>
    <xdr:sp macro="" textlink="">
      <xdr:nvSpPr>
        <xdr:cNvPr id="89" name="テキスト ボックス 88"/>
        <xdr:cNvSpPr txBox="1"/>
      </xdr:nvSpPr>
      <xdr:spPr>
        <a:xfrm>
          <a:off x="863111" y="547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160045</xdr:rowOff>
    </xdr:from>
    <xdr:to>
      <xdr:col>24</xdr:col>
      <xdr:colOff>63500</xdr:colOff>
      <xdr:row>55</xdr:row>
      <xdr:rowOff>8186</xdr:rowOff>
    </xdr:to>
    <xdr:cxnSp macro="">
      <xdr:nvCxnSpPr>
        <xdr:cNvPr id="117" name="直線コネクタ 116"/>
        <xdr:cNvCxnSpPr/>
      </xdr:nvCxnSpPr>
      <xdr:spPr>
        <a:xfrm flipV="1">
          <a:off x="3797300" y="9075445"/>
          <a:ext cx="838200" cy="36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8186</xdr:rowOff>
    </xdr:from>
    <xdr:to>
      <xdr:col>19</xdr:col>
      <xdr:colOff>177800</xdr:colOff>
      <xdr:row>55</xdr:row>
      <xdr:rowOff>73223</xdr:rowOff>
    </xdr:to>
    <xdr:cxnSp macro="">
      <xdr:nvCxnSpPr>
        <xdr:cNvPr id="120" name="直線コネクタ 119"/>
        <xdr:cNvCxnSpPr/>
      </xdr:nvCxnSpPr>
      <xdr:spPr>
        <a:xfrm flipV="1">
          <a:off x="2908300" y="9437936"/>
          <a:ext cx="889000" cy="6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154491</xdr:rowOff>
    </xdr:from>
    <xdr:to>
      <xdr:col>15</xdr:col>
      <xdr:colOff>50800</xdr:colOff>
      <xdr:row>55</xdr:row>
      <xdr:rowOff>73223</xdr:rowOff>
    </xdr:to>
    <xdr:cxnSp macro="">
      <xdr:nvCxnSpPr>
        <xdr:cNvPr id="123" name="直線コネクタ 122"/>
        <xdr:cNvCxnSpPr/>
      </xdr:nvCxnSpPr>
      <xdr:spPr>
        <a:xfrm>
          <a:off x="2019300" y="9412791"/>
          <a:ext cx="889000" cy="9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119721</xdr:rowOff>
    </xdr:from>
    <xdr:to>
      <xdr:col>10</xdr:col>
      <xdr:colOff>114300</xdr:colOff>
      <xdr:row>54</xdr:row>
      <xdr:rowOff>154491</xdr:rowOff>
    </xdr:to>
    <xdr:cxnSp macro="">
      <xdr:nvCxnSpPr>
        <xdr:cNvPr id="126" name="直線コネクタ 125"/>
        <xdr:cNvCxnSpPr/>
      </xdr:nvCxnSpPr>
      <xdr:spPr>
        <a:xfrm>
          <a:off x="1130300" y="9378021"/>
          <a:ext cx="889000" cy="3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109245</xdr:rowOff>
    </xdr:from>
    <xdr:to>
      <xdr:col>24</xdr:col>
      <xdr:colOff>114300</xdr:colOff>
      <xdr:row>53</xdr:row>
      <xdr:rowOff>39395</xdr:rowOff>
    </xdr:to>
    <xdr:sp macro="" textlink="">
      <xdr:nvSpPr>
        <xdr:cNvPr id="136" name="楕円 135"/>
        <xdr:cNvSpPr/>
      </xdr:nvSpPr>
      <xdr:spPr>
        <a:xfrm>
          <a:off x="4584700" y="90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132122</xdr:rowOff>
    </xdr:from>
    <xdr:ext cx="534377" cy="259045"/>
    <xdr:sp macro="" textlink="">
      <xdr:nvSpPr>
        <xdr:cNvPr id="137" name="物件費該当値テキスト"/>
        <xdr:cNvSpPr txBox="1"/>
      </xdr:nvSpPr>
      <xdr:spPr>
        <a:xfrm>
          <a:off x="4686300" y="887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128836</xdr:rowOff>
    </xdr:from>
    <xdr:to>
      <xdr:col>20</xdr:col>
      <xdr:colOff>38100</xdr:colOff>
      <xdr:row>55</xdr:row>
      <xdr:rowOff>58986</xdr:rowOff>
    </xdr:to>
    <xdr:sp macro="" textlink="">
      <xdr:nvSpPr>
        <xdr:cNvPr id="138" name="楕円 137"/>
        <xdr:cNvSpPr/>
      </xdr:nvSpPr>
      <xdr:spPr>
        <a:xfrm>
          <a:off x="3746500" y="93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75513</xdr:rowOff>
    </xdr:from>
    <xdr:ext cx="534377" cy="259045"/>
    <xdr:sp macro="" textlink="">
      <xdr:nvSpPr>
        <xdr:cNvPr id="139" name="テキスト ボックス 138"/>
        <xdr:cNvSpPr txBox="1"/>
      </xdr:nvSpPr>
      <xdr:spPr>
        <a:xfrm>
          <a:off x="3530111" y="91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22423</xdr:rowOff>
    </xdr:from>
    <xdr:to>
      <xdr:col>15</xdr:col>
      <xdr:colOff>101600</xdr:colOff>
      <xdr:row>55</xdr:row>
      <xdr:rowOff>124023</xdr:rowOff>
    </xdr:to>
    <xdr:sp macro="" textlink="">
      <xdr:nvSpPr>
        <xdr:cNvPr id="140" name="楕円 139"/>
        <xdr:cNvSpPr/>
      </xdr:nvSpPr>
      <xdr:spPr>
        <a:xfrm>
          <a:off x="2857500" y="945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140550</xdr:rowOff>
    </xdr:from>
    <xdr:ext cx="534377" cy="259045"/>
    <xdr:sp macro="" textlink="">
      <xdr:nvSpPr>
        <xdr:cNvPr id="141" name="テキスト ボックス 140"/>
        <xdr:cNvSpPr txBox="1"/>
      </xdr:nvSpPr>
      <xdr:spPr>
        <a:xfrm>
          <a:off x="2641111" y="922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103691</xdr:rowOff>
    </xdr:from>
    <xdr:to>
      <xdr:col>10</xdr:col>
      <xdr:colOff>165100</xdr:colOff>
      <xdr:row>55</xdr:row>
      <xdr:rowOff>33841</xdr:rowOff>
    </xdr:to>
    <xdr:sp macro="" textlink="">
      <xdr:nvSpPr>
        <xdr:cNvPr id="142" name="楕円 141"/>
        <xdr:cNvSpPr/>
      </xdr:nvSpPr>
      <xdr:spPr>
        <a:xfrm>
          <a:off x="1968500" y="93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50368</xdr:rowOff>
    </xdr:from>
    <xdr:ext cx="534377" cy="259045"/>
    <xdr:sp macro="" textlink="">
      <xdr:nvSpPr>
        <xdr:cNvPr id="143" name="テキスト ボックス 142"/>
        <xdr:cNvSpPr txBox="1"/>
      </xdr:nvSpPr>
      <xdr:spPr>
        <a:xfrm>
          <a:off x="1752111" y="913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68921</xdr:rowOff>
    </xdr:from>
    <xdr:to>
      <xdr:col>6</xdr:col>
      <xdr:colOff>38100</xdr:colOff>
      <xdr:row>54</xdr:row>
      <xdr:rowOff>170521</xdr:rowOff>
    </xdr:to>
    <xdr:sp macro="" textlink="">
      <xdr:nvSpPr>
        <xdr:cNvPr id="144" name="楕円 143"/>
        <xdr:cNvSpPr/>
      </xdr:nvSpPr>
      <xdr:spPr>
        <a:xfrm>
          <a:off x="1079500" y="9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15598</xdr:rowOff>
    </xdr:from>
    <xdr:ext cx="534377" cy="259045"/>
    <xdr:sp macro="" textlink="">
      <xdr:nvSpPr>
        <xdr:cNvPr id="145" name="テキスト ボックス 144"/>
        <xdr:cNvSpPr txBox="1"/>
      </xdr:nvSpPr>
      <xdr:spPr>
        <a:xfrm>
          <a:off x="863111" y="91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158170</xdr:rowOff>
    </xdr:from>
    <xdr:to>
      <xdr:col>24</xdr:col>
      <xdr:colOff>63500</xdr:colOff>
      <xdr:row>77</xdr:row>
      <xdr:rowOff>168686</xdr:rowOff>
    </xdr:to>
    <xdr:cxnSp macro="">
      <xdr:nvCxnSpPr>
        <xdr:cNvPr id="172" name="直線コネクタ 171"/>
        <xdr:cNvCxnSpPr/>
      </xdr:nvCxnSpPr>
      <xdr:spPr>
        <a:xfrm>
          <a:off x="3797300" y="1335982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3" name="維持補修費平均値テキスト"/>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158034</xdr:rowOff>
    </xdr:from>
    <xdr:to>
      <xdr:col>19</xdr:col>
      <xdr:colOff>177800</xdr:colOff>
      <xdr:row>77</xdr:row>
      <xdr:rowOff>158170</xdr:rowOff>
    </xdr:to>
    <xdr:cxnSp macro="">
      <xdr:nvCxnSpPr>
        <xdr:cNvPr id="175" name="直線コネクタ 174"/>
        <xdr:cNvCxnSpPr/>
      </xdr:nvCxnSpPr>
      <xdr:spPr>
        <a:xfrm>
          <a:off x="2908300" y="1335968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7" name="テキスト ボックス 176"/>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158034</xdr:rowOff>
    </xdr:from>
    <xdr:to>
      <xdr:col>15</xdr:col>
      <xdr:colOff>50800</xdr:colOff>
      <xdr:row>78</xdr:row>
      <xdr:rowOff>5786</xdr:rowOff>
    </xdr:to>
    <xdr:cxnSp macro="">
      <xdr:nvCxnSpPr>
        <xdr:cNvPr id="178" name="直線コネクタ 177"/>
        <xdr:cNvCxnSpPr/>
      </xdr:nvCxnSpPr>
      <xdr:spPr>
        <a:xfrm flipV="1">
          <a:off x="2019300" y="13359684"/>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0" name="テキスト ボックス 179"/>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482</xdr:rowOff>
    </xdr:from>
    <xdr:to>
      <xdr:col>10</xdr:col>
      <xdr:colOff>114300</xdr:colOff>
      <xdr:row>78</xdr:row>
      <xdr:rowOff>5786</xdr:rowOff>
    </xdr:to>
    <xdr:cxnSp macro="">
      <xdr:nvCxnSpPr>
        <xdr:cNvPr id="181" name="直線コネクタ 180"/>
        <xdr:cNvCxnSpPr/>
      </xdr:nvCxnSpPr>
      <xdr:spPr>
        <a:xfrm>
          <a:off x="1130300" y="13373582"/>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3" name="テキスト ボックス 182"/>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5" name="テキスト ボックス 184"/>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117886</xdr:rowOff>
    </xdr:from>
    <xdr:to>
      <xdr:col>24</xdr:col>
      <xdr:colOff>114300</xdr:colOff>
      <xdr:row>78</xdr:row>
      <xdr:rowOff>48036</xdr:rowOff>
    </xdr:to>
    <xdr:sp macro="" textlink="">
      <xdr:nvSpPr>
        <xdr:cNvPr id="191" name="楕円 190"/>
        <xdr:cNvSpPr/>
      </xdr:nvSpPr>
      <xdr:spPr>
        <a:xfrm>
          <a:off x="4584700" y="133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96313</xdr:rowOff>
    </xdr:from>
    <xdr:ext cx="469744" cy="259045"/>
    <xdr:sp macro="" textlink="">
      <xdr:nvSpPr>
        <xdr:cNvPr id="192" name="維持補修費該当値テキスト"/>
        <xdr:cNvSpPr txBox="1"/>
      </xdr:nvSpPr>
      <xdr:spPr>
        <a:xfrm>
          <a:off x="4686300"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107370</xdr:rowOff>
    </xdr:from>
    <xdr:to>
      <xdr:col>20</xdr:col>
      <xdr:colOff>38100</xdr:colOff>
      <xdr:row>78</xdr:row>
      <xdr:rowOff>37520</xdr:rowOff>
    </xdr:to>
    <xdr:sp macro="" textlink="">
      <xdr:nvSpPr>
        <xdr:cNvPr id="193" name="楕円 192"/>
        <xdr:cNvSpPr/>
      </xdr:nvSpPr>
      <xdr:spPr>
        <a:xfrm>
          <a:off x="3746500" y="133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28647</xdr:rowOff>
    </xdr:from>
    <xdr:ext cx="469744" cy="259045"/>
    <xdr:sp macro="" textlink="">
      <xdr:nvSpPr>
        <xdr:cNvPr id="194" name="テキスト ボックス 193"/>
        <xdr:cNvSpPr txBox="1"/>
      </xdr:nvSpPr>
      <xdr:spPr>
        <a:xfrm>
          <a:off x="3562428" y="1340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107234</xdr:rowOff>
    </xdr:from>
    <xdr:to>
      <xdr:col>15</xdr:col>
      <xdr:colOff>101600</xdr:colOff>
      <xdr:row>78</xdr:row>
      <xdr:rowOff>37384</xdr:rowOff>
    </xdr:to>
    <xdr:sp macro="" textlink="">
      <xdr:nvSpPr>
        <xdr:cNvPr id="195" name="楕円 194"/>
        <xdr:cNvSpPr/>
      </xdr:nvSpPr>
      <xdr:spPr>
        <a:xfrm>
          <a:off x="2857500" y="133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28511</xdr:rowOff>
    </xdr:from>
    <xdr:ext cx="469744" cy="259045"/>
    <xdr:sp macro="" textlink="">
      <xdr:nvSpPr>
        <xdr:cNvPr id="196" name="テキスト ボックス 195"/>
        <xdr:cNvSpPr txBox="1"/>
      </xdr:nvSpPr>
      <xdr:spPr>
        <a:xfrm>
          <a:off x="2673428" y="134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126436</xdr:rowOff>
    </xdr:from>
    <xdr:to>
      <xdr:col>10</xdr:col>
      <xdr:colOff>165100</xdr:colOff>
      <xdr:row>78</xdr:row>
      <xdr:rowOff>56586</xdr:rowOff>
    </xdr:to>
    <xdr:sp macro="" textlink="">
      <xdr:nvSpPr>
        <xdr:cNvPr id="197" name="楕円 196"/>
        <xdr:cNvSpPr/>
      </xdr:nvSpPr>
      <xdr:spPr>
        <a:xfrm>
          <a:off x="1968500" y="1332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47713</xdr:rowOff>
    </xdr:from>
    <xdr:ext cx="469744" cy="259045"/>
    <xdr:sp macro="" textlink="">
      <xdr:nvSpPr>
        <xdr:cNvPr id="198" name="テキスト ボックス 197"/>
        <xdr:cNvSpPr txBox="1"/>
      </xdr:nvSpPr>
      <xdr:spPr>
        <a:xfrm>
          <a:off x="1784428" y="134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121132</xdr:rowOff>
    </xdr:from>
    <xdr:to>
      <xdr:col>6</xdr:col>
      <xdr:colOff>38100</xdr:colOff>
      <xdr:row>78</xdr:row>
      <xdr:rowOff>51282</xdr:rowOff>
    </xdr:to>
    <xdr:sp macro="" textlink="">
      <xdr:nvSpPr>
        <xdr:cNvPr id="199" name="楕円 198"/>
        <xdr:cNvSpPr/>
      </xdr:nvSpPr>
      <xdr:spPr>
        <a:xfrm>
          <a:off x="1079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42409</xdr:rowOff>
    </xdr:from>
    <xdr:ext cx="469744" cy="259045"/>
    <xdr:sp macro="" textlink="">
      <xdr:nvSpPr>
        <xdr:cNvPr id="200" name="テキスト ボックス 199"/>
        <xdr:cNvSpPr txBox="1"/>
      </xdr:nvSpPr>
      <xdr:spPr>
        <a:xfrm>
          <a:off x="895428" y="1341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76</xdr:rowOff>
    </xdr:from>
    <xdr:to>
      <xdr:col>24</xdr:col>
      <xdr:colOff>63500</xdr:colOff>
      <xdr:row>97</xdr:row>
      <xdr:rowOff>48577</xdr:rowOff>
    </xdr:to>
    <xdr:cxnSp macro="">
      <xdr:nvCxnSpPr>
        <xdr:cNvPr id="230" name="直線コネクタ 229"/>
        <xdr:cNvCxnSpPr/>
      </xdr:nvCxnSpPr>
      <xdr:spPr>
        <a:xfrm flipV="1">
          <a:off x="3797300" y="16630726"/>
          <a:ext cx="8382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48577</xdr:rowOff>
    </xdr:from>
    <xdr:to>
      <xdr:col>19</xdr:col>
      <xdr:colOff>177800</xdr:colOff>
      <xdr:row>97</xdr:row>
      <xdr:rowOff>103594</xdr:rowOff>
    </xdr:to>
    <xdr:cxnSp macro="">
      <xdr:nvCxnSpPr>
        <xdr:cNvPr id="233" name="直線コネクタ 232"/>
        <xdr:cNvCxnSpPr/>
      </xdr:nvCxnSpPr>
      <xdr:spPr>
        <a:xfrm flipV="1">
          <a:off x="2908300" y="16679227"/>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103594</xdr:rowOff>
    </xdr:from>
    <xdr:to>
      <xdr:col>15</xdr:col>
      <xdr:colOff>50800</xdr:colOff>
      <xdr:row>97</xdr:row>
      <xdr:rowOff>136373</xdr:rowOff>
    </xdr:to>
    <xdr:cxnSp macro="">
      <xdr:nvCxnSpPr>
        <xdr:cNvPr id="236" name="直線コネクタ 235"/>
        <xdr:cNvCxnSpPr/>
      </xdr:nvCxnSpPr>
      <xdr:spPr>
        <a:xfrm flipV="1">
          <a:off x="2019300" y="16734244"/>
          <a:ext cx="889000" cy="3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135967</xdr:rowOff>
    </xdr:from>
    <xdr:to>
      <xdr:col>10</xdr:col>
      <xdr:colOff>114300</xdr:colOff>
      <xdr:row>97</xdr:row>
      <xdr:rowOff>136373</xdr:rowOff>
    </xdr:to>
    <xdr:cxnSp macro="">
      <xdr:nvCxnSpPr>
        <xdr:cNvPr id="239" name="直線コネクタ 238"/>
        <xdr:cNvCxnSpPr/>
      </xdr:nvCxnSpPr>
      <xdr:spPr>
        <a:xfrm>
          <a:off x="1130300" y="16766617"/>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120726</xdr:rowOff>
    </xdr:from>
    <xdr:to>
      <xdr:col>24</xdr:col>
      <xdr:colOff>114300</xdr:colOff>
      <xdr:row>97</xdr:row>
      <xdr:rowOff>50876</xdr:rowOff>
    </xdr:to>
    <xdr:sp macro="" textlink="">
      <xdr:nvSpPr>
        <xdr:cNvPr id="249" name="楕円 248"/>
        <xdr:cNvSpPr/>
      </xdr:nvSpPr>
      <xdr:spPr>
        <a:xfrm>
          <a:off x="4584700" y="165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99153</xdr:rowOff>
    </xdr:from>
    <xdr:ext cx="534377" cy="259045"/>
    <xdr:sp macro="" textlink="">
      <xdr:nvSpPr>
        <xdr:cNvPr id="250" name="扶助費該当値テキスト"/>
        <xdr:cNvSpPr txBox="1"/>
      </xdr:nvSpPr>
      <xdr:spPr>
        <a:xfrm>
          <a:off x="4686300" y="165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169227</xdr:rowOff>
    </xdr:from>
    <xdr:to>
      <xdr:col>20</xdr:col>
      <xdr:colOff>38100</xdr:colOff>
      <xdr:row>97</xdr:row>
      <xdr:rowOff>99377</xdr:rowOff>
    </xdr:to>
    <xdr:sp macro="" textlink="">
      <xdr:nvSpPr>
        <xdr:cNvPr id="251" name="楕円 250"/>
        <xdr:cNvSpPr/>
      </xdr:nvSpPr>
      <xdr:spPr>
        <a:xfrm>
          <a:off x="3746500" y="166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90504</xdr:rowOff>
    </xdr:from>
    <xdr:ext cx="534377" cy="259045"/>
    <xdr:sp macro="" textlink="">
      <xdr:nvSpPr>
        <xdr:cNvPr id="252" name="テキスト ボックス 251"/>
        <xdr:cNvSpPr txBox="1"/>
      </xdr:nvSpPr>
      <xdr:spPr>
        <a:xfrm>
          <a:off x="3530111" y="1672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52794</xdr:rowOff>
    </xdr:from>
    <xdr:to>
      <xdr:col>15</xdr:col>
      <xdr:colOff>101600</xdr:colOff>
      <xdr:row>97</xdr:row>
      <xdr:rowOff>154394</xdr:rowOff>
    </xdr:to>
    <xdr:sp macro="" textlink="">
      <xdr:nvSpPr>
        <xdr:cNvPr id="253" name="楕円 252"/>
        <xdr:cNvSpPr/>
      </xdr:nvSpPr>
      <xdr:spPr>
        <a:xfrm>
          <a:off x="2857500" y="166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145521</xdr:rowOff>
    </xdr:from>
    <xdr:ext cx="534377" cy="259045"/>
    <xdr:sp macro="" textlink="">
      <xdr:nvSpPr>
        <xdr:cNvPr id="254" name="テキスト ボックス 253"/>
        <xdr:cNvSpPr txBox="1"/>
      </xdr:nvSpPr>
      <xdr:spPr>
        <a:xfrm>
          <a:off x="2641111" y="1677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85573</xdr:rowOff>
    </xdr:from>
    <xdr:to>
      <xdr:col>10</xdr:col>
      <xdr:colOff>165100</xdr:colOff>
      <xdr:row>98</xdr:row>
      <xdr:rowOff>15723</xdr:rowOff>
    </xdr:to>
    <xdr:sp macro="" textlink="">
      <xdr:nvSpPr>
        <xdr:cNvPr id="255" name="楕円 254"/>
        <xdr:cNvSpPr/>
      </xdr:nvSpPr>
      <xdr:spPr>
        <a:xfrm>
          <a:off x="1968500" y="167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6850</xdr:rowOff>
    </xdr:from>
    <xdr:ext cx="534377" cy="259045"/>
    <xdr:sp macro="" textlink="">
      <xdr:nvSpPr>
        <xdr:cNvPr id="256" name="テキスト ボックス 255"/>
        <xdr:cNvSpPr txBox="1"/>
      </xdr:nvSpPr>
      <xdr:spPr>
        <a:xfrm>
          <a:off x="1752111" y="1680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85167</xdr:rowOff>
    </xdr:from>
    <xdr:to>
      <xdr:col>6</xdr:col>
      <xdr:colOff>38100</xdr:colOff>
      <xdr:row>98</xdr:row>
      <xdr:rowOff>15317</xdr:rowOff>
    </xdr:to>
    <xdr:sp macro="" textlink="">
      <xdr:nvSpPr>
        <xdr:cNvPr id="257" name="楕円 256"/>
        <xdr:cNvSpPr/>
      </xdr:nvSpPr>
      <xdr:spPr>
        <a:xfrm>
          <a:off x="1079500" y="167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6444</xdr:rowOff>
    </xdr:from>
    <xdr:ext cx="534377" cy="259045"/>
    <xdr:sp macro="" textlink="">
      <xdr:nvSpPr>
        <xdr:cNvPr id="258" name="テキスト ボックス 257"/>
        <xdr:cNvSpPr txBox="1"/>
      </xdr:nvSpPr>
      <xdr:spPr>
        <a:xfrm>
          <a:off x="863111" y="1680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168819</xdr:rowOff>
    </xdr:from>
    <xdr:to>
      <xdr:col>55</xdr:col>
      <xdr:colOff>0</xdr:colOff>
      <xdr:row>36</xdr:row>
      <xdr:rowOff>13001</xdr:rowOff>
    </xdr:to>
    <xdr:cxnSp macro="">
      <xdr:nvCxnSpPr>
        <xdr:cNvPr id="285" name="直線コネクタ 284"/>
        <xdr:cNvCxnSpPr/>
      </xdr:nvCxnSpPr>
      <xdr:spPr>
        <a:xfrm flipV="1">
          <a:off x="9639300" y="5655219"/>
          <a:ext cx="838200" cy="52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13001</xdr:rowOff>
    </xdr:from>
    <xdr:to>
      <xdr:col>50</xdr:col>
      <xdr:colOff>114300</xdr:colOff>
      <xdr:row>36</xdr:row>
      <xdr:rowOff>28244</xdr:rowOff>
    </xdr:to>
    <xdr:cxnSp macro="">
      <xdr:nvCxnSpPr>
        <xdr:cNvPr id="288" name="直線コネクタ 287"/>
        <xdr:cNvCxnSpPr/>
      </xdr:nvCxnSpPr>
      <xdr:spPr>
        <a:xfrm flipV="1">
          <a:off x="8750300" y="618520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28244</xdr:rowOff>
    </xdr:from>
    <xdr:to>
      <xdr:col>45</xdr:col>
      <xdr:colOff>177800</xdr:colOff>
      <xdr:row>36</xdr:row>
      <xdr:rowOff>30950</xdr:rowOff>
    </xdr:to>
    <xdr:cxnSp macro="">
      <xdr:nvCxnSpPr>
        <xdr:cNvPr id="291" name="直線コネクタ 290"/>
        <xdr:cNvCxnSpPr/>
      </xdr:nvCxnSpPr>
      <xdr:spPr>
        <a:xfrm flipV="1">
          <a:off x="7861300" y="6200444"/>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141840</xdr:rowOff>
    </xdr:from>
    <xdr:to>
      <xdr:col>41</xdr:col>
      <xdr:colOff>50800</xdr:colOff>
      <xdr:row>36</xdr:row>
      <xdr:rowOff>30950</xdr:rowOff>
    </xdr:to>
    <xdr:cxnSp macro="">
      <xdr:nvCxnSpPr>
        <xdr:cNvPr id="294" name="直線コネクタ 293"/>
        <xdr:cNvCxnSpPr/>
      </xdr:nvCxnSpPr>
      <xdr:spPr>
        <a:xfrm>
          <a:off x="6972300" y="6142590"/>
          <a:ext cx="889000" cy="6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118019</xdr:rowOff>
    </xdr:from>
    <xdr:to>
      <xdr:col>55</xdr:col>
      <xdr:colOff>50800</xdr:colOff>
      <xdr:row>33</xdr:row>
      <xdr:rowOff>48169</xdr:rowOff>
    </xdr:to>
    <xdr:sp macro="" textlink="">
      <xdr:nvSpPr>
        <xdr:cNvPr id="304" name="楕円 303"/>
        <xdr:cNvSpPr/>
      </xdr:nvSpPr>
      <xdr:spPr>
        <a:xfrm>
          <a:off x="10426700" y="56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32946</xdr:rowOff>
    </xdr:from>
    <xdr:ext cx="599010" cy="259045"/>
    <xdr:sp macro="" textlink="">
      <xdr:nvSpPr>
        <xdr:cNvPr id="305" name="補助費等該当値テキスト"/>
        <xdr:cNvSpPr txBox="1"/>
      </xdr:nvSpPr>
      <xdr:spPr>
        <a:xfrm>
          <a:off x="10528300" y="55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133651</xdr:rowOff>
    </xdr:from>
    <xdr:to>
      <xdr:col>50</xdr:col>
      <xdr:colOff>165100</xdr:colOff>
      <xdr:row>36</xdr:row>
      <xdr:rowOff>63801</xdr:rowOff>
    </xdr:to>
    <xdr:sp macro="" textlink="">
      <xdr:nvSpPr>
        <xdr:cNvPr id="306" name="楕円 305"/>
        <xdr:cNvSpPr/>
      </xdr:nvSpPr>
      <xdr:spPr>
        <a:xfrm>
          <a:off x="9588500" y="613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80328</xdr:rowOff>
    </xdr:from>
    <xdr:ext cx="599010" cy="259045"/>
    <xdr:sp macro="" textlink="">
      <xdr:nvSpPr>
        <xdr:cNvPr id="307" name="テキスト ボックス 306"/>
        <xdr:cNvSpPr txBox="1"/>
      </xdr:nvSpPr>
      <xdr:spPr>
        <a:xfrm>
          <a:off x="9339795" y="590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148894</xdr:rowOff>
    </xdr:from>
    <xdr:to>
      <xdr:col>46</xdr:col>
      <xdr:colOff>38100</xdr:colOff>
      <xdr:row>36</xdr:row>
      <xdr:rowOff>79044</xdr:rowOff>
    </xdr:to>
    <xdr:sp macro="" textlink="">
      <xdr:nvSpPr>
        <xdr:cNvPr id="308" name="楕円 307"/>
        <xdr:cNvSpPr/>
      </xdr:nvSpPr>
      <xdr:spPr>
        <a:xfrm>
          <a:off x="8699500" y="61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95571</xdr:rowOff>
    </xdr:from>
    <xdr:ext cx="534377" cy="259045"/>
    <xdr:sp macro="" textlink="">
      <xdr:nvSpPr>
        <xdr:cNvPr id="309" name="テキスト ボックス 308"/>
        <xdr:cNvSpPr txBox="1"/>
      </xdr:nvSpPr>
      <xdr:spPr>
        <a:xfrm>
          <a:off x="8483111" y="59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151600</xdr:rowOff>
    </xdr:from>
    <xdr:to>
      <xdr:col>41</xdr:col>
      <xdr:colOff>101600</xdr:colOff>
      <xdr:row>36</xdr:row>
      <xdr:rowOff>81750</xdr:rowOff>
    </xdr:to>
    <xdr:sp macro="" textlink="">
      <xdr:nvSpPr>
        <xdr:cNvPr id="310" name="楕円 309"/>
        <xdr:cNvSpPr/>
      </xdr:nvSpPr>
      <xdr:spPr>
        <a:xfrm>
          <a:off x="7810500" y="615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98277</xdr:rowOff>
    </xdr:from>
    <xdr:ext cx="534377" cy="259045"/>
    <xdr:sp macro="" textlink="">
      <xdr:nvSpPr>
        <xdr:cNvPr id="311" name="テキスト ボックス 310"/>
        <xdr:cNvSpPr txBox="1"/>
      </xdr:nvSpPr>
      <xdr:spPr>
        <a:xfrm>
          <a:off x="7594111" y="592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91040</xdr:rowOff>
    </xdr:from>
    <xdr:to>
      <xdr:col>36</xdr:col>
      <xdr:colOff>165100</xdr:colOff>
      <xdr:row>36</xdr:row>
      <xdr:rowOff>21190</xdr:rowOff>
    </xdr:to>
    <xdr:sp macro="" textlink="">
      <xdr:nvSpPr>
        <xdr:cNvPr id="312" name="楕円 311"/>
        <xdr:cNvSpPr/>
      </xdr:nvSpPr>
      <xdr:spPr>
        <a:xfrm>
          <a:off x="6921500" y="60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37717</xdr:rowOff>
    </xdr:from>
    <xdr:ext cx="599010" cy="259045"/>
    <xdr:sp macro="" textlink="">
      <xdr:nvSpPr>
        <xdr:cNvPr id="313" name="テキスト ボックス 312"/>
        <xdr:cNvSpPr txBox="1"/>
      </xdr:nvSpPr>
      <xdr:spPr>
        <a:xfrm>
          <a:off x="6672795" y="5867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149949</xdr:rowOff>
    </xdr:from>
    <xdr:to>
      <xdr:col>55</xdr:col>
      <xdr:colOff>0</xdr:colOff>
      <xdr:row>54</xdr:row>
      <xdr:rowOff>8090</xdr:rowOff>
    </xdr:to>
    <xdr:cxnSp macro="">
      <xdr:nvCxnSpPr>
        <xdr:cNvPr id="342" name="直線コネクタ 341"/>
        <xdr:cNvCxnSpPr/>
      </xdr:nvCxnSpPr>
      <xdr:spPr>
        <a:xfrm>
          <a:off x="9639300" y="9236799"/>
          <a:ext cx="8382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149949</xdr:rowOff>
    </xdr:from>
    <xdr:to>
      <xdr:col>50</xdr:col>
      <xdr:colOff>114300</xdr:colOff>
      <xdr:row>55</xdr:row>
      <xdr:rowOff>22923</xdr:rowOff>
    </xdr:to>
    <xdr:cxnSp macro="">
      <xdr:nvCxnSpPr>
        <xdr:cNvPr id="345" name="直線コネクタ 344"/>
        <xdr:cNvCxnSpPr/>
      </xdr:nvCxnSpPr>
      <xdr:spPr>
        <a:xfrm flipV="1">
          <a:off x="8750300" y="9236799"/>
          <a:ext cx="889000" cy="2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36246</xdr:rowOff>
    </xdr:from>
    <xdr:to>
      <xdr:col>45</xdr:col>
      <xdr:colOff>177800</xdr:colOff>
      <xdr:row>55</xdr:row>
      <xdr:rowOff>22923</xdr:rowOff>
    </xdr:to>
    <xdr:cxnSp macro="">
      <xdr:nvCxnSpPr>
        <xdr:cNvPr id="348" name="直線コネクタ 347"/>
        <xdr:cNvCxnSpPr/>
      </xdr:nvCxnSpPr>
      <xdr:spPr>
        <a:xfrm>
          <a:off x="7861300" y="9294546"/>
          <a:ext cx="889000" cy="15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36246</xdr:rowOff>
    </xdr:from>
    <xdr:to>
      <xdr:col>41</xdr:col>
      <xdr:colOff>50800</xdr:colOff>
      <xdr:row>54</xdr:row>
      <xdr:rowOff>49746</xdr:rowOff>
    </xdr:to>
    <xdr:cxnSp macro="">
      <xdr:nvCxnSpPr>
        <xdr:cNvPr id="351" name="直線コネクタ 350"/>
        <xdr:cNvCxnSpPr/>
      </xdr:nvCxnSpPr>
      <xdr:spPr>
        <a:xfrm flipV="1">
          <a:off x="6972300" y="9294546"/>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128740</xdr:rowOff>
    </xdr:from>
    <xdr:to>
      <xdr:col>55</xdr:col>
      <xdr:colOff>50800</xdr:colOff>
      <xdr:row>54</xdr:row>
      <xdr:rowOff>58890</xdr:rowOff>
    </xdr:to>
    <xdr:sp macro="" textlink="">
      <xdr:nvSpPr>
        <xdr:cNvPr id="361" name="楕円 360"/>
        <xdr:cNvSpPr/>
      </xdr:nvSpPr>
      <xdr:spPr>
        <a:xfrm>
          <a:off x="10426700" y="92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151617</xdr:rowOff>
    </xdr:from>
    <xdr:ext cx="534377" cy="259045"/>
    <xdr:sp macro="" textlink="">
      <xdr:nvSpPr>
        <xdr:cNvPr id="362" name="普通建設事業費該当値テキスト"/>
        <xdr:cNvSpPr txBox="1"/>
      </xdr:nvSpPr>
      <xdr:spPr>
        <a:xfrm>
          <a:off x="10528300" y="906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99149</xdr:rowOff>
    </xdr:from>
    <xdr:to>
      <xdr:col>50</xdr:col>
      <xdr:colOff>165100</xdr:colOff>
      <xdr:row>54</xdr:row>
      <xdr:rowOff>29299</xdr:rowOff>
    </xdr:to>
    <xdr:sp macro="" textlink="">
      <xdr:nvSpPr>
        <xdr:cNvPr id="363" name="楕円 362"/>
        <xdr:cNvSpPr/>
      </xdr:nvSpPr>
      <xdr:spPr>
        <a:xfrm>
          <a:off x="9588500" y="91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45826</xdr:rowOff>
    </xdr:from>
    <xdr:ext cx="534377" cy="259045"/>
    <xdr:sp macro="" textlink="">
      <xdr:nvSpPr>
        <xdr:cNvPr id="364" name="テキスト ボックス 363"/>
        <xdr:cNvSpPr txBox="1"/>
      </xdr:nvSpPr>
      <xdr:spPr>
        <a:xfrm>
          <a:off x="9372111" y="896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143573</xdr:rowOff>
    </xdr:from>
    <xdr:to>
      <xdr:col>46</xdr:col>
      <xdr:colOff>38100</xdr:colOff>
      <xdr:row>55</xdr:row>
      <xdr:rowOff>73723</xdr:rowOff>
    </xdr:to>
    <xdr:sp macro="" textlink="">
      <xdr:nvSpPr>
        <xdr:cNvPr id="365" name="楕円 364"/>
        <xdr:cNvSpPr/>
      </xdr:nvSpPr>
      <xdr:spPr>
        <a:xfrm>
          <a:off x="8699500" y="940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90250</xdr:rowOff>
    </xdr:from>
    <xdr:ext cx="534377" cy="259045"/>
    <xdr:sp macro="" textlink="">
      <xdr:nvSpPr>
        <xdr:cNvPr id="366" name="テキスト ボックス 365"/>
        <xdr:cNvSpPr txBox="1"/>
      </xdr:nvSpPr>
      <xdr:spPr>
        <a:xfrm>
          <a:off x="8483111" y="917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156896</xdr:rowOff>
    </xdr:from>
    <xdr:to>
      <xdr:col>41</xdr:col>
      <xdr:colOff>101600</xdr:colOff>
      <xdr:row>54</xdr:row>
      <xdr:rowOff>87046</xdr:rowOff>
    </xdr:to>
    <xdr:sp macro="" textlink="">
      <xdr:nvSpPr>
        <xdr:cNvPr id="367" name="楕円 366"/>
        <xdr:cNvSpPr/>
      </xdr:nvSpPr>
      <xdr:spPr>
        <a:xfrm>
          <a:off x="7810500" y="924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103573</xdr:rowOff>
    </xdr:from>
    <xdr:ext cx="534377" cy="259045"/>
    <xdr:sp macro="" textlink="">
      <xdr:nvSpPr>
        <xdr:cNvPr id="368" name="テキスト ボックス 367"/>
        <xdr:cNvSpPr txBox="1"/>
      </xdr:nvSpPr>
      <xdr:spPr>
        <a:xfrm>
          <a:off x="7594111" y="901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170396</xdr:rowOff>
    </xdr:from>
    <xdr:to>
      <xdr:col>36</xdr:col>
      <xdr:colOff>165100</xdr:colOff>
      <xdr:row>54</xdr:row>
      <xdr:rowOff>100546</xdr:rowOff>
    </xdr:to>
    <xdr:sp macro="" textlink="">
      <xdr:nvSpPr>
        <xdr:cNvPr id="369" name="楕円 368"/>
        <xdr:cNvSpPr/>
      </xdr:nvSpPr>
      <xdr:spPr>
        <a:xfrm>
          <a:off x="6921500" y="92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117073</xdr:rowOff>
    </xdr:from>
    <xdr:ext cx="534377" cy="259045"/>
    <xdr:sp macro="" textlink="">
      <xdr:nvSpPr>
        <xdr:cNvPr id="370" name="テキスト ボックス 369"/>
        <xdr:cNvSpPr txBox="1"/>
      </xdr:nvSpPr>
      <xdr:spPr>
        <a:xfrm>
          <a:off x="6705111" y="903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144711</xdr:rowOff>
    </xdr:from>
    <xdr:to>
      <xdr:col>55</xdr:col>
      <xdr:colOff>0</xdr:colOff>
      <xdr:row>77</xdr:row>
      <xdr:rowOff>40906</xdr:rowOff>
    </xdr:to>
    <xdr:cxnSp macro="">
      <xdr:nvCxnSpPr>
        <xdr:cNvPr id="399" name="直線コネクタ 398"/>
        <xdr:cNvCxnSpPr/>
      </xdr:nvCxnSpPr>
      <xdr:spPr>
        <a:xfrm>
          <a:off x="9639300" y="13174911"/>
          <a:ext cx="838200" cy="6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144711</xdr:rowOff>
    </xdr:from>
    <xdr:to>
      <xdr:col>50</xdr:col>
      <xdr:colOff>114300</xdr:colOff>
      <xdr:row>76</xdr:row>
      <xdr:rowOff>155874</xdr:rowOff>
    </xdr:to>
    <xdr:cxnSp macro="">
      <xdr:nvCxnSpPr>
        <xdr:cNvPr id="402" name="直線コネクタ 401"/>
        <xdr:cNvCxnSpPr/>
      </xdr:nvCxnSpPr>
      <xdr:spPr>
        <a:xfrm flipV="1">
          <a:off x="8750300" y="13174911"/>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155874</xdr:rowOff>
    </xdr:from>
    <xdr:to>
      <xdr:col>45</xdr:col>
      <xdr:colOff>177800</xdr:colOff>
      <xdr:row>77</xdr:row>
      <xdr:rowOff>161303</xdr:rowOff>
    </xdr:to>
    <xdr:cxnSp macro="">
      <xdr:nvCxnSpPr>
        <xdr:cNvPr id="405" name="直線コネクタ 404"/>
        <xdr:cNvCxnSpPr/>
      </xdr:nvCxnSpPr>
      <xdr:spPr>
        <a:xfrm flipV="1">
          <a:off x="7861300" y="13186074"/>
          <a:ext cx="889000" cy="17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161303</xdr:rowOff>
    </xdr:from>
    <xdr:to>
      <xdr:col>41</xdr:col>
      <xdr:colOff>50800</xdr:colOff>
      <xdr:row>78</xdr:row>
      <xdr:rowOff>58299</xdr:rowOff>
    </xdr:to>
    <xdr:cxnSp macro="">
      <xdr:nvCxnSpPr>
        <xdr:cNvPr id="408" name="直線コネクタ 407"/>
        <xdr:cNvCxnSpPr/>
      </xdr:nvCxnSpPr>
      <xdr:spPr>
        <a:xfrm flipV="1">
          <a:off x="6972300" y="13362953"/>
          <a:ext cx="889000" cy="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161556</xdr:rowOff>
    </xdr:from>
    <xdr:to>
      <xdr:col>55</xdr:col>
      <xdr:colOff>50800</xdr:colOff>
      <xdr:row>77</xdr:row>
      <xdr:rowOff>91706</xdr:rowOff>
    </xdr:to>
    <xdr:sp macro="" textlink="">
      <xdr:nvSpPr>
        <xdr:cNvPr id="418" name="楕円 417"/>
        <xdr:cNvSpPr/>
      </xdr:nvSpPr>
      <xdr:spPr>
        <a:xfrm>
          <a:off x="10426700" y="1319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12983</xdr:rowOff>
    </xdr:from>
    <xdr:ext cx="534377" cy="259045"/>
    <xdr:sp macro="" textlink="">
      <xdr:nvSpPr>
        <xdr:cNvPr id="419" name="普通建設事業費 （ うち新規整備　）該当値テキスト"/>
        <xdr:cNvSpPr txBox="1"/>
      </xdr:nvSpPr>
      <xdr:spPr>
        <a:xfrm>
          <a:off x="10528300" y="1304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93911</xdr:rowOff>
    </xdr:from>
    <xdr:to>
      <xdr:col>50</xdr:col>
      <xdr:colOff>165100</xdr:colOff>
      <xdr:row>77</xdr:row>
      <xdr:rowOff>24061</xdr:rowOff>
    </xdr:to>
    <xdr:sp macro="" textlink="">
      <xdr:nvSpPr>
        <xdr:cNvPr id="420" name="楕円 419"/>
        <xdr:cNvSpPr/>
      </xdr:nvSpPr>
      <xdr:spPr>
        <a:xfrm>
          <a:off x="9588500" y="1312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40587</xdr:rowOff>
    </xdr:from>
    <xdr:ext cx="534377" cy="259045"/>
    <xdr:sp macro="" textlink="">
      <xdr:nvSpPr>
        <xdr:cNvPr id="421" name="テキスト ボックス 420"/>
        <xdr:cNvSpPr txBox="1"/>
      </xdr:nvSpPr>
      <xdr:spPr>
        <a:xfrm>
          <a:off x="9372111" y="1289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105074</xdr:rowOff>
    </xdr:from>
    <xdr:to>
      <xdr:col>46</xdr:col>
      <xdr:colOff>38100</xdr:colOff>
      <xdr:row>77</xdr:row>
      <xdr:rowOff>35224</xdr:rowOff>
    </xdr:to>
    <xdr:sp macro="" textlink="">
      <xdr:nvSpPr>
        <xdr:cNvPr id="422" name="楕円 421"/>
        <xdr:cNvSpPr/>
      </xdr:nvSpPr>
      <xdr:spPr>
        <a:xfrm>
          <a:off x="8699500" y="131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51750</xdr:rowOff>
    </xdr:from>
    <xdr:ext cx="534377" cy="259045"/>
    <xdr:sp macro="" textlink="">
      <xdr:nvSpPr>
        <xdr:cNvPr id="423" name="テキスト ボックス 422"/>
        <xdr:cNvSpPr txBox="1"/>
      </xdr:nvSpPr>
      <xdr:spPr>
        <a:xfrm>
          <a:off x="8483111" y="129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110503</xdr:rowOff>
    </xdr:from>
    <xdr:to>
      <xdr:col>41</xdr:col>
      <xdr:colOff>101600</xdr:colOff>
      <xdr:row>78</xdr:row>
      <xdr:rowOff>40653</xdr:rowOff>
    </xdr:to>
    <xdr:sp macro="" textlink="">
      <xdr:nvSpPr>
        <xdr:cNvPr id="424" name="楕円 423"/>
        <xdr:cNvSpPr/>
      </xdr:nvSpPr>
      <xdr:spPr>
        <a:xfrm>
          <a:off x="7810500" y="133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31780</xdr:rowOff>
    </xdr:from>
    <xdr:ext cx="534377" cy="259045"/>
    <xdr:sp macro="" textlink="">
      <xdr:nvSpPr>
        <xdr:cNvPr id="425" name="テキスト ボックス 424"/>
        <xdr:cNvSpPr txBox="1"/>
      </xdr:nvSpPr>
      <xdr:spPr>
        <a:xfrm>
          <a:off x="7594111" y="134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xdr:rowOff>
    </xdr:from>
    <xdr:to>
      <xdr:col>36</xdr:col>
      <xdr:colOff>165100</xdr:colOff>
      <xdr:row>78</xdr:row>
      <xdr:rowOff>109099</xdr:rowOff>
    </xdr:to>
    <xdr:sp macro="" textlink="">
      <xdr:nvSpPr>
        <xdr:cNvPr id="426" name="楕円 425"/>
        <xdr:cNvSpPr/>
      </xdr:nvSpPr>
      <xdr:spPr>
        <a:xfrm>
          <a:off x="6921500" y="1338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100226</xdr:rowOff>
    </xdr:from>
    <xdr:ext cx="469744" cy="259045"/>
    <xdr:sp macro="" textlink="">
      <xdr:nvSpPr>
        <xdr:cNvPr id="427" name="テキスト ボックス 426"/>
        <xdr:cNvSpPr txBox="1"/>
      </xdr:nvSpPr>
      <xdr:spPr>
        <a:xfrm>
          <a:off x="6737428" y="1347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33604</xdr:rowOff>
    </xdr:from>
    <xdr:to>
      <xdr:col>55</xdr:col>
      <xdr:colOff>0</xdr:colOff>
      <xdr:row>96</xdr:row>
      <xdr:rowOff>109144</xdr:rowOff>
    </xdr:to>
    <xdr:cxnSp macro="">
      <xdr:nvCxnSpPr>
        <xdr:cNvPr id="456" name="直線コネクタ 455"/>
        <xdr:cNvCxnSpPr/>
      </xdr:nvCxnSpPr>
      <xdr:spPr>
        <a:xfrm flipV="1">
          <a:off x="9639300" y="16492804"/>
          <a:ext cx="838200" cy="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109144</xdr:rowOff>
    </xdr:from>
    <xdr:to>
      <xdr:col>50</xdr:col>
      <xdr:colOff>114300</xdr:colOff>
      <xdr:row>97</xdr:row>
      <xdr:rowOff>15112</xdr:rowOff>
    </xdr:to>
    <xdr:cxnSp macro="">
      <xdr:nvCxnSpPr>
        <xdr:cNvPr id="459" name="直線コネクタ 458"/>
        <xdr:cNvCxnSpPr/>
      </xdr:nvCxnSpPr>
      <xdr:spPr>
        <a:xfrm flipV="1">
          <a:off x="8750300" y="16568344"/>
          <a:ext cx="889000" cy="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25794</xdr:rowOff>
    </xdr:from>
    <xdr:to>
      <xdr:col>45</xdr:col>
      <xdr:colOff>177800</xdr:colOff>
      <xdr:row>97</xdr:row>
      <xdr:rowOff>15112</xdr:rowOff>
    </xdr:to>
    <xdr:cxnSp macro="">
      <xdr:nvCxnSpPr>
        <xdr:cNvPr id="462" name="直線コネクタ 461"/>
        <xdr:cNvCxnSpPr/>
      </xdr:nvCxnSpPr>
      <xdr:spPr>
        <a:xfrm>
          <a:off x="7861300" y="16484994"/>
          <a:ext cx="889000" cy="16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160249</xdr:rowOff>
    </xdr:from>
    <xdr:to>
      <xdr:col>41</xdr:col>
      <xdr:colOff>50800</xdr:colOff>
      <xdr:row>96</xdr:row>
      <xdr:rowOff>25794</xdr:rowOff>
    </xdr:to>
    <xdr:cxnSp macro="">
      <xdr:nvCxnSpPr>
        <xdr:cNvPr id="465" name="直線コネクタ 464"/>
        <xdr:cNvCxnSpPr/>
      </xdr:nvCxnSpPr>
      <xdr:spPr>
        <a:xfrm>
          <a:off x="6972300" y="16447999"/>
          <a:ext cx="8890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154254</xdr:rowOff>
    </xdr:from>
    <xdr:to>
      <xdr:col>55</xdr:col>
      <xdr:colOff>50800</xdr:colOff>
      <xdr:row>96</xdr:row>
      <xdr:rowOff>84404</xdr:rowOff>
    </xdr:to>
    <xdr:sp macro="" textlink="">
      <xdr:nvSpPr>
        <xdr:cNvPr id="475" name="楕円 474"/>
        <xdr:cNvSpPr/>
      </xdr:nvSpPr>
      <xdr:spPr>
        <a:xfrm>
          <a:off x="10426700" y="164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5681</xdr:rowOff>
    </xdr:from>
    <xdr:ext cx="534377" cy="259045"/>
    <xdr:sp macro="" textlink="">
      <xdr:nvSpPr>
        <xdr:cNvPr id="476" name="普通建設事業費 （ うち更新整備　）該当値テキスト"/>
        <xdr:cNvSpPr txBox="1"/>
      </xdr:nvSpPr>
      <xdr:spPr>
        <a:xfrm>
          <a:off x="10528300" y="1629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58344</xdr:rowOff>
    </xdr:from>
    <xdr:to>
      <xdr:col>50</xdr:col>
      <xdr:colOff>165100</xdr:colOff>
      <xdr:row>96</xdr:row>
      <xdr:rowOff>159944</xdr:rowOff>
    </xdr:to>
    <xdr:sp macro="" textlink="">
      <xdr:nvSpPr>
        <xdr:cNvPr id="477" name="楕円 476"/>
        <xdr:cNvSpPr/>
      </xdr:nvSpPr>
      <xdr:spPr>
        <a:xfrm>
          <a:off x="9588500" y="1651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5021</xdr:rowOff>
    </xdr:from>
    <xdr:ext cx="534377" cy="259045"/>
    <xdr:sp macro="" textlink="">
      <xdr:nvSpPr>
        <xdr:cNvPr id="478" name="テキスト ボックス 477"/>
        <xdr:cNvSpPr txBox="1"/>
      </xdr:nvSpPr>
      <xdr:spPr>
        <a:xfrm>
          <a:off x="9372111" y="1629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135762</xdr:rowOff>
    </xdr:from>
    <xdr:to>
      <xdr:col>46</xdr:col>
      <xdr:colOff>38100</xdr:colOff>
      <xdr:row>97</xdr:row>
      <xdr:rowOff>65912</xdr:rowOff>
    </xdr:to>
    <xdr:sp macro="" textlink="">
      <xdr:nvSpPr>
        <xdr:cNvPr id="479" name="楕円 478"/>
        <xdr:cNvSpPr/>
      </xdr:nvSpPr>
      <xdr:spPr>
        <a:xfrm>
          <a:off x="8699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82439</xdr:rowOff>
    </xdr:from>
    <xdr:ext cx="534377" cy="259045"/>
    <xdr:sp macro="" textlink="">
      <xdr:nvSpPr>
        <xdr:cNvPr id="480" name="テキスト ボックス 479"/>
        <xdr:cNvSpPr txBox="1"/>
      </xdr:nvSpPr>
      <xdr:spPr>
        <a:xfrm>
          <a:off x="8483111" y="1637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146444</xdr:rowOff>
    </xdr:from>
    <xdr:to>
      <xdr:col>41</xdr:col>
      <xdr:colOff>101600</xdr:colOff>
      <xdr:row>96</xdr:row>
      <xdr:rowOff>76594</xdr:rowOff>
    </xdr:to>
    <xdr:sp macro="" textlink="">
      <xdr:nvSpPr>
        <xdr:cNvPr id="481" name="楕円 480"/>
        <xdr:cNvSpPr/>
      </xdr:nvSpPr>
      <xdr:spPr>
        <a:xfrm>
          <a:off x="7810500" y="164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93121</xdr:rowOff>
    </xdr:from>
    <xdr:ext cx="534377" cy="259045"/>
    <xdr:sp macro="" textlink="">
      <xdr:nvSpPr>
        <xdr:cNvPr id="482" name="テキスト ボックス 481"/>
        <xdr:cNvSpPr txBox="1"/>
      </xdr:nvSpPr>
      <xdr:spPr>
        <a:xfrm>
          <a:off x="7594111" y="162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109449</xdr:rowOff>
    </xdr:from>
    <xdr:to>
      <xdr:col>36</xdr:col>
      <xdr:colOff>165100</xdr:colOff>
      <xdr:row>96</xdr:row>
      <xdr:rowOff>39599</xdr:rowOff>
    </xdr:to>
    <xdr:sp macro="" textlink="">
      <xdr:nvSpPr>
        <xdr:cNvPr id="483" name="楕円 482"/>
        <xdr:cNvSpPr/>
      </xdr:nvSpPr>
      <xdr:spPr>
        <a:xfrm>
          <a:off x="6921500" y="163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56126</xdr:rowOff>
    </xdr:from>
    <xdr:ext cx="534377" cy="259045"/>
    <xdr:sp macro="" textlink="">
      <xdr:nvSpPr>
        <xdr:cNvPr id="484" name="テキスト ボックス 483"/>
        <xdr:cNvSpPr txBox="1"/>
      </xdr:nvSpPr>
      <xdr:spPr>
        <a:xfrm>
          <a:off x="6705111" y="1617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109525</xdr:rowOff>
    </xdr:from>
    <xdr:to>
      <xdr:col>85</xdr:col>
      <xdr:colOff>127000</xdr:colOff>
      <xdr:row>38</xdr:row>
      <xdr:rowOff>10370</xdr:rowOff>
    </xdr:to>
    <xdr:cxnSp macro="">
      <xdr:nvCxnSpPr>
        <xdr:cNvPr id="509" name="直線コネクタ 508"/>
        <xdr:cNvCxnSpPr/>
      </xdr:nvCxnSpPr>
      <xdr:spPr>
        <a:xfrm>
          <a:off x="15481300" y="6110275"/>
          <a:ext cx="838200" cy="4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53118</xdr:rowOff>
    </xdr:from>
    <xdr:to>
      <xdr:col>81</xdr:col>
      <xdr:colOff>50800</xdr:colOff>
      <xdr:row>35</xdr:row>
      <xdr:rowOff>109525</xdr:rowOff>
    </xdr:to>
    <xdr:cxnSp macro="">
      <xdr:nvCxnSpPr>
        <xdr:cNvPr id="512" name="直線コネクタ 511"/>
        <xdr:cNvCxnSpPr/>
      </xdr:nvCxnSpPr>
      <xdr:spPr>
        <a:xfrm>
          <a:off x="14592300" y="6053868"/>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4" name="テキスト ボックス 513"/>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53118</xdr:rowOff>
    </xdr:from>
    <xdr:to>
      <xdr:col>76</xdr:col>
      <xdr:colOff>114300</xdr:colOff>
      <xdr:row>37</xdr:row>
      <xdr:rowOff>99809</xdr:rowOff>
    </xdr:to>
    <xdr:cxnSp macro="">
      <xdr:nvCxnSpPr>
        <xdr:cNvPr id="515" name="直線コネクタ 514"/>
        <xdr:cNvCxnSpPr/>
      </xdr:nvCxnSpPr>
      <xdr:spPr>
        <a:xfrm flipV="1">
          <a:off x="13703300" y="6053868"/>
          <a:ext cx="889000" cy="3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144080</xdr:rowOff>
    </xdr:from>
    <xdr:ext cx="469744" cy="259045"/>
    <xdr:sp macro="" textlink="">
      <xdr:nvSpPr>
        <xdr:cNvPr id="517" name="テキスト ボックス 516"/>
        <xdr:cNvSpPr txBox="1"/>
      </xdr:nvSpPr>
      <xdr:spPr>
        <a:xfrm>
          <a:off x="14357428" y="64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99809</xdr:rowOff>
    </xdr:from>
    <xdr:to>
      <xdr:col>71</xdr:col>
      <xdr:colOff>177800</xdr:colOff>
      <xdr:row>38</xdr:row>
      <xdr:rowOff>25229</xdr:rowOff>
    </xdr:to>
    <xdr:cxnSp macro="">
      <xdr:nvCxnSpPr>
        <xdr:cNvPr id="518" name="直線コネクタ 517"/>
        <xdr:cNvCxnSpPr/>
      </xdr:nvCxnSpPr>
      <xdr:spPr>
        <a:xfrm flipV="1">
          <a:off x="12814300" y="6443459"/>
          <a:ext cx="889000" cy="9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32466</xdr:rowOff>
    </xdr:from>
    <xdr:ext cx="378565" cy="259045"/>
    <xdr:sp macro="" textlink="">
      <xdr:nvSpPr>
        <xdr:cNvPr id="520" name="テキスト ボックス 519"/>
        <xdr:cNvSpPr txBox="1"/>
      </xdr:nvSpPr>
      <xdr:spPr>
        <a:xfrm>
          <a:off x="13514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131020</xdr:rowOff>
    </xdr:from>
    <xdr:to>
      <xdr:col>85</xdr:col>
      <xdr:colOff>177800</xdr:colOff>
      <xdr:row>38</xdr:row>
      <xdr:rowOff>61170</xdr:rowOff>
    </xdr:to>
    <xdr:sp macro="" textlink="">
      <xdr:nvSpPr>
        <xdr:cNvPr id="528" name="楕円 527"/>
        <xdr:cNvSpPr/>
      </xdr:nvSpPr>
      <xdr:spPr>
        <a:xfrm>
          <a:off x="16268700" y="647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378565" cy="259045"/>
    <xdr:sp macro="" textlink="">
      <xdr:nvSpPr>
        <xdr:cNvPr id="529" name="災害復旧事業費該当値テキスト"/>
        <xdr:cNvSpPr txBox="1"/>
      </xdr:nvSpPr>
      <xdr:spPr>
        <a:xfrm>
          <a:off x="16370300" y="6411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58725</xdr:rowOff>
    </xdr:from>
    <xdr:to>
      <xdr:col>81</xdr:col>
      <xdr:colOff>101600</xdr:colOff>
      <xdr:row>35</xdr:row>
      <xdr:rowOff>160325</xdr:rowOff>
    </xdr:to>
    <xdr:sp macro="" textlink="">
      <xdr:nvSpPr>
        <xdr:cNvPr id="530" name="楕円 529"/>
        <xdr:cNvSpPr/>
      </xdr:nvSpPr>
      <xdr:spPr>
        <a:xfrm>
          <a:off x="15430500" y="60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5402</xdr:rowOff>
    </xdr:from>
    <xdr:ext cx="469744" cy="259045"/>
    <xdr:sp macro="" textlink="">
      <xdr:nvSpPr>
        <xdr:cNvPr id="531" name="テキスト ボックス 530"/>
        <xdr:cNvSpPr txBox="1"/>
      </xdr:nvSpPr>
      <xdr:spPr>
        <a:xfrm>
          <a:off x="15246428" y="58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2318</xdr:rowOff>
    </xdr:from>
    <xdr:to>
      <xdr:col>76</xdr:col>
      <xdr:colOff>165100</xdr:colOff>
      <xdr:row>35</xdr:row>
      <xdr:rowOff>103918</xdr:rowOff>
    </xdr:to>
    <xdr:sp macro="" textlink="">
      <xdr:nvSpPr>
        <xdr:cNvPr id="532" name="楕円 531"/>
        <xdr:cNvSpPr/>
      </xdr:nvSpPr>
      <xdr:spPr>
        <a:xfrm>
          <a:off x="14541500" y="600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120445</xdr:rowOff>
    </xdr:from>
    <xdr:ext cx="469744" cy="259045"/>
    <xdr:sp macro="" textlink="">
      <xdr:nvSpPr>
        <xdr:cNvPr id="533" name="テキスト ボックス 532"/>
        <xdr:cNvSpPr txBox="1"/>
      </xdr:nvSpPr>
      <xdr:spPr>
        <a:xfrm>
          <a:off x="14357428" y="577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49009</xdr:rowOff>
    </xdr:from>
    <xdr:to>
      <xdr:col>72</xdr:col>
      <xdr:colOff>38100</xdr:colOff>
      <xdr:row>37</xdr:row>
      <xdr:rowOff>150609</xdr:rowOff>
    </xdr:to>
    <xdr:sp macro="" textlink="">
      <xdr:nvSpPr>
        <xdr:cNvPr id="534" name="楕円 533"/>
        <xdr:cNvSpPr/>
      </xdr:nvSpPr>
      <xdr:spPr>
        <a:xfrm>
          <a:off x="13652500" y="639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167136</xdr:rowOff>
    </xdr:from>
    <xdr:ext cx="469744" cy="259045"/>
    <xdr:sp macro="" textlink="">
      <xdr:nvSpPr>
        <xdr:cNvPr id="535" name="テキスト ボックス 534"/>
        <xdr:cNvSpPr txBox="1"/>
      </xdr:nvSpPr>
      <xdr:spPr>
        <a:xfrm>
          <a:off x="13468428" y="616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145879</xdr:rowOff>
    </xdr:from>
    <xdr:to>
      <xdr:col>67</xdr:col>
      <xdr:colOff>101600</xdr:colOff>
      <xdr:row>38</xdr:row>
      <xdr:rowOff>76029</xdr:rowOff>
    </xdr:to>
    <xdr:sp macro="" textlink="">
      <xdr:nvSpPr>
        <xdr:cNvPr id="536" name="楕円 535"/>
        <xdr:cNvSpPr/>
      </xdr:nvSpPr>
      <xdr:spPr>
        <a:xfrm>
          <a:off x="12763500" y="64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67156</xdr:rowOff>
    </xdr:from>
    <xdr:ext cx="249299" cy="259045"/>
    <xdr:sp macro="" textlink="">
      <xdr:nvSpPr>
        <xdr:cNvPr id="537" name="テキスト ボックス 536"/>
        <xdr:cNvSpPr txBox="1"/>
      </xdr:nvSpPr>
      <xdr:spPr>
        <a:xfrm>
          <a:off x="12689650" y="6582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96217</xdr:rowOff>
    </xdr:from>
    <xdr:to>
      <xdr:col>85</xdr:col>
      <xdr:colOff>127000</xdr:colOff>
      <xdr:row>71</xdr:row>
      <xdr:rowOff>132597</xdr:rowOff>
    </xdr:to>
    <xdr:cxnSp macro="">
      <xdr:nvCxnSpPr>
        <xdr:cNvPr id="617" name="直線コネクタ 616"/>
        <xdr:cNvCxnSpPr/>
      </xdr:nvCxnSpPr>
      <xdr:spPr>
        <a:xfrm flipV="1">
          <a:off x="15481300" y="12269167"/>
          <a:ext cx="8382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132597</xdr:rowOff>
    </xdr:from>
    <xdr:to>
      <xdr:col>81</xdr:col>
      <xdr:colOff>50800</xdr:colOff>
      <xdr:row>71</xdr:row>
      <xdr:rowOff>150248</xdr:rowOff>
    </xdr:to>
    <xdr:cxnSp macro="">
      <xdr:nvCxnSpPr>
        <xdr:cNvPr id="620" name="直線コネクタ 619"/>
        <xdr:cNvCxnSpPr/>
      </xdr:nvCxnSpPr>
      <xdr:spPr>
        <a:xfrm flipV="1">
          <a:off x="14592300" y="12305547"/>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71022</xdr:rowOff>
    </xdr:from>
    <xdr:to>
      <xdr:col>76</xdr:col>
      <xdr:colOff>114300</xdr:colOff>
      <xdr:row>71</xdr:row>
      <xdr:rowOff>150248</xdr:rowOff>
    </xdr:to>
    <xdr:cxnSp macro="">
      <xdr:nvCxnSpPr>
        <xdr:cNvPr id="623" name="直線コネクタ 622"/>
        <xdr:cNvCxnSpPr/>
      </xdr:nvCxnSpPr>
      <xdr:spPr>
        <a:xfrm>
          <a:off x="13703300" y="12243972"/>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71022</xdr:rowOff>
    </xdr:from>
    <xdr:to>
      <xdr:col>71</xdr:col>
      <xdr:colOff>177800</xdr:colOff>
      <xdr:row>71</xdr:row>
      <xdr:rowOff>113052</xdr:rowOff>
    </xdr:to>
    <xdr:cxnSp macro="">
      <xdr:nvCxnSpPr>
        <xdr:cNvPr id="626" name="直線コネクタ 625"/>
        <xdr:cNvCxnSpPr/>
      </xdr:nvCxnSpPr>
      <xdr:spPr>
        <a:xfrm flipV="1">
          <a:off x="12814300" y="12243972"/>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45417</xdr:rowOff>
    </xdr:from>
    <xdr:to>
      <xdr:col>85</xdr:col>
      <xdr:colOff>177800</xdr:colOff>
      <xdr:row>71</xdr:row>
      <xdr:rowOff>147017</xdr:rowOff>
    </xdr:to>
    <xdr:sp macro="" textlink="">
      <xdr:nvSpPr>
        <xdr:cNvPr id="636" name="楕円 635"/>
        <xdr:cNvSpPr/>
      </xdr:nvSpPr>
      <xdr:spPr>
        <a:xfrm>
          <a:off x="16268700" y="122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68294</xdr:rowOff>
    </xdr:from>
    <xdr:ext cx="534377" cy="259045"/>
    <xdr:sp macro="" textlink="">
      <xdr:nvSpPr>
        <xdr:cNvPr id="637" name="公債費該当値テキスト"/>
        <xdr:cNvSpPr txBox="1"/>
      </xdr:nvSpPr>
      <xdr:spPr>
        <a:xfrm>
          <a:off x="16370300" y="120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81797</xdr:rowOff>
    </xdr:from>
    <xdr:to>
      <xdr:col>81</xdr:col>
      <xdr:colOff>101600</xdr:colOff>
      <xdr:row>72</xdr:row>
      <xdr:rowOff>11947</xdr:rowOff>
    </xdr:to>
    <xdr:sp macro="" textlink="">
      <xdr:nvSpPr>
        <xdr:cNvPr id="638" name="楕円 637"/>
        <xdr:cNvSpPr/>
      </xdr:nvSpPr>
      <xdr:spPr>
        <a:xfrm>
          <a:off x="15430500" y="1225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28474</xdr:rowOff>
    </xdr:from>
    <xdr:ext cx="534377" cy="259045"/>
    <xdr:sp macro="" textlink="">
      <xdr:nvSpPr>
        <xdr:cNvPr id="639" name="テキスト ボックス 638"/>
        <xdr:cNvSpPr txBox="1"/>
      </xdr:nvSpPr>
      <xdr:spPr>
        <a:xfrm>
          <a:off x="15214111" y="12029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99448</xdr:rowOff>
    </xdr:from>
    <xdr:to>
      <xdr:col>76</xdr:col>
      <xdr:colOff>165100</xdr:colOff>
      <xdr:row>72</xdr:row>
      <xdr:rowOff>29598</xdr:rowOff>
    </xdr:to>
    <xdr:sp macro="" textlink="">
      <xdr:nvSpPr>
        <xdr:cNvPr id="640" name="楕円 639"/>
        <xdr:cNvSpPr/>
      </xdr:nvSpPr>
      <xdr:spPr>
        <a:xfrm>
          <a:off x="14541500" y="1227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46125</xdr:rowOff>
    </xdr:from>
    <xdr:ext cx="534377" cy="259045"/>
    <xdr:sp macro="" textlink="">
      <xdr:nvSpPr>
        <xdr:cNvPr id="641" name="テキスト ボックス 640"/>
        <xdr:cNvSpPr txBox="1"/>
      </xdr:nvSpPr>
      <xdr:spPr>
        <a:xfrm>
          <a:off x="14325111" y="1204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20222</xdr:rowOff>
    </xdr:from>
    <xdr:to>
      <xdr:col>72</xdr:col>
      <xdr:colOff>38100</xdr:colOff>
      <xdr:row>71</xdr:row>
      <xdr:rowOff>121822</xdr:rowOff>
    </xdr:to>
    <xdr:sp macro="" textlink="">
      <xdr:nvSpPr>
        <xdr:cNvPr id="642" name="楕円 641"/>
        <xdr:cNvSpPr/>
      </xdr:nvSpPr>
      <xdr:spPr>
        <a:xfrm>
          <a:off x="13652500" y="1219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138349</xdr:rowOff>
    </xdr:from>
    <xdr:ext cx="534377" cy="259045"/>
    <xdr:sp macro="" textlink="">
      <xdr:nvSpPr>
        <xdr:cNvPr id="643" name="テキスト ボックス 642"/>
        <xdr:cNvSpPr txBox="1"/>
      </xdr:nvSpPr>
      <xdr:spPr>
        <a:xfrm>
          <a:off x="13436111" y="1196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62252</xdr:rowOff>
    </xdr:from>
    <xdr:to>
      <xdr:col>67</xdr:col>
      <xdr:colOff>101600</xdr:colOff>
      <xdr:row>71</xdr:row>
      <xdr:rowOff>163852</xdr:rowOff>
    </xdr:to>
    <xdr:sp macro="" textlink="">
      <xdr:nvSpPr>
        <xdr:cNvPr id="644" name="楕円 643"/>
        <xdr:cNvSpPr/>
      </xdr:nvSpPr>
      <xdr:spPr>
        <a:xfrm>
          <a:off x="12763500" y="1223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8929</xdr:rowOff>
    </xdr:from>
    <xdr:ext cx="534377" cy="259045"/>
    <xdr:sp macro="" textlink="">
      <xdr:nvSpPr>
        <xdr:cNvPr id="645" name="テキスト ボックス 644"/>
        <xdr:cNvSpPr txBox="1"/>
      </xdr:nvSpPr>
      <xdr:spPr>
        <a:xfrm>
          <a:off x="12547111" y="120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5" name="テキスト ボックス 66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41925</xdr:rowOff>
    </xdr:from>
    <xdr:to>
      <xdr:col>85</xdr:col>
      <xdr:colOff>126364</xdr:colOff>
      <xdr:row>99</xdr:row>
      <xdr:rowOff>95352</xdr:rowOff>
    </xdr:to>
    <xdr:cxnSp macro="">
      <xdr:nvCxnSpPr>
        <xdr:cNvPr id="671" name="直線コネクタ 670"/>
        <xdr:cNvCxnSpPr/>
      </xdr:nvCxnSpPr>
      <xdr:spPr>
        <a:xfrm flipV="1">
          <a:off x="16317595" y="15986775"/>
          <a:ext cx="1269" cy="108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99179</xdr:rowOff>
    </xdr:from>
    <xdr:ext cx="378565" cy="259045"/>
    <xdr:sp macro="" textlink="">
      <xdr:nvSpPr>
        <xdr:cNvPr id="672" name="積立金最小値テキスト"/>
        <xdr:cNvSpPr txBox="1"/>
      </xdr:nvSpPr>
      <xdr:spPr>
        <a:xfrm>
          <a:off x="16370300" y="17072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95352</xdr:rowOff>
    </xdr:from>
    <xdr:to>
      <xdr:col>86</xdr:col>
      <xdr:colOff>25400</xdr:colOff>
      <xdr:row>99</xdr:row>
      <xdr:rowOff>95352</xdr:rowOff>
    </xdr:to>
    <xdr:cxnSp macro="">
      <xdr:nvCxnSpPr>
        <xdr:cNvPr id="673" name="直線コネクタ 672"/>
        <xdr:cNvCxnSpPr/>
      </xdr:nvCxnSpPr>
      <xdr:spPr>
        <a:xfrm>
          <a:off x="16230600" y="170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160052</xdr:rowOff>
    </xdr:from>
    <xdr:ext cx="534377" cy="259045"/>
    <xdr:sp macro="" textlink="">
      <xdr:nvSpPr>
        <xdr:cNvPr id="674" name="積立金最大値テキスト"/>
        <xdr:cNvSpPr txBox="1"/>
      </xdr:nvSpPr>
      <xdr:spPr>
        <a:xfrm>
          <a:off x="16370300" y="1576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41925</xdr:rowOff>
    </xdr:from>
    <xdr:to>
      <xdr:col>86</xdr:col>
      <xdr:colOff>25400</xdr:colOff>
      <xdr:row>93</xdr:row>
      <xdr:rowOff>41925</xdr:rowOff>
    </xdr:to>
    <xdr:cxnSp macro="">
      <xdr:nvCxnSpPr>
        <xdr:cNvPr id="675" name="直線コネクタ 674"/>
        <xdr:cNvCxnSpPr/>
      </xdr:nvCxnSpPr>
      <xdr:spPr>
        <a:xfrm>
          <a:off x="16230600" y="1598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131731</xdr:rowOff>
    </xdr:from>
    <xdr:to>
      <xdr:col>85</xdr:col>
      <xdr:colOff>127000</xdr:colOff>
      <xdr:row>98</xdr:row>
      <xdr:rowOff>39573</xdr:rowOff>
    </xdr:to>
    <xdr:cxnSp macro="">
      <xdr:nvCxnSpPr>
        <xdr:cNvPr id="676" name="直線コネクタ 675"/>
        <xdr:cNvCxnSpPr/>
      </xdr:nvCxnSpPr>
      <xdr:spPr>
        <a:xfrm flipV="1">
          <a:off x="15481300" y="16762381"/>
          <a:ext cx="838200" cy="7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119905</xdr:rowOff>
    </xdr:from>
    <xdr:ext cx="534377" cy="259045"/>
    <xdr:sp macro="" textlink="">
      <xdr:nvSpPr>
        <xdr:cNvPr id="677" name="積立金平均値テキスト"/>
        <xdr:cNvSpPr txBox="1"/>
      </xdr:nvSpPr>
      <xdr:spPr>
        <a:xfrm>
          <a:off x="16370300" y="16750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141478</xdr:rowOff>
    </xdr:from>
    <xdr:to>
      <xdr:col>85</xdr:col>
      <xdr:colOff>177800</xdr:colOff>
      <xdr:row>98</xdr:row>
      <xdr:rowOff>71628</xdr:rowOff>
    </xdr:to>
    <xdr:sp macro="" textlink="">
      <xdr:nvSpPr>
        <xdr:cNvPr id="678" name="フローチャート: 判断 677"/>
        <xdr:cNvSpPr/>
      </xdr:nvSpPr>
      <xdr:spPr>
        <a:xfrm>
          <a:off x="162687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39573</xdr:rowOff>
    </xdr:from>
    <xdr:to>
      <xdr:col>81</xdr:col>
      <xdr:colOff>50800</xdr:colOff>
      <xdr:row>98</xdr:row>
      <xdr:rowOff>98454</xdr:rowOff>
    </xdr:to>
    <xdr:cxnSp macro="">
      <xdr:nvCxnSpPr>
        <xdr:cNvPr id="679" name="直線コネクタ 678"/>
        <xdr:cNvCxnSpPr/>
      </xdr:nvCxnSpPr>
      <xdr:spPr>
        <a:xfrm flipV="1">
          <a:off x="14592300" y="16841673"/>
          <a:ext cx="889000" cy="5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35604</xdr:rowOff>
    </xdr:from>
    <xdr:to>
      <xdr:col>81</xdr:col>
      <xdr:colOff>101600</xdr:colOff>
      <xdr:row>98</xdr:row>
      <xdr:rowOff>137204</xdr:rowOff>
    </xdr:to>
    <xdr:sp macro="" textlink="">
      <xdr:nvSpPr>
        <xdr:cNvPr id="680" name="フローチャート: 判断 679"/>
        <xdr:cNvSpPr/>
      </xdr:nvSpPr>
      <xdr:spPr>
        <a:xfrm>
          <a:off x="15430500" y="1683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128331</xdr:rowOff>
    </xdr:from>
    <xdr:ext cx="534377" cy="259045"/>
    <xdr:sp macro="" textlink="">
      <xdr:nvSpPr>
        <xdr:cNvPr id="681" name="テキスト ボックス 680"/>
        <xdr:cNvSpPr txBox="1"/>
      </xdr:nvSpPr>
      <xdr:spPr>
        <a:xfrm>
          <a:off x="15214111" y="1693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81962</xdr:rowOff>
    </xdr:from>
    <xdr:to>
      <xdr:col>76</xdr:col>
      <xdr:colOff>114300</xdr:colOff>
      <xdr:row>98</xdr:row>
      <xdr:rowOff>98454</xdr:rowOff>
    </xdr:to>
    <xdr:cxnSp macro="">
      <xdr:nvCxnSpPr>
        <xdr:cNvPr id="682" name="直線コネクタ 681"/>
        <xdr:cNvCxnSpPr/>
      </xdr:nvCxnSpPr>
      <xdr:spPr>
        <a:xfrm>
          <a:off x="13703300" y="15512462"/>
          <a:ext cx="889000" cy="138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43621</xdr:rowOff>
    </xdr:from>
    <xdr:to>
      <xdr:col>76</xdr:col>
      <xdr:colOff>165100</xdr:colOff>
      <xdr:row>98</xdr:row>
      <xdr:rowOff>145221</xdr:rowOff>
    </xdr:to>
    <xdr:sp macro="" textlink="">
      <xdr:nvSpPr>
        <xdr:cNvPr id="683" name="フローチャート: 判断 682"/>
        <xdr:cNvSpPr/>
      </xdr:nvSpPr>
      <xdr:spPr>
        <a:xfrm>
          <a:off x="14541500" y="1684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161748</xdr:rowOff>
    </xdr:from>
    <xdr:ext cx="534377" cy="259045"/>
    <xdr:sp macro="" textlink="">
      <xdr:nvSpPr>
        <xdr:cNvPr id="684" name="テキスト ボックス 683"/>
        <xdr:cNvSpPr txBox="1"/>
      </xdr:nvSpPr>
      <xdr:spPr>
        <a:xfrm>
          <a:off x="14325111" y="1662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81962</xdr:rowOff>
    </xdr:from>
    <xdr:to>
      <xdr:col>71</xdr:col>
      <xdr:colOff>177800</xdr:colOff>
      <xdr:row>97</xdr:row>
      <xdr:rowOff>15146</xdr:rowOff>
    </xdr:to>
    <xdr:cxnSp macro="">
      <xdr:nvCxnSpPr>
        <xdr:cNvPr id="685" name="直線コネクタ 684"/>
        <xdr:cNvCxnSpPr/>
      </xdr:nvCxnSpPr>
      <xdr:spPr>
        <a:xfrm flipV="1">
          <a:off x="12814300" y="15512462"/>
          <a:ext cx="889000" cy="113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57190</xdr:rowOff>
    </xdr:from>
    <xdr:to>
      <xdr:col>72</xdr:col>
      <xdr:colOff>38100</xdr:colOff>
      <xdr:row>98</xdr:row>
      <xdr:rowOff>158790</xdr:rowOff>
    </xdr:to>
    <xdr:sp macro="" textlink="">
      <xdr:nvSpPr>
        <xdr:cNvPr id="686" name="フローチャート: 判断 685"/>
        <xdr:cNvSpPr/>
      </xdr:nvSpPr>
      <xdr:spPr>
        <a:xfrm>
          <a:off x="136525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149917</xdr:rowOff>
    </xdr:from>
    <xdr:ext cx="469744" cy="259045"/>
    <xdr:sp macro="" textlink="">
      <xdr:nvSpPr>
        <xdr:cNvPr id="687" name="テキスト ボックス 686"/>
        <xdr:cNvSpPr txBox="1"/>
      </xdr:nvSpPr>
      <xdr:spPr>
        <a:xfrm>
          <a:off x="13468428" y="1695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71771</xdr:rowOff>
    </xdr:from>
    <xdr:to>
      <xdr:col>67</xdr:col>
      <xdr:colOff>101600</xdr:colOff>
      <xdr:row>99</xdr:row>
      <xdr:rowOff>1921</xdr:rowOff>
    </xdr:to>
    <xdr:sp macro="" textlink="">
      <xdr:nvSpPr>
        <xdr:cNvPr id="688" name="フローチャート: 判断 687"/>
        <xdr:cNvSpPr/>
      </xdr:nvSpPr>
      <xdr:spPr>
        <a:xfrm>
          <a:off x="12763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164498</xdr:rowOff>
    </xdr:from>
    <xdr:ext cx="469744" cy="259045"/>
    <xdr:sp macro="" textlink="">
      <xdr:nvSpPr>
        <xdr:cNvPr id="689" name="テキスト ボックス 688"/>
        <xdr:cNvSpPr txBox="1"/>
      </xdr:nvSpPr>
      <xdr:spPr>
        <a:xfrm>
          <a:off x="12579428" y="1696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80931</xdr:rowOff>
    </xdr:from>
    <xdr:to>
      <xdr:col>85</xdr:col>
      <xdr:colOff>177800</xdr:colOff>
      <xdr:row>98</xdr:row>
      <xdr:rowOff>11081</xdr:rowOff>
    </xdr:to>
    <xdr:sp macro="" textlink="">
      <xdr:nvSpPr>
        <xdr:cNvPr id="695" name="楕円 694"/>
        <xdr:cNvSpPr/>
      </xdr:nvSpPr>
      <xdr:spPr>
        <a:xfrm>
          <a:off x="16268700" y="167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103808</xdr:rowOff>
    </xdr:from>
    <xdr:ext cx="534377" cy="259045"/>
    <xdr:sp macro="" textlink="">
      <xdr:nvSpPr>
        <xdr:cNvPr id="696" name="積立金該当値テキスト"/>
        <xdr:cNvSpPr txBox="1"/>
      </xdr:nvSpPr>
      <xdr:spPr>
        <a:xfrm>
          <a:off x="16370300" y="165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160223</xdr:rowOff>
    </xdr:from>
    <xdr:to>
      <xdr:col>81</xdr:col>
      <xdr:colOff>101600</xdr:colOff>
      <xdr:row>98</xdr:row>
      <xdr:rowOff>90373</xdr:rowOff>
    </xdr:to>
    <xdr:sp macro="" textlink="">
      <xdr:nvSpPr>
        <xdr:cNvPr id="697" name="楕円 696"/>
        <xdr:cNvSpPr/>
      </xdr:nvSpPr>
      <xdr:spPr>
        <a:xfrm>
          <a:off x="15430500" y="1679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106900</xdr:rowOff>
    </xdr:from>
    <xdr:ext cx="534377" cy="259045"/>
    <xdr:sp macro="" textlink="">
      <xdr:nvSpPr>
        <xdr:cNvPr id="698" name="テキスト ボックス 697"/>
        <xdr:cNvSpPr txBox="1"/>
      </xdr:nvSpPr>
      <xdr:spPr>
        <a:xfrm>
          <a:off x="15214111" y="165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47654</xdr:rowOff>
    </xdr:from>
    <xdr:to>
      <xdr:col>76</xdr:col>
      <xdr:colOff>165100</xdr:colOff>
      <xdr:row>98</xdr:row>
      <xdr:rowOff>149254</xdr:rowOff>
    </xdr:to>
    <xdr:sp macro="" textlink="">
      <xdr:nvSpPr>
        <xdr:cNvPr id="699" name="楕円 698"/>
        <xdr:cNvSpPr/>
      </xdr:nvSpPr>
      <xdr:spPr>
        <a:xfrm>
          <a:off x="14541500" y="168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140381</xdr:rowOff>
    </xdr:from>
    <xdr:ext cx="534377" cy="259045"/>
    <xdr:sp macro="" textlink="">
      <xdr:nvSpPr>
        <xdr:cNvPr id="700" name="テキスト ボックス 699"/>
        <xdr:cNvSpPr txBox="1"/>
      </xdr:nvSpPr>
      <xdr:spPr>
        <a:xfrm>
          <a:off x="14325111" y="1694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31162</xdr:rowOff>
    </xdr:from>
    <xdr:to>
      <xdr:col>72</xdr:col>
      <xdr:colOff>38100</xdr:colOff>
      <xdr:row>90</xdr:row>
      <xdr:rowOff>132762</xdr:rowOff>
    </xdr:to>
    <xdr:sp macro="" textlink="">
      <xdr:nvSpPr>
        <xdr:cNvPr id="701" name="楕円 700"/>
        <xdr:cNvSpPr/>
      </xdr:nvSpPr>
      <xdr:spPr>
        <a:xfrm>
          <a:off x="13652500" y="154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149289</xdr:rowOff>
    </xdr:from>
    <xdr:ext cx="534377" cy="259045"/>
    <xdr:sp macro="" textlink="">
      <xdr:nvSpPr>
        <xdr:cNvPr id="702" name="テキスト ボックス 701"/>
        <xdr:cNvSpPr txBox="1"/>
      </xdr:nvSpPr>
      <xdr:spPr>
        <a:xfrm>
          <a:off x="13436111" y="152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135796</xdr:rowOff>
    </xdr:from>
    <xdr:to>
      <xdr:col>67</xdr:col>
      <xdr:colOff>101600</xdr:colOff>
      <xdr:row>97</xdr:row>
      <xdr:rowOff>65946</xdr:rowOff>
    </xdr:to>
    <xdr:sp macro="" textlink="">
      <xdr:nvSpPr>
        <xdr:cNvPr id="703" name="楕円 702"/>
        <xdr:cNvSpPr/>
      </xdr:nvSpPr>
      <xdr:spPr>
        <a:xfrm>
          <a:off x="12763500" y="1659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82473</xdr:rowOff>
    </xdr:from>
    <xdr:ext cx="534377" cy="259045"/>
    <xdr:sp macro="" textlink="">
      <xdr:nvSpPr>
        <xdr:cNvPr id="704" name="テキスト ボックス 703"/>
        <xdr:cNvSpPr txBox="1"/>
      </xdr:nvSpPr>
      <xdr:spPr>
        <a:xfrm>
          <a:off x="12547111" y="1637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85326</xdr:rowOff>
    </xdr:from>
    <xdr:to>
      <xdr:col>116</xdr:col>
      <xdr:colOff>63500</xdr:colOff>
      <xdr:row>39</xdr:row>
      <xdr:rowOff>85816</xdr:rowOff>
    </xdr:to>
    <xdr:cxnSp macro="">
      <xdr:nvCxnSpPr>
        <xdr:cNvPr id="735" name="直線コネクタ 734"/>
        <xdr:cNvCxnSpPr/>
      </xdr:nvCxnSpPr>
      <xdr:spPr>
        <a:xfrm flipV="1">
          <a:off x="21323300" y="6771876"/>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6" name="投資及び出資金平均値テキスト"/>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84672</xdr:rowOff>
    </xdr:from>
    <xdr:to>
      <xdr:col>111</xdr:col>
      <xdr:colOff>177800</xdr:colOff>
      <xdr:row>39</xdr:row>
      <xdr:rowOff>85816</xdr:rowOff>
    </xdr:to>
    <xdr:cxnSp macro="">
      <xdr:nvCxnSpPr>
        <xdr:cNvPr id="738" name="直線コネクタ 737"/>
        <xdr:cNvCxnSpPr/>
      </xdr:nvCxnSpPr>
      <xdr:spPr>
        <a:xfrm>
          <a:off x="20434300" y="6771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40" name="テキスト ボックス 739"/>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70467</xdr:rowOff>
    </xdr:from>
    <xdr:to>
      <xdr:col>107</xdr:col>
      <xdr:colOff>50800</xdr:colOff>
      <xdr:row>39</xdr:row>
      <xdr:rowOff>84672</xdr:rowOff>
    </xdr:to>
    <xdr:cxnSp macro="">
      <xdr:nvCxnSpPr>
        <xdr:cNvPr id="741" name="直線コネクタ 740"/>
        <xdr:cNvCxnSpPr/>
      </xdr:nvCxnSpPr>
      <xdr:spPr>
        <a:xfrm>
          <a:off x="19545300" y="6757017"/>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3" name="テキスト ボックス 742"/>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14787</xdr:rowOff>
    </xdr:from>
    <xdr:to>
      <xdr:col>102</xdr:col>
      <xdr:colOff>114300</xdr:colOff>
      <xdr:row>39</xdr:row>
      <xdr:rowOff>70467</xdr:rowOff>
    </xdr:to>
    <xdr:cxnSp macro="">
      <xdr:nvCxnSpPr>
        <xdr:cNvPr id="744" name="直線コネクタ 743"/>
        <xdr:cNvCxnSpPr/>
      </xdr:nvCxnSpPr>
      <xdr:spPr>
        <a:xfrm>
          <a:off x="18656300" y="6701337"/>
          <a:ext cx="889000" cy="5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20555</xdr:rowOff>
    </xdr:from>
    <xdr:ext cx="378565" cy="259045"/>
    <xdr:sp macro="" textlink="">
      <xdr:nvSpPr>
        <xdr:cNvPr id="746" name="テキスト ボックス 745"/>
        <xdr:cNvSpPr txBox="1"/>
      </xdr:nvSpPr>
      <xdr:spPr>
        <a:xfrm>
          <a:off x="19356017" y="6364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8" name="テキスト ボックス 747"/>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34526</xdr:rowOff>
    </xdr:from>
    <xdr:to>
      <xdr:col>116</xdr:col>
      <xdr:colOff>114300</xdr:colOff>
      <xdr:row>39</xdr:row>
      <xdr:rowOff>136126</xdr:rowOff>
    </xdr:to>
    <xdr:sp macro="" textlink="">
      <xdr:nvSpPr>
        <xdr:cNvPr id="754" name="楕円 753"/>
        <xdr:cNvSpPr/>
      </xdr:nvSpPr>
      <xdr:spPr>
        <a:xfrm>
          <a:off x="22110700" y="672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120903</xdr:rowOff>
    </xdr:from>
    <xdr:ext cx="313932" cy="259045"/>
    <xdr:sp macro="" textlink="">
      <xdr:nvSpPr>
        <xdr:cNvPr id="755" name="投資及び出資金該当値テキスト"/>
        <xdr:cNvSpPr txBox="1"/>
      </xdr:nvSpPr>
      <xdr:spPr>
        <a:xfrm>
          <a:off x="22212300" y="66360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35016</xdr:rowOff>
    </xdr:from>
    <xdr:to>
      <xdr:col>112</xdr:col>
      <xdr:colOff>38100</xdr:colOff>
      <xdr:row>39</xdr:row>
      <xdr:rowOff>136616</xdr:rowOff>
    </xdr:to>
    <xdr:sp macro="" textlink="">
      <xdr:nvSpPr>
        <xdr:cNvPr id="756" name="楕円 755"/>
        <xdr:cNvSpPr/>
      </xdr:nvSpPr>
      <xdr:spPr>
        <a:xfrm>
          <a:off x="21272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127743</xdr:rowOff>
    </xdr:from>
    <xdr:ext cx="313932" cy="259045"/>
    <xdr:sp macro="" textlink="">
      <xdr:nvSpPr>
        <xdr:cNvPr id="757" name="テキスト ボックス 756"/>
        <xdr:cNvSpPr txBox="1"/>
      </xdr:nvSpPr>
      <xdr:spPr>
        <a:xfrm>
          <a:off x="21166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33872</xdr:rowOff>
    </xdr:from>
    <xdr:to>
      <xdr:col>107</xdr:col>
      <xdr:colOff>101600</xdr:colOff>
      <xdr:row>39</xdr:row>
      <xdr:rowOff>135472</xdr:rowOff>
    </xdr:to>
    <xdr:sp macro="" textlink="">
      <xdr:nvSpPr>
        <xdr:cNvPr id="758" name="楕円 757"/>
        <xdr:cNvSpPr/>
      </xdr:nvSpPr>
      <xdr:spPr>
        <a:xfrm>
          <a:off x="20383500" y="6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126599</xdr:rowOff>
    </xdr:from>
    <xdr:ext cx="313932" cy="259045"/>
    <xdr:sp macro="" textlink="">
      <xdr:nvSpPr>
        <xdr:cNvPr id="759" name="テキスト ボックス 758"/>
        <xdr:cNvSpPr txBox="1"/>
      </xdr:nvSpPr>
      <xdr:spPr>
        <a:xfrm>
          <a:off x="20277333" y="68131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19667</xdr:rowOff>
    </xdr:from>
    <xdr:to>
      <xdr:col>102</xdr:col>
      <xdr:colOff>165100</xdr:colOff>
      <xdr:row>39</xdr:row>
      <xdr:rowOff>121267</xdr:rowOff>
    </xdr:to>
    <xdr:sp macro="" textlink="">
      <xdr:nvSpPr>
        <xdr:cNvPr id="760" name="楕円 759"/>
        <xdr:cNvSpPr/>
      </xdr:nvSpPr>
      <xdr:spPr>
        <a:xfrm>
          <a:off x="19494500" y="6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112394</xdr:rowOff>
    </xdr:from>
    <xdr:ext cx="378565" cy="259045"/>
    <xdr:sp macro="" textlink="">
      <xdr:nvSpPr>
        <xdr:cNvPr id="761" name="テキスト ボックス 760"/>
        <xdr:cNvSpPr txBox="1"/>
      </xdr:nvSpPr>
      <xdr:spPr>
        <a:xfrm>
          <a:off x="19356017" y="679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135437</xdr:rowOff>
    </xdr:from>
    <xdr:to>
      <xdr:col>98</xdr:col>
      <xdr:colOff>38100</xdr:colOff>
      <xdr:row>39</xdr:row>
      <xdr:rowOff>65587</xdr:rowOff>
    </xdr:to>
    <xdr:sp macro="" textlink="">
      <xdr:nvSpPr>
        <xdr:cNvPr id="762" name="楕円 761"/>
        <xdr:cNvSpPr/>
      </xdr:nvSpPr>
      <xdr:spPr>
        <a:xfrm>
          <a:off x="18605500" y="66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56714</xdr:rowOff>
    </xdr:from>
    <xdr:ext cx="378565" cy="259045"/>
    <xdr:sp macro="" textlink="">
      <xdr:nvSpPr>
        <xdr:cNvPr id="763" name="テキスト ボックス 762"/>
        <xdr:cNvSpPr txBox="1"/>
      </xdr:nvSpPr>
      <xdr:spPr>
        <a:xfrm>
          <a:off x="18467017" y="6743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103543</xdr:rowOff>
    </xdr:from>
    <xdr:to>
      <xdr:col>116</xdr:col>
      <xdr:colOff>63500</xdr:colOff>
      <xdr:row>57</xdr:row>
      <xdr:rowOff>105372</xdr:rowOff>
    </xdr:to>
    <xdr:cxnSp macro="">
      <xdr:nvCxnSpPr>
        <xdr:cNvPr id="792" name="直線コネクタ 791"/>
        <xdr:cNvCxnSpPr/>
      </xdr:nvCxnSpPr>
      <xdr:spPr>
        <a:xfrm flipV="1">
          <a:off x="21323300" y="987619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3" name="貸付金平均値テキスト"/>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105372</xdr:rowOff>
    </xdr:from>
    <xdr:to>
      <xdr:col>111</xdr:col>
      <xdr:colOff>177800</xdr:colOff>
      <xdr:row>57</xdr:row>
      <xdr:rowOff>106820</xdr:rowOff>
    </xdr:to>
    <xdr:cxnSp macro="">
      <xdr:nvCxnSpPr>
        <xdr:cNvPr id="795" name="直線コネクタ 794"/>
        <xdr:cNvCxnSpPr/>
      </xdr:nvCxnSpPr>
      <xdr:spPr>
        <a:xfrm flipV="1">
          <a:off x="20434300" y="987802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7" name="テキスト ボックス 796"/>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104001</xdr:rowOff>
    </xdr:from>
    <xdr:to>
      <xdr:col>107</xdr:col>
      <xdr:colOff>50800</xdr:colOff>
      <xdr:row>57</xdr:row>
      <xdr:rowOff>106820</xdr:rowOff>
    </xdr:to>
    <xdr:cxnSp macro="">
      <xdr:nvCxnSpPr>
        <xdr:cNvPr id="798" name="直線コネクタ 797"/>
        <xdr:cNvCxnSpPr/>
      </xdr:nvCxnSpPr>
      <xdr:spPr>
        <a:xfrm>
          <a:off x="19545300" y="9876651"/>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800" name="テキスト ボックス 799"/>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101981</xdr:rowOff>
    </xdr:from>
    <xdr:to>
      <xdr:col>102</xdr:col>
      <xdr:colOff>114300</xdr:colOff>
      <xdr:row>57</xdr:row>
      <xdr:rowOff>104001</xdr:rowOff>
    </xdr:to>
    <xdr:cxnSp macro="">
      <xdr:nvCxnSpPr>
        <xdr:cNvPr id="801" name="直線コネクタ 800"/>
        <xdr:cNvCxnSpPr/>
      </xdr:nvCxnSpPr>
      <xdr:spPr>
        <a:xfrm>
          <a:off x="18656300" y="9874631"/>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52743</xdr:rowOff>
    </xdr:from>
    <xdr:to>
      <xdr:col>116</xdr:col>
      <xdr:colOff>114300</xdr:colOff>
      <xdr:row>57</xdr:row>
      <xdr:rowOff>154343</xdr:rowOff>
    </xdr:to>
    <xdr:sp macro="" textlink="">
      <xdr:nvSpPr>
        <xdr:cNvPr id="811" name="楕円 810"/>
        <xdr:cNvSpPr/>
      </xdr:nvSpPr>
      <xdr:spPr>
        <a:xfrm>
          <a:off x="22110700" y="98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75620</xdr:rowOff>
    </xdr:from>
    <xdr:ext cx="469744" cy="259045"/>
    <xdr:sp macro="" textlink="">
      <xdr:nvSpPr>
        <xdr:cNvPr id="812" name="貸付金該当値テキスト"/>
        <xdr:cNvSpPr txBox="1"/>
      </xdr:nvSpPr>
      <xdr:spPr>
        <a:xfrm>
          <a:off x="22212300"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54572</xdr:rowOff>
    </xdr:from>
    <xdr:to>
      <xdr:col>112</xdr:col>
      <xdr:colOff>38100</xdr:colOff>
      <xdr:row>57</xdr:row>
      <xdr:rowOff>156172</xdr:rowOff>
    </xdr:to>
    <xdr:sp macro="" textlink="">
      <xdr:nvSpPr>
        <xdr:cNvPr id="813" name="楕円 812"/>
        <xdr:cNvSpPr/>
      </xdr:nvSpPr>
      <xdr:spPr>
        <a:xfrm>
          <a:off x="21272500" y="9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1249</xdr:rowOff>
    </xdr:from>
    <xdr:ext cx="469744" cy="259045"/>
    <xdr:sp macro="" textlink="">
      <xdr:nvSpPr>
        <xdr:cNvPr id="814" name="テキスト ボックス 813"/>
        <xdr:cNvSpPr txBox="1"/>
      </xdr:nvSpPr>
      <xdr:spPr>
        <a:xfrm>
          <a:off x="21088428" y="960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56020</xdr:rowOff>
    </xdr:from>
    <xdr:to>
      <xdr:col>107</xdr:col>
      <xdr:colOff>101600</xdr:colOff>
      <xdr:row>57</xdr:row>
      <xdr:rowOff>157620</xdr:rowOff>
    </xdr:to>
    <xdr:sp macro="" textlink="">
      <xdr:nvSpPr>
        <xdr:cNvPr id="815" name="楕円 814"/>
        <xdr:cNvSpPr/>
      </xdr:nvSpPr>
      <xdr:spPr>
        <a:xfrm>
          <a:off x="20383500" y="98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2697</xdr:rowOff>
    </xdr:from>
    <xdr:ext cx="469744" cy="259045"/>
    <xdr:sp macro="" textlink="">
      <xdr:nvSpPr>
        <xdr:cNvPr id="816" name="テキスト ボックス 815"/>
        <xdr:cNvSpPr txBox="1"/>
      </xdr:nvSpPr>
      <xdr:spPr>
        <a:xfrm>
          <a:off x="20199428" y="960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53201</xdr:rowOff>
    </xdr:from>
    <xdr:to>
      <xdr:col>102</xdr:col>
      <xdr:colOff>165100</xdr:colOff>
      <xdr:row>57</xdr:row>
      <xdr:rowOff>154801</xdr:rowOff>
    </xdr:to>
    <xdr:sp macro="" textlink="">
      <xdr:nvSpPr>
        <xdr:cNvPr id="817" name="楕円 816"/>
        <xdr:cNvSpPr/>
      </xdr:nvSpPr>
      <xdr:spPr>
        <a:xfrm>
          <a:off x="19494500" y="98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171328</xdr:rowOff>
    </xdr:from>
    <xdr:ext cx="469744" cy="259045"/>
    <xdr:sp macro="" textlink="">
      <xdr:nvSpPr>
        <xdr:cNvPr id="818" name="テキスト ボックス 817"/>
        <xdr:cNvSpPr txBox="1"/>
      </xdr:nvSpPr>
      <xdr:spPr>
        <a:xfrm>
          <a:off x="19310428" y="960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51181</xdr:rowOff>
    </xdr:from>
    <xdr:to>
      <xdr:col>98</xdr:col>
      <xdr:colOff>38100</xdr:colOff>
      <xdr:row>57</xdr:row>
      <xdr:rowOff>152781</xdr:rowOff>
    </xdr:to>
    <xdr:sp macro="" textlink="">
      <xdr:nvSpPr>
        <xdr:cNvPr id="819" name="楕円 818"/>
        <xdr:cNvSpPr/>
      </xdr:nvSpPr>
      <xdr:spPr>
        <a:xfrm>
          <a:off x="18605500" y="982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169308</xdr:rowOff>
    </xdr:from>
    <xdr:ext cx="469744" cy="259045"/>
    <xdr:sp macro="" textlink="">
      <xdr:nvSpPr>
        <xdr:cNvPr id="820" name="テキスト ボックス 819"/>
        <xdr:cNvSpPr txBox="1"/>
      </xdr:nvSpPr>
      <xdr:spPr>
        <a:xfrm>
          <a:off x="18421428" y="959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132270</xdr:rowOff>
    </xdr:from>
    <xdr:to>
      <xdr:col>116</xdr:col>
      <xdr:colOff>63500</xdr:colOff>
      <xdr:row>74</xdr:row>
      <xdr:rowOff>29514</xdr:rowOff>
    </xdr:to>
    <xdr:cxnSp macro="">
      <xdr:nvCxnSpPr>
        <xdr:cNvPr id="850" name="直線コネクタ 849"/>
        <xdr:cNvCxnSpPr/>
      </xdr:nvCxnSpPr>
      <xdr:spPr>
        <a:xfrm flipV="1">
          <a:off x="21323300" y="12648120"/>
          <a:ext cx="838200" cy="6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51" name="繰出金平均値テキスト"/>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29514</xdr:rowOff>
    </xdr:from>
    <xdr:to>
      <xdr:col>111</xdr:col>
      <xdr:colOff>177800</xdr:colOff>
      <xdr:row>74</xdr:row>
      <xdr:rowOff>116840</xdr:rowOff>
    </xdr:to>
    <xdr:cxnSp macro="">
      <xdr:nvCxnSpPr>
        <xdr:cNvPr id="853" name="直線コネクタ 852"/>
        <xdr:cNvCxnSpPr/>
      </xdr:nvCxnSpPr>
      <xdr:spPr>
        <a:xfrm flipV="1">
          <a:off x="20434300" y="12716814"/>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127144</xdr:rowOff>
    </xdr:from>
    <xdr:ext cx="534377" cy="259045"/>
    <xdr:sp macro="" textlink="">
      <xdr:nvSpPr>
        <xdr:cNvPr id="855" name="テキスト ボックス 854"/>
        <xdr:cNvSpPr txBox="1"/>
      </xdr:nvSpPr>
      <xdr:spPr>
        <a:xfrm>
          <a:off x="21056111" y="129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116840</xdr:rowOff>
    </xdr:from>
    <xdr:to>
      <xdr:col>107</xdr:col>
      <xdr:colOff>50800</xdr:colOff>
      <xdr:row>74</xdr:row>
      <xdr:rowOff>117564</xdr:rowOff>
    </xdr:to>
    <xdr:cxnSp macro="">
      <xdr:nvCxnSpPr>
        <xdr:cNvPr id="856" name="直線コネクタ 855"/>
        <xdr:cNvCxnSpPr/>
      </xdr:nvCxnSpPr>
      <xdr:spPr>
        <a:xfrm flipV="1">
          <a:off x="19545300" y="1280414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88701</xdr:rowOff>
    </xdr:from>
    <xdr:ext cx="534377" cy="259045"/>
    <xdr:sp macro="" textlink="">
      <xdr:nvSpPr>
        <xdr:cNvPr id="858" name="テキスト ボックス 857"/>
        <xdr:cNvSpPr txBox="1"/>
      </xdr:nvSpPr>
      <xdr:spPr>
        <a:xfrm>
          <a:off x="20167111" y="1294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117564</xdr:rowOff>
    </xdr:from>
    <xdr:to>
      <xdr:col>102</xdr:col>
      <xdr:colOff>114300</xdr:colOff>
      <xdr:row>74</xdr:row>
      <xdr:rowOff>148768</xdr:rowOff>
    </xdr:to>
    <xdr:cxnSp macro="">
      <xdr:nvCxnSpPr>
        <xdr:cNvPr id="859" name="直線コネクタ 858"/>
        <xdr:cNvCxnSpPr/>
      </xdr:nvCxnSpPr>
      <xdr:spPr>
        <a:xfrm flipV="1">
          <a:off x="18656300" y="12804864"/>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62031</xdr:rowOff>
    </xdr:from>
    <xdr:ext cx="534377" cy="259045"/>
    <xdr:sp macro="" textlink="">
      <xdr:nvSpPr>
        <xdr:cNvPr id="861" name="テキスト ボックス 860"/>
        <xdr:cNvSpPr txBox="1"/>
      </xdr:nvSpPr>
      <xdr:spPr>
        <a:xfrm>
          <a:off x="19278111" y="1292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3" name="テキスト ボックス 862"/>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81470</xdr:rowOff>
    </xdr:from>
    <xdr:to>
      <xdr:col>116</xdr:col>
      <xdr:colOff>114300</xdr:colOff>
      <xdr:row>74</xdr:row>
      <xdr:rowOff>11620</xdr:rowOff>
    </xdr:to>
    <xdr:sp macro="" textlink="">
      <xdr:nvSpPr>
        <xdr:cNvPr id="869" name="楕円 868"/>
        <xdr:cNvSpPr/>
      </xdr:nvSpPr>
      <xdr:spPr>
        <a:xfrm>
          <a:off x="22110700" y="1259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104347</xdr:rowOff>
    </xdr:from>
    <xdr:ext cx="534377" cy="259045"/>
    <xdr:sp macro="" textlink="">
      <xdr:nvSpPr>
        <xdr:cNvPr id="870" name="繰出金該当値テキスト"/>
        <xdr:cNvSpPr txBox="1"/>
      </xdr:nvSpPr>
      <xdr:spPr>
        <a:xfrm>
          <a:off x="22212300" y="1244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150164</xdr:rowOff>
    </xdr:from>
    <xdr:to>
      <xdr:col>112</xdr:col>
      <xdr:colOff>38100</xdr:colOff>
      <xdr:row>74</xdr:row>
      <xdr:rowOff>80314</xdr:rowOff>
    </xdr:to>
    <xdr:sp macro="" textlink="">
      <xdr:nvSpPr>
        <xdr:cNvPr id="871" name="楕円 870"/>
        <xdr:cNvSpPr/>
      </xdr:nvSpPr>
      <xdr:spPr>
        <a:xfrm>
          <a:off x="21272500" y="12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96841</xdr:rowOff>
    </xdr:from>
    <xdr:ext cx="534377" cy="259045"/>
    <xdr:sp macro="" textlink="">
      <xdr:nvSpPr>
        <xdr:cNvPr id="872" name="テキスト ボックス 871"/>
        <xdr:cNvSpPr txBox="1"/>
      </xdr:nvSpPr>
      <xdr:spPr>
        <a:xfrm>
          <a:off x="21056111" y="1244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66040</xdr:rowOff>
    </xdr:from>
    <xdr:to>
      <xdr:col>107</xdr:col>
      <xdr:colOff>101600</xdr:colOff>
      <xdr:row>74</xdr:row>
      <xdr:rowOff>167640</xdr:rowOff>
    </xdr:to>
    <xdr:sp macro="" textlink="">
      <xdr:nvSpPr>
        <xdr:cNvPr id="873" name="楕円 872"/>
        <xdr:cNvSpPr/>
      </xdr:nvSpPr>
      <xdr:spPr>
        <a:xfrm>
          <a:off x="20383500" y="127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12717</xdr:rowOff>
    </xdr:from>
    <xdr:ext cx="534377" cy="259045"/>
    <xdr:sp macro="" textlink="">
      <xdr:nvSpPr>
        <xdr:cNvPr id="874" name="テキスト ボックス 873"/>
        <xdr:cNvSpPr txBox="1"/>
      </xdr:nvSpPr>
      <xdr:spPr>
        <a:xfrm>
          <a:off x="20167111" y="125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66764</xdr:rowOff>
    </xdr:from>
    <xdr:to>
      <xdr:col>102</xdr:col>
      <xdr:colOff>165100</xdr:colOff>
      <xdr:row>74</xdr:row>
      <xdr:rowOff>168364</xdr:rowOff>
    </xdr:to>
    <xdr:sp macro="" textlink="">
      <xdr:nvSpPr>
        <xdr:cNvPr id="875" name="楕円 874"/>
        <xdr:cNvSpPr/>
      </xdr:nvSpPr>
      <xdr:spPr>
        <a:xfrm>
          <a:off x="19494500" y="12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13441</xdr:rowOff>
    </xdr:from>
    <xdr:ext cx="534377" cy="259045"/>
    <xdr:sp macro="" textlink="">
      <xdr:nvSpPr>
        <xdr:cNvPr id="876" name="テキスト ボックス 875"/>
        <xdr:cNvSpPr txBox="1"/>
      </xdr:nvSpPr>
      <xdr:spPr>
        <a:xfrm>
          <a:off x="19278111" y="125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97968</xdr:rowOff>
    </xdr:from>
    <xdr:to>
      <xdr:col>98</xdr:col>
      <xdr:colOff>38100</xdr:colOff>
      <xdr:row>75</xdr:row>
      <xdr:rowOff>28118</xdr:rowOff>
    </xdr:to>
    <xdr:sp macro="" textlink="">
      <xdr:nvSpPr>
        <xdr:cNvPr id="877" name="楕円 876"/>
        <xdr:cNvSpPr/>
      </xdr:nvSpPr>
      <xdr:spPr>
        <a:xfrm>
          <a:off x="18605500" y="1278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44645</xdr:rowOff>
    </xdr:from>
    <xdr:ext cx="534377" cy="259045"/>
    <xdr:sp macro="" textlink="">
      <xdr:nvSpPr>
        <xdr:cNvPr id="878" name="テキスト ボックス 877"/>
        <xdr:cNvSpPr txBox="1"/>
      </xdr:nvSpPr>
      <xdr:spPr>
        <a:xfrm>
          <a:off x="18389111" y="125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新型コロナウイルス感染拡大への対応により前年度と比較して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億円増加している。なお、本市は広い面積を有しており、人口密度が低いことから必然的に行政コストは高くなる。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98,717</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、会計年度任用職員制度の施行等により増額となっている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84,110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ふるさと応援寄附金業務、除雪業務、新型コロナによるプレミアム付応援食事券換金等業務、児童生徒１人１台タブレット端末の導入等</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により増額となっている。</a:t>
          </a: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90,494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円で、新型コロナによる子育て世帯への臨時特別給付金やひとり親世帯等臨時特別給付金等により増額となっている。</a:t>
          </a:r>
        </a:p>
        <a:p>
          <a:pPr marL="153035" indent="-153035" algn="just">
            <a:spcAft>
              <a:spcPts val="0"/>
            </a:spcAft>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218,631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公立豊岡病院組合負担金や県農業共済組合への移行に伴う市農業共済事業特別会計の廃止の他、</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新型コロナ</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による</a:t>
          </a:r>
          <a:r>
            <a:rPr lang="en-US"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人当たり</a:t>
          </a:r>
          <a:r>
            <a:rPr lang="en-US"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10</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万円の</a:t>
          </a:r>
          <a:r>
            <a:rPr lang="ja-JP" altLang="ja-JP"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特別定額給付金</a:t>
          </a:r>
          <a:r>
            <a:rPr lang="ja-JP" altLang="en-US" sz="1200" b="0" kern="100">
              <a:effectLst/>
              <a:latin typeface="ＭＳ Ｐゴシック" panose="020B0600070205080204" pitchFamily="50" charset="-128"/>
              <a:ea typeface="ＭＳ Ｐゴシック" panose="020B0600070205080204" pitchFamily="50" charset="-128"/>
              <a:cs typeface="Times New Roman" panose="02020603050405020304" pitchFamily="18" charset="0"/>
            </a:rPr>
            <a:t>等により大幅に増額となっている。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積立金の平成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95,536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年だけ突出しているのは</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兵庫県豊岡市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79,897
79,104
697.55
59,352,264
57,611,370
1,210,063
27,738,050
48,887,858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13.8
69.3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36830</xdr:rowOff>
    </xdr:from>
    <xdr:to>
      <xdr:col>24</xdr:col>
      <xdr:colOff>63500</xdr:colOff>
      <xdr:row>35</xdr:row>
      <xdr:rowOff>104038</xdr:rowOff>
    </xdr:to>
    <xdr:cxnSp macro="">
      <xdr:nvCxnSpPr>
        <xdr:cNvPr id="59" name="直線コネクタ 58"/>
        <xdr:cNvCxnSpPr/>
      </xdr:nvCxnSpPr>
      <xdr:spPr>
        <a:xfrm>
          <a:off x="3797300" y="6037580"/>
          <a:ext cx="8382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36830</xdr:rowOff>
    </xdr:from>
    <xdr:to>
      <xdr:col>19</xdr:col>
      <xdr:colOff>177800</xdr:colOff>
      <xdr:row>35</xdr:row>
      <xdr:rowOff>51003</xdr:rowOff>
    </xdr:to>
    <xdr:cxnSp macro="">
      <xdr:nvCxnSpPr>
        <xdr:cNvPr id="62" name="直線コネクタ 61"/>
        <xdr:cNvCxnSpPr/>
      </xdr:nvCxnSpPr>
      <xdr:spPr>
        <a:xfrm flipV="1">
          <a:off x="2908300" y="6037580"/>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64" name="テキスト ボックス 63"/>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51003</xdr:rowOff>
    </xdr:from>
    <xdr:to>
      <xdr:col>15</xdr:col>
      <xdr:colOff>50800</xdr:colOff>
      <xdr:row>35</xdr:row>
      <xdr:rowOff>123241</xdr:rowOff>
    </xdr:to>
    <xdr:cxnSp macro="">
      <xdr:nvCxnSpPr>
        <xdr:cNvPr id="65" name="直線コネクタ 64"/>
        <xdr:cNvCxnSpPr/>
      </xdr:nvCxnSpPr>
      <xdr:spPr>
        <a:xfrm flipV="1">
          <a:off x="2019300" y="6051753"/>
          <a:ext cx="889000" cy="7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93845</xdr:rowOff>
    </xdr:from>
    <xdr:ext cx="469744" cy="259045"/>
    <xdr:sp macro="" textlink="">
      <xdr:nvSpPr>
        <xdr:cNvPr id="67" name="テキスト ボックス 66"/>
        <xdr:cNvSpPr txBox="1"/>
      </xdr:nvSpPr>
      <xdr:spPr>
        <a:xfrm>
          <a:off x="2673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123241</xdr:rowOff>
    </xdr:from>
    <xdr:to>
      <xdr:col>10</xdr:col>
      <xdr:colOff>114300</xdr:colOff>
      <xdr:row>35</xdr:row>
      <xdr:rowOff>166218</xdr:rowOff>
    </xdr:to>
    <xdr:cxnSp macro="">
      <xdr:nvCxnSpPr>
        <xdr:cNvPr id="68" name="直線コネクタ 67"/>
        <xdr:cNvCxnSpPr/>
      </xdr:nvCxnSpPr>
      <xdr:spPr>
        <a:xfrm flipV="1">
          <a:off x="1130300" y="612399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53238</xdr:rowOff>
    </xdr:from>
    <xdr:to>
      <xdr:col>24</xdr:col>
      <xdr:colOff>114300</xdr:colOff>
      <xdr:row>35</xdr:row>
      <xdr:rowOff>154838</xdr:rowOff>
    </xdr:to>
    <xdr:sp macro="" textlink="">
      <xdr:nvSpPr>
        <xdr:cNvPr id="78" name="楕円 77"/>
        <xdr:cNvSpPr/>
      </xdr:nvSpPr>
      <xdr:spPr>
        <a:xfrm>
          <a:off x="4584700" y="60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31665</xdr:rowOff>
    </xdr:from>
    <xdr:ext cx="469744" cy="259045"/>
    <xdr:sp macro="" textlink="">
      <xdr:nvSpPr>
        <xdr:cNvPr id="79" name="議会費該当値テキスト"/>
        <xdr:cNvSpPr txBox="1"/>
      </xdr:nvSpPr>
      <xdr:spPr>
        <a:xfrm>
          <a:off x="4686300" y="603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157480</xdr:rowOff>
    </xdr:from>
    <xdr:to>
      <xdr:col>20</xdr:col>
      <xdr:colOff>38100</xdr:colOff>
      <xdr:row>35</xdr:row>
      <xdr:rowOff>87630</xdr:rowOff>
    </xdr:to>
    <xdr:sp macro="" textlink="">
      <xdr:nvSpPr>
        <xdr:cNvPr id="80" name="楕円 79"/>
        <xdr:cNvSpPr/>
      </xdr:nvSpPr>
      <xdr:spPr>
        <a:xfrm>
          <a:off x="3746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81" name="テキスト ボックス 80"/>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203</xdr:rowOff>
    </xdr:from>
    <xdr:to>
      <xdr:col>15</xdr:col>
      <xdr:colOff>101600</xdr:colOff>
      <xdr:row>35</xdr:row>
      <xdr:rowOff>101803</xdr:rowOff>
    </xdr:to>
    <xdr:sp macro="" textlink="">
      <xdr:nvSpPr>
        <xdr:cNvPr id="82" name="楕円 81"/>
        <xdr:cNvSpPr/>
      </xdr:nvSpPr>
      <xdr:spPr>
        <a:xfrm>
          <a:off x="2857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118330</xdr:rowOff>
    </xdr:from>
    <xdr:ext cx="469744" cy="259045"/>
    <xdr:sp macro="" textlink="">
      <xdr:nvSpPr>
        <xdr:cNvPr id="83" name="テキスト ボックス 82"/>
        <xdr:cNvSpPr txBox="1"/>
      </xdr:nvSpPr>
      <xdr:spPr>
        <a:xfrm>
          <a:off x="2673428"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72441</xdr:rowOff>
    </xdr:from>
    <xdr:to>
      <xdr:col>10</xdr:col>
      <xdr:colOff>165100</xdr:colOff>
      <xdr:row>36</xdr:row>
      <xdr:rowOff>2591</xdr:rowOff>
    </xdr:to>
    <xdr:sp macro="" textlink="">
      <xdr:nvSpPr>
        <xdr:cNvPr id="84" name="楕円 83"/>
        <xdr:cNvSpPr/>
      </xdr:nvSpPr>
      <xdr:spPr>
        <a:xfrm>
          <a:off x="1968500" y="607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165168</xdr:rowOff>
    </xdr:from>
    <xdr:ext cx="469744" cy="259045"/>
    <xdr:sp macro="" textlink="">
      <xdr:nvSpPr>
        <xdr:cNvPr id="85" name="テキスト ボックス 84"/>
        <xdr:cNvSpPr txBox="1"/>
      </xdr:nvSpPr>
      <xdr:spPr>
        <a:xfrm>
          <a:off x="1784428" y="6165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115418</xdr:rowOff>
    </xdr:from>
    <xdr:to>
      <xdr:col>6</xdr:col>
      <xdr:colOff>38100</xdr:colOff>
      <xdr:row>36</xdr:row>
      <xdr:rowOff>45568</xdr:rowOff>
    </xdr:to>
    <xdr:sp macro="" textlink="">
      <xdr:nvSpPr>
        <xdr:cNvPr id="86" name="楕円 85"/>
        <xdr:cNvSpPr/>
      </xdr:nvSpPr>
      <xdr:spPr>
        <a:xfrm>
          <a:off x="1079500" y="61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36695</xdr:rowOff>
    </xdr:from>
    <xdr:ext cx="469744" cy="259045"/>
    <xdr:sp macro="" textlink="">
      <xdr:nvSpPr>
        <xdr:cNvPr id="87" name="テキスト ボックス 86"/>
        <xdr:cNvSpPr txBox="1"/>
      </xdr:nvSpPr>
      <xdr:spPr>
        <a:xfrm>
          <a:off x="895428" y="620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27099</xdr:rowOff>
    </xdr:from>
    <xdr:to>
      <xdr:col>24</xdr:col>
      <xdr:colOff>63500</xdr:colOff>
      <xdr:row>57</xdr:row>
      <xdr:rowOff>103711</xdr:rowOff>
    </xdr:to>
    <xdr:cxnSp macro="">
      <xdr:nvCxnSpPr>
        <xdr:cNvPr id="117" name="直線コネクタ 116"/>
        <xdr:cNvCxnSpPr/>
      </xdr:nvCxnSpPr>
      <xdr:spPr>
        <a:xfrm flipV="1">
          <a:off x="3797300" y="9113949"/>
          <a:ext cx="838200" cy="7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103711</xdr:rowOff>
    </xdr:from>
    <xdr:to>
      <xdr:col>19</xdr:col>
      <xdr:colOff>177800</xdr:colOff>
      <xdr:row>58</xdr:row>
      <xdr:rowOff>71851</xdr:rowOff>
    </xdr:to>
    <xdr:cxnSp macro="">
      <xdr:nvCxnSpPr>
        <xdr:cNvPr id="120" name="直線コネクタ 119"/>
        <xdr:cNvCxnSpPr/>
      </xdr:nvCxnSpPr>
      <xdr:spPr>
        <a:xfrm flipV="1">
          <a:off x="2908300" y="9876361"/>
          <a:ext cx="889000" cy="13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80060</xdr:rowOff>
    </xdr:from>
    <xdr:ext cx="534377" cy="259045"/>
    <xdr:sp macro="" textlink="">
      <xdr:nvSpPr>
        <xdr:cNvPr id="122" name="テキスト ボックス 121"/>
        <xdr:cNvSpPr txBox="1"/>
      </xdr:nvSpPr>
      <xdr:spPr>
        <a:xfrm>
          <a:off x="3530111" y="1019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100160</xdr:rowOff>
    </xdr:from>
    <xdr:to>
      <xdr:col>15</xdr:col>
      <xdr:colOff>50800</xdr:colOff>
      <xdr:row>58</xdr:row>
      <xdr:rowOff>71851</xdr:rowOff>
    </xdr:to>
    <xdr:cxnSp macro="">
      <xdr:nvCxnSpPr>
        <xdr:cNvPr id="123" name="直線コネクタ 122"/>
        <xdr:cNvCxnSpPr/>
      </xdr:nvCxnSpPr>
      <xdr:spPr>
        <a:xfrm>
          <a:off x="2019300" y="9358460"/>
          <a:ext cx="889000" cy="65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100160</xdr:rowOff>
    </xdr:from>
    <xdr:to>
      <xdr:col>10</xdr:col>
      <xdr:colOff>114300</xdr:colOff>
      <xdr:row>57</xdr:row>
      <xdr:rowOff>147396</xdr:rowOff>
    </xdr:to>
    <xdr:cxnSp macro="">
      <xdr:nvCxnSpPr>
        <xdr:cNvPr id="126" name="直線コネクタ 125"/>
        <xdr:cNvCxnSpPr/>
      </xdr:nvCxnSpPr>
      <xdr:spPr>
        <a:xfrm flipV="1">
          <a:off x="1130300" y="9358460"/>
          <a:ext cx="889000" cy="56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147749</xdr:rowOff>
    </xdr:from>
    <xdr:to>
      <xdr:col>24</xdr:col>
      <xdr:colOff>114300</xdr:colOff>
      <xdr:row>53</xdr:row>
      <xdr:rowOff>77899</xdr:rowOff>
    </xdr:to>
    <xdr:sp macro="" textlink="">
      <xdr:nvSpPr>
        <xdr:cNvPr id="136" name="楕円 135"/>
        <xdr:cNvSpPr/>
      </xdr:nvSpPr>
      <xdr:spPr>
        <a:xfrm>
          <a:off x="4584700" y="90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170626</xdr:rowOff>
    </xdr:from>
    <xdr:ext cx="599010" cy="259045"/>
    <xdr:sp macro="" textlink="">
      <xdr:nvSpPr>
        <xdr:cNvPr id="137" name="総務費該当値テキスト"/>
        <xdr:cNvSpPr txBox="1"/>
      </xdr:nvSpPr>
      <xdr:spPr>
        <a:xfrm>
          <a:off x="4686300" y="891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52911</xdr:rowOff>
    </xdr:from>
    <xdr:to>
      <xdr:col>20</xdr:col>
      <xdr:colOff>38100</xdr:colOff>
      <xdr:row>57</xdr:row>
      <xdr:rowOff>154511</xdr:rowOff>
    </xdr:to>
    <xdr:sp macro="" textlink="">
      <xdr:nvSpPr>
        <xdr:cNvPr id="138" name="楕円 137"/>
        <xdr:cNvSpPr/>
      </xdr:nvSpPr>
      <xdr:spPr>
        <a:xfrm>
          <a:off x="3746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171038</xdr:rowOff>
    </xdr:from>
    <xdr:ext cx="534377" cy="259045"/>
    <xdr:sp macro="" textlink="">
      <xdr:nvSpPr>
        <xdr:cNvPr id="139" name="テキスト ボックス 138"/>
        <xdr:cNvSpPr txBox="1"/>
      </xdr:nvSpPr>
      <xdr:spPr>
        <a:xfrm>
          <a:off x="3530111" y="960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21051</xdr:rowOff>
    </xdr:from>
    <xdr:to>
      <xdr:col>15</xdr:col>
      <xdr:colOff>101600</xdr:colOff>
      <xdr:row>58</xdr:row>
      <xdr:rowOff>122651</xdr:rowOff>
    </xdr:to>
    <xdr:sp macro="" textlink="">
      <xdr:nvSpPr>
        <xdr:cNvPr id="140" name="楕円 139"/>
        <xdr:cNvSpPr/>
      </xdr:nvSpPr>
      <xdr:spPr>
        <a:xfrm>
          <a:off x="2857500" y="99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139178</xdr:rowOff>
    </xdr:from>
    <xdr:ext cx="534377" cy="259045"/>
    <xdr:sp macro="" textlink="">
      <xdr:nvSpPr>
        <xdr:cNvPr id="141" name="テキスト ボックス 140"/>
        <xdr:cNvSpPr txBox="1"/>
      </xdr:nvSpPr>
      <xdr:spPr>
        <a:xfrm>
          <a:off x="2641111" y="974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49360</xdr:rowOff>
    </xdr:from>
    <xdr:to>
      <xdr:col>10</xdr:col>
      <xdr:colOff>165100</xdr:colOff>
      <xdr:row>54</xdr:row>
      <xdr:rowOff>150960</xdr:rowOff>
    </xdr:to>
    <xdr:sp macro="" textlink="">
      <xdr:nvSpPr>
        <xdr:cNvPr id="142" name="楕円 141"/>
        <xdr:cNvSpPr/>
      </xdr:nvSpPr>
      <xdr:spPr>
        <a:xfrm>
          <a:off x="1968500" y="930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167487</xdr:rowOff>
    </xdr:from>
    <xdr:ext cx="599010" cy="259045"/>
    <xdr:sp macro="" textlink="">
      <xdr:nvSpPr>
        <xdr:cNvPr id="143" name="テキスト ボックス 142"/>
        <xdr:cNvSpPr txBox="1"/>
      </xdr:nvSpPr>
      <xdr:spPr>
        <a:xfrm>
          <a:off x="1719795" y="908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96596</xdr:rowOff>
    </xdr:from>
    <xdr:to>
      <xdr:col>6</xdr:col>
      <xdr:colOff>38100</xdr:colOff>
      <xdr:row>58</xdr:row>
      <xdr:rowOff>26746</xdr:rowOff>
    </xdr:to>
    <xdr:sp macro="" textlink="">
      <xdr:nvSpPr>
        <xdr:cNvPr id="144" name="楕円 143"/>
        <xdr:cNvSpPr/>
      </xdr:nvSpPr>
      <xdr:spPr>
        <a:xfrm>
          <a:off x="1079500" y="98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43273</xdr:rowOff>
    </xdr:from>
    <xdr:ext cx="534377" cy="259045"/>
    <xdr:sp macro="" textlink="">
      <xdr:nvSpPr>
        <xdr:cNvPr id="145" name="テキスト ボックス 144"/>
        <xdr:cNvSpPr txBox="1"/>
      </xdr:nvSpPr>
      <xdr:spPr>
        <a:xfrm>
          <a:off x="863111" y="96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21753</xdr:rowOff>
    </xdr:from>
    <xdr:to>
      <xdr:col>24</xdr:col>
      <xdr:colOff>63500</xdr:colOff>
      <xdr:row>75</xdr:row>
      <xdr:rowOff>105563</xdr:rowOff>
    </xdr:to>
    <xdr:cxnSp macro="">
      <xdr:nvCxnSpPr>
        <xdr:cNvPr id="177" name="直線コネクタ 176"/>
        <xdr:cNvCxnSpPr/>
      </xdr:nvCxnSpPr>
      <xdr:spPr>
        <a:xfrm flipV="1">
          <a:off x="3797300" y="12880503"/>
          <a:ext cx="838200" cy="8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105563</xdr:rowOff>
    </xdr:from>
    <xdr:to>
      <xdr:col>19</xdr:col>
      <xdr:colOff>177800</xdr:colOff>
      <xdr:row>76</xdr:row>
      <xdr:rowOff>26456</xdr:rowOff>
    </xdr:to>
    <xdr:cxnSp macro="">
      <xdr:nvCxnSpPr>
        <xdr:cNvPr id="180" name="直線コネクタ 179"/>
        <xdr:cNvCxnSpPr/>
      </xdr:nvCxnSpPr>
      <xdr:spPr>
        <a:xfrm flipV="1">
          <a:off x="2908300" y="12964313"/>
          <a:ext cx="889000" cy="9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144914</xdr:rowOff>
    </xdr:from>
    <xdr:to>
      <xdr:col>15</xdr:col>
      <xdr:colOff>50800</xdr:colOff>
      <xdr:row>76</xdr:row>
      <xdr:rowOff>26456</xdr:rowOff>
    </xdr:to>
    <xdr:cxnSp macro="">
      <xdr:nvCxnSpPr>
        <xdr:cNvPr id="183" name="直線コネクタ 182"/>
        <xdr:cNvCxnSpPr/>
      </xdr:nvCxnSpPr>
      <xdr:spPr>
        <a:xfrm>
          <a:off x="2019300" y="13003664"/>
          <a:ext cx="889000" cy="52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144914</xdr:rowOff>
    </xdr:from>
    <xdr:to>
      <xdr:col>10</xdr:col>
      <xdr:colOff>114300</xdr:colOff>
      <xdr:row>76</xdr:row>
      <xdr:rowOff>34251</xdr:rowOff>
    </xdr:to>
    <xdr:cxnSp macro="">
      <xdr:nvCxnSpPr>
        <xdr:cNvPr id="186" name="直線コネクタ 185"/>
        <xdr:cNvCxnSpPr/>
      </xdr:nvCxnSpPr>
      <xdr:spPr>
        <a:xfrm flipV="1">
          <a:off x="1130300" y="13003664"/>
          <a:ext cx="889000" cy="6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36118</xdr:rowOff>
    </xdr:from>
    <xdr:ext cx="599010" cy="259045"/>
    <xdr:sp macro="" textlink="">
      <xdr:nvSpPr>
        <xdr:cNvPr id="188" name="テキスト ボックス 187"/>
        <xdr:cNvSpPr txBox="1"/>
      </xdr:nvSpPr>
      <xdr:spPr>
        <a:xfrm>
          <a:off x="1719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142403</xdr:rowOff>
    </xdr:from>
    <xdr:to>
      <xdr:col>24</xdr:col>
      <xdr:colOff>114300</xdr:colOff>
      <xdr:row>75</xdr:row>
      <xdr:rowOff>72553</xdr:rowOff>
    </xdr:to>
    <xdr:sp macro="" textlink="">
      <xdr:nvSpPr>
        <xdr:cNvPr id="196" name="楕円 195"/>
        <xdr:cNvSpPr/>
      </xdr:nvSpPr>
      <xdr:spPr>
        <a:xfrm>
          <a:off x="4584700" y="128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120830</xdr:rowOff>
    </xdr:from>
    <xdr:ext cx="599010" cy="259045"/>
    <xdr:sp macro="" textlink="">
      <xdr:nvSpPr>
        <xdr:cNvPr id="197" name="民生費該当値テキスト"/>
        <xdr:cNvSpPr txBox="1"/>
      </xdr:nvSpPr>
      <xdr:spPr>
        <a:xfrm>
          <a:off x="4686300" y="12808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54763</xdr:rowOff>
    </xdr:from>
    <xdr:to>
      <xdr:col>20</xdr:col>
      <xdr:colOff>38100</xdr:colOff>
      <xdr:row>75</xdr:row>
      <xdr:rowOff>156363</xdr:rowOff>
    </xdr:to>
    <xdr:sp macro="" textlink="">
      <xdr:nvSpPr>
        <xdr:cNvPr id="198" name="楕円 197"/>
        <xdr:cNvSpPr/>
      </xdr:nvSpPr>
      <xdr:spPr>
        <a:xfrm>
          <a:off x="3746500" y="1291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147490</xdr:rowOff>
    </xdr:from>
    <xdr:ext cx="599010" cy="259045"/>
    <xdr:sp macro="" textlink="">
      <xdr:nvSpPr>
        <xdr:cNvPr id="199" name="テキスト ボックス 198"/>
        <xdr:cNvSpPr txBox="1"/>
      </xdr:nvSpPr>
      <xdr:spPr>
        <a:xfrm>
          <a:off x="3497795" y="1300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147106</xdr:rowOff>
    </xdr:from>
    <xdr:to>
      <xdr:col>15</xdr:col>
      <xdr:colOff>101600</xdr:colOff>
      <xdr:row>76</xdr:row>
      <xdr:rowOff>77256</xdr:rowOff>
    </xdr:to>
    <xdr:sp macro="" textlink="">
      <xdr:nvSpPr>
        <xdr:cNvPr id="200" name="楕円 199"/>
        <xdr:cNvSpPr/>
      </xdr:nvSpPr>
      <xdr:spPr>
        <a:xfrm>
          <a:off x="2857500" y="130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68383</xdr:rowOff>
    </xdr:from>
    <xdr:ext cx="599010" cy="259045"/>
    <xdr:sp macro="" textlink="">
      <xdr:nvSpPr>
        <xdr:cNvPr id="201" name="テキスト ボックス 200"/>
        <xdr:cNvSpPr txBox="1"/>
      </xdr:nvSpPr>
      <xdr:spPr>
        <a:xfrm>
          <a:off x="2608795" y="1309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94114</xdr:rowOff>
    </xdr:from>
    <xdr:to>
      <xdr:col>10</xdr:col>
      <xdr:colOff>165100</xdr:colOff>
      <xdr:row>76</xdr:row>
      <xdr:rowOff>24265</xdr:rowOff>
    </xdr:to>
    <xdr:sp macro="" textlink="">
      <xdr:nvSpPr>
        <xdr:cNvPr id="202" name="楕円 201"/>
        <xdr:cNvSpPr/>
      </xdr:nvSpPr>
      <xdr:spPr>
        <a:xfrm>
          <a:off x="1968500" y="129528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40791</xdr:rowOff>
    </xdr:from>
    <xdr:ext cx="599010" cy="259045"/>
    <xdr:sp macro="" textlink="">
      <xdr:nvSpPr>
        <xdr:cNvPr id="203" name="テキスト ボックス 202"/>
        <xdr:cNvSpPr txBox="1"/>
      </xdr:nvSpPr>
      <xdr:spPr>
        <a:xfrm>
          <a:off x="1719795" y="1272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154901</xdr:rowOff>
    </xdr:from>
    <xdr:to>
      <xdr:col>6</xdr:col>
      <xdr:colOff>38100</xdr:colOff>
      <xdr:row>76</xdr:row>
      <xdr:rowOff>85051</xdr:rowOff>
    </xdr:to>
    <xdr:sp macro="" textlink="">
      <xdr:nvSpPr>
        <xdr:cNvPr id="204" name="楕円 203"/>
        <xdr:cNvSpPr/>
      </xdr:nvSpPr>
      <xdr:spPr>
        <a:xfrm>
          <a:off x="1079500" y="1301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76178</xdr:rowOff>
    </xdr:from>
    <xdr:ext cx="599010" cy="259045"/>
    <xdr:sp macro="" textlink="">
      <xdr:nvSpPr>
        <xdr:cNvPr id="205" name="テキスト ボックス 204"/>
        <xdr:cNvSpPr txBox="1"/>
      </xdr:nvSpPr>
      <xdr:spPr>
        <a:xfrm>
          <a:off x="830795" y="1310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107798</xdr:rowOff>
    </xdr:from>
    <xdr:to>
      <xdr:col>24</xdr:col>
      <xdr:colOff>63500</xdr:colOff>
      <xdr:row>94</xdr:row>
      <xdr:rowOff>153784</xdr:rowOff>
    </xdr:to>
    <xdr:cxnSp macro="">
      <xdr:nvCxnSpPr>
        <xdr:cNvPr id="234" name="直線コネクタ 233"/>
        <xdr:cNvCxnSpPr/>
      </xdr:nvCxnSpPr>
      <xdr:spPr>
        <a:xfrm flipV="1">
          <a:off x="3797300" y="16224098"/>
          <a:ext cx="8382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153784</xdr:rowOff>
    </xdr:from>
    <xdr:to>
      <xdr:col>19</xdr:col>
      <xdr:colOff>177800</xdr:colOff>
      <xdr:row>95</xdr:row>
      <xdr:rowOff>25781</xdr:rowOff>
    </xdr:to>
    <xdr:cxnSp macro="">
      <xdr:nvCxnSpPr>
        <xdr:cNvPr id="237" name="直線コネクタ 236"/>
        <xdr:cNvCxnSpPr/>
      </xdr:nvCxnSpPr>
      <xdr:spPr>
        <a:xfrm flipV="1">
          <a:off x="2908300" y="16270084"/>
          <a:ext cx="889000" cy="4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25781</xdr:rowOff>
    </xdr:from>
    <xdr:to>
      <xdr:col>15</xdr:col>
      <xdr:colOff>50800</xdr:colOff>
      <xdr:row>95</xdr:row>
      <xdr:rowOff>35471</xdr:rowOff>
    </xdr:to>
    <xdr:cxnSp macro="">
      <xdr:nvCxnSpPr>
        <xdr:cNvPr id="240" name="直線コネクタ 239"/>
        <xdr:cNvCxnSpPr/>
      </xdr:nvCxnSpPr>
      <xdr:spPr>
        <a:xfrm flipV="1">
          <a:off x="2019300" y="16313531"/>
          <a:ext cx="889000" cy="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115215</xdr:rowOff>
    </xdr:from>
    <xdr:to>
      <xdr:col>10</xdr:col>
      <xdr:colOff>114300</xdr:colOff>
      <xdr:row>95</xdr:row>
      <xdr:rowOff>35471</xdr:rowOff>
    </xdr:to>
    <xdr:cxnSp macro="">
      <xdr:nvCxnSpPr>
        <xdr:cNvPr id="243" name="直線コネクタ 242"/>
        <xdr:cNvCxnSpPr/>
      </xdr:nvCxnSpPr>
      <xdr:spPr>
        <a:xfrm>
          <a:off x="1130300" y="16060065"/>
          <a:ext cx="889000" cy="26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5" name="テキスト ボックス 244"/>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7" name="テキスト ボックス 246"/>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56998</xdr:rowOff>
    </xdr:from>
    <xdr:to>
      <xdr:col>24</xdr:col>
      <xdr:colOff>114300</xdr:colOff>
      <xdr:row>94</xdr:row>
      <xdr:rowOff>158598</xdr:rowOff>
    </xdr:to>
    <xdr:sp macro="" textlink="">
      <xdr:nvSpPr>
        <xdr:cNvPr id="253" name="楕円 252"/>
        <xdr:cNvSpPr/>
      </xdr:nvSpPr>
      <xdr:spPr>
        <a:xfrm>
          <a:off x="4584700" y="1617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79875</xdr:rowOff>
    </xdr:from>
    <xdr:ext cx="534377" cy="259045"/>
    <xdr:sp macro="" textlink="">
      <xdr:nvSpPr>
        <xdr:cNvPr id="254" name="衛生費該当値テキスト"/>
        <xdr:cNvSpPr txBox="1"/>
      </xdr:nvSpPr>
      <xdr:spPr>
        <a:xfrm>
          <a:off x="4686300" y="1602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102984</xdr:rowOff>
    </xdr:from>
    <xdr:to>
      <xdr:col>20</xdr:col>
      <xdr:colOff>38100</xdr:colOff>
      <xdr:row>95</xdr:row>
      <xdr:rowOff>33134</xdr:rowOff>
    </xdr:to>
    <xdr:sp macro="" textlink="">
      <xdr:nvSpPr>
        <xdr:cNvPr id="255" name="楕円 254"/>
        <xdr:cNvSpPr/>
      </xdr:nvSpPr>
      <xdr:spPr>
        <a:xfrm>
          <a:off x="3746500" y="162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49661</xdr:rowOff>
    </xdr:from>
    <xdr:ext cx="534377" cy="259045"/>
    <xdr:sp macro="" textlink="">
      <xdr:nvSpPr>
        <xdr:cNvPr id="256" name="テキスト ボックス 255"/>
        <xdr:cNvSpPr txBox="1"/>
      </xdr:nvSpPr>
      <xdr:spPr>
        <a:xfrm>
          <a:off x="3530111" y="159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146431</xdr:rowOff>
    </xdr:from>
    <xdr:to>
      <xdr:col>15</xdr:col>
      <xdr:colOff>101600</xdr:colOff>
      <xdr:row>95</xdr:row>
      <xdr:rowOff>76581</xdr:rowOff>
    </xdr:to>
    <xdr:sp macro="" textlink="">
      <xdr:nvSpPr>
        <xdr:cNvPr id="257" name="楕円 256"/>
        <xdr:cNvSpPr/>
      </xdr:nvSpPr>
      <xdr:spPr>
        <a:xfrm>
          <a:off x="2857500" y="162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93108</xdr:rowOff>
    </xdr:from>
    <xdr:ext cx="534377" cy="259045"/>
    <xdr:sp macro="" textlink="">
      <xdr:nvSpPr>
        <xdr:cNvPr id="258" name="テキスト ボックス 257"/>
        <xdr:cNvSpPr txBox="1"/>
      </xdr:nvSpPr>
      <xdr:spPr>
        <a:xfrm>
          <a:off x="2641111" y="160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156121</xdr:rowOff>
    </xdr:from>
    <xdr:to>
      <xdr:col>10</xdr:col>
      <xdr:colOff>165100</xdr:colOff>
      <xdr:row>95</xdr:row>
      <xdr:rowOff>86271</xdr:rowOff>
    </xdr:to>
    <xdr:sp macro="" textlink="">
      <xdr:nvSpPr>
        <xdr:cNvPr id="259" name="楕円 258"/>
        <xdr:cNvSpPr/>
      </xdr:nvSpPr>
      <xdr:spPr>
        <a:xfrm>
          <a:off x="1968500" y="162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102798</xdr:rowOff>
    </xdr:from>
    <xdr:ext cx="534377" cy="259045"/>
    <xdr:sp macro="" textlink="">
      <xdr:nvSpPr>
        <xdr:cNvPr id="260" name="テキスト ボックス 259"/>
        <xdr:cNvSpPr txBox="1"/>
      </xdr:nvSpPr>
      <xdr:spPr>
        <a:xfrm>
          <a:off x="1752111" y="160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64415</xdr:rowOff>
    </xdr:from>
    <xdr:to>
      <xdr:col>6</xdr:col>
      <xdr:colOff>38100</xdr:colOff>
      <xdr:row>93</xdr:row>
      <xdr:rowOff>166015</xdr:rowOff>
    </xdr:to>
    <xdr:sp macro="" textlink="">
      <xdr:nvSpPr>
        <xdr:cNvPr id="261" name="楕円 260"/>
        <xdr:cNvSpPr/>
      </xdr:nvSpPr>
      <xdr:spPr>
        <a:xfrm>
          <a:off x="1079500" y="1600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11092</xdr:rowOff>
    </xdr:from>
    <xdr:ext cx="534377" cy="259045"/>
    <xdr:sp macro="" textlink="">
      <xdr:nvSpPr>
        <xdr:cNvPr id="262" name="テキスト ボックス 261"/>
        <xdr:cNvSpPr txBox="1"/>
      </xdr:nvSpPr>
      <xdr:spPr>
        <a:xfrm>
          <a:off x="863111" y="1578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132461</xdr:rowOff>
    </xdr:from>
    <xdr:to>
      <xdr:col>55</xdr:col>
      <xdr:colOff>0</xdr:colOff>
      <xdr:row>38</xdr:row>
      <xdr:rowOff>133223</xdr:rowOff>
    </xdr:to>
    <xdr:cxnSp macro="">
      <xdr:nvCxnSpPr>
        <xdr:cNvPr id="291" name="直線コネクタ 290"/>
        <xdr:cNvCxnSpPr/>
      </xdr:nvCxnSpPr>
      <xdr:spPr>
        <a:xfrm flipV="1">
          <a:off x="9639300" y="664756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2"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122174</xdr:rowOff>
    </xdr:from>
    <xdr:to>
      <xdr:col>50</xdr:col>
      <xdr:colOff>114300</xdr:colOff>
      <xdr:row>38</xdr:row>
      <xdr:rowOff>133223</xdr:rowOff>
    </xdr:to>
    <xdr:cxnSp macro="">
      <xdr:nvCxnSpPr>
        <xdr:cNvPr id="294" name="直線コネクタ 293"/>
        <xdr:cNvCxnSpPr/>
      </xdr:nvCxnSpPr>
      <xdr:spPr>
        <a:xfrm>
          <a:off x="8750300" y="6637274"/>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6" name="テキスト ボックス 295"/>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122174</xdr:rowOff>
    </xdr:from>
    <xdr:to>
      <xdr:col>45</xdr:col>
      <xdr:colOff>177800</xdr:colOff>
      <xdr:row>38</xdr:row>
      <xdr:rowOff>123317</xdr:rowOff>
    </xdr:to>
    <xdr:cxnSp macro="">
      <xdr:nvCxnSpPr>
        <xdr:cNvPr id="297" name="直線コネクタ 296"/>
        <xdr:cNvCxnSpPr/>
      </xdr:nvCxnSpPr>
      <xdr:spPr>
        <a:xfrm flipV="1">
          <a:off x="7861300" y="66372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299" name="テキスト ボックス 298"/>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121793</xdr:rowOff>
    </xdr:from>
    <xdr:to>
      <xdr:col>41</xdr:col>
      <xdr:colOff>50800</xdr:colOff>
      <xdr:row>38</xdr:row>
      <xdr:rowOff>123317</xdr:rowOff>
    </xdr:to>
    <xdr:cxnSp macro="">
      <xdr:nvCxnSpPr>
        <xdr:cNvPr id="300" name="直線コネクタ 299"/>
        <xdr:cNvCxnSpPr/>
      </xdr:nvCxnSpPr>
      <xdr:spPr>
        <a:xfrm>
          <a:off x="6972300" y="663689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2" name="テキスト ボックス 301"/>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4" name="テキスト ボックス 303"/>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81661</xdr:rowOff>
    </xdr:from>
    <xdr:to>
      <xdr:col>55</xdr:col>
      <xdr:colOff>50800</xdr:colOff>
      <xdr:row>39</xdr:row>
      <xdr:rowOff>11811</xdr:rowOff>
    </xdr:to>
    <xdr:sp macro="" textlink="">
      <xdr:nvSpPr>
        <xdr:cNvPr id="310" name="楕円 309"/>
        <xdr:cNvSpPr/>
      </xdr:nvSpPr>
      <xdr:spPr>
        <a:xfrm>
          <a:off x="10426700" y="659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168038</xdr:rowOff>
    </xdr:from>
    <xdr:ext cx="378565" cy="259045"/>
    <xdr:sp macro="" textlink="">
      <xdr:nvSpPr>
        <xdr:cNvPr id="311" name="労働費該当値テキスト"/>
        <xdr:cNvSpPr txBox="1"/>
      </xdr:nvSpPr>
      <xdr:spPr>
        <a:xfrm>
          <a:off x="10528300" y="6511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82423</xdr:rowOff>
    </xdr:from>
    <xdr:to>
      <xdr:col>50</xdr:col>
      <xdr:colOff>165100</xdr:colOff>
      <xdr:row>39</xdr:row>
      <xdr:rowOff>12573</xdr:rowOff>
    </xdr:to>
    <xdr:sp macro="" textlink="">
      <xdr:nvSpPr>
        <xdr:cNvPr id="312" name="楕円 311"/>
        <xdr:cNvSpPr/>
      </xdr:nvSpPr>
      <xdr:spPr>
        <a:xfrm>
          <a:off x="95885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3700</xdr:rowOff>
    </xdr:from>
    <xdr:ext cx="378565" cy="259045"/>
    <xdr:sp macro="" textlink="">
      <xdr:nvSpPr>
        <xdr:cNvPr id="313" name="テキスト ボックス 312"/>
        <xdr:cNvSpPr txBox="1"/>
      </xdr:nvSpPr>
      <xdr:spPr>
        <a:xfrm>
          <a:off x="9450017" y="6690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71374</xdr:rowOff>
    </xdr:from>
    <xdr:to>
      <xdr:col>46</xdr:col>
      <xdr:colOff>38100</xdr:colOff>
      <xdr:row>39</xdr:row>
      <xdr:rowOff>1524</xdr:rowOff>
    </xdr:to>
    <xdr:sp macro="" textlink="">
      <xdr:nvSpPr>
        <xdr:cNvPr id="314" name="楕円 313"/>
        <xdr:cNvSpPr/>
      </xdr:nvSpPr>
      <xdr:spPr>
        <a:xfrm>
          <a:off x="8699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164101</xdr:rowOff>
    </xdr:from>
    <xdr:ext cx="378565" cy="259045"/>
    <xdr:sp macro="" textlink="">
      <xdr:nvSpPr>
        <xdr:cNvPr id="315" name="テキスト ボックス 314"/>
        <xdr:cNvSpPr txBox="1"/>
      </xdr:nvSpPr>
      <xdr:spPr>
        <a:xfrm>
          <a:off x="8561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72517</xdr:rowOff>
    </xdr:from>
    <xdr:to>
      <xdr:col>41</xdr:col>
      <xdr:colOff>101600</xdr:colOff>
      <xdr:row>39</xdr:row>
      <xdr:rowOff>2667</xdr:rowOff>
    </xdr:to>
    <xdr:sp macro="" textlink="">
      <xdr:nvSpPr>
        <xdr:cNvPr id="316" name="楕円 315"/>
        <xdr:cNvSpPr/>
      </xdr:nvSpPr>
      <xdr:spPr>
        <a:xfrm>
          <a:off x="7810500" y="658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165244</xdr:rowOff>
    </xdr:from>
    <xdr:ext cx="378565" cy="259045"/>
    <xdr:sp macro="" textlink="">
      <xdr:nvSpPr>
        <xdr:cNvPr id="317" name="テキスト ボックス 316"/>
        <xdr:cNvSpPr txBox="1"/>
      </xdr:nvSpPr>
      <xdr:spPr>
        <a:xfrm>
          <a:off x="7672017" y="6680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70993</xdr:rowOff>
    </xdr:from>
    <xdr:to>
      <xdr:col>36</xdr:col>
      <xdr:colOff>165100</xdr:colOff>
      <xdr:row>39</xdr:row>
      <xdr:rowOff>1143</xdr:rowOff>
    </xdr:to>
    <xdr:sp macro="" textlink="">
      <xdr:nvSpPr>
        <xdr:cNvPr id="318" name="楕円 317"/>
        <xdr:cNvSpPr/>
      </xdr:nvSpPr>
      <xdr:spPr>
        <a:xfrm>
          <a:off x="6921500" y="65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163720</xdr:rowOff>
    </xdr:from>
    <xdr:ext cx="378565" cy="259045"/>
    <xdr:sp macro="" textlink="">
      <xdr:nvSpPr>
        <xdr:cNvPr id="319" name="テキスト ボックス 318"/>
        <xdr:cNvSpPr txBox="1"/>
      </xdr:nvSpPr>
      <xdr:spPr>
        <a:xfrm>
          <a:off x="6783017" y="6678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65013</xdr:rowOff>
    </xdr:from>
    <xdr:to>
      <xdr:col>55</xdr:col>
      <xdr:colOff>0</xdr:colOff>
      <xdr:row>55</xdr:row>
      <xdr:rowOff>87416</xdr:rowOff>
    </xdr:to>
    <xdr:cxnSp macro="">
      <xdr:nvCxnSpPr>
        <xdr:cNvPr id="350" name="直線コネクタ 349"/>
        <xdr:cNvCxnSpPr/>
      </xdr:nvCxnSpPr>
      <xdr:spPr>
        <a:xfrm flipV="1">
          <a:off x="9639300" y="9494763"/>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87416</xdr:rowOff>
    </xdr:from>
    <xdr:to>
      <xdr:col>50</xdr:col>
      <xdr:colOff>114300</xdr:colOff>
      <xdr:row>55</xdr:row>
      <xdr:rowOff>94437</xdr:rowOff>
    </xdr:to>
    <xdr:cxnSp macro="">
      <xdr:nvCxnSpPr>
        <xdr:cNvPr id="353" name="直線コネクタ 352"/>
        <xdr:cNvCxnSpPr/>
      </xdr:nvCxnSpPr>
      <xdr:spPr>
        <a:xfrm flipV="1">
          <a:off x="8750300" y="9517166"/>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94437</xdr:rowOff>
    </xdr:from>
    <xdr:to>
      <xdr:col>45</xdr:col>
      <xdr:colOff>177800</xdr:colOff>
      <xdr:row>55</xdr:row>
      <xdr:rowOff>127257</xdr:rowOff>
    </xdr:to>
    <xdr:cxnSp macro="">
      <xdr:nvCxnSpPr>
        <xdr:cNvPr id="356" name="直線コネクタ 355"/>
        <xdr:cNvCxnSpPr/>
      </xdr:nvCxnSpPr>
      <xdr:spPr>
        <a:xfrm flipV="1">
          <a:off x="7861300" y="9524187"/>
          <a:ext cx="889000" cy="3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127257</xdr:rowOff>
    </xdr:from>
    <xdr:to>
      <xdr:col>41</xdr:col>
      <xdr:colOff>50800</xdr:colOff>
      <xdr:row>55</xdr:row>
      <xdr:rowOff>169842</xdr:rowOff>
    </xdr:to>
    <xdr:cxnSp macro="">
      <xdr:nvCxnSpPr>
        <xdr:cNvPr id="359" name="直線コネクタ 358"/>
        <xdr:cNvCxnSpPr/>
      </xdr:nvCxnSpPr>
      <xdr:spPr>
        <a:xfrm flipV="1">
          <a:off x="6972300" y="9557007"/>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14213</xdr:rowOff>
    </xdr:from>
    <xdr:to>
      <xdr:col>55</xdr:col>
      <xdr:colOff>50800</xdr:colOff>
      <xdr:row>55</xdr:row>
      <xdr:rowOff>115813</xdr:rowOff>
    </xdr:to>
    <xdr:sp macro="" textlink="">
      <xdr:nvSpPr>
        <xdr:cNvPr id="369" name="楕円 368"/>
        <xdr:cNvSpPr/>
      </xdr:nvSpPr>
      <xdr:spPr>
        <a:xfrm>
          <a:off x="10426700" y="9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37090</xdr:rowOff>
    </xdr:from>
    <xdr:ext cx="534377" cy="259045"/>
    <xdr:sp macro="" textlink="">
      <xdr:nvSpPr>
        <xdr:cNvPr id="370" name="農林水産業費該当値テキスト"/>
        <xdr:cNvSpPr txBox="1"/>
      </xdr:nvSpPr>
      <xdr:spPr>
        <a:xfrm>
          <a:off x="10528300" y="92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36616</xdr:rowOff>
    </xdr:from>
    <xdr:to>
      <xdr:col>50</xdr:col>
      <xdr:colOff>165100</xdr:colOff>
      <xdr:row>55</xdr:row>
      <xdr:rowOff>138216</xdr:rowOff>
    </xdr:to>
    <xdr:sp macro="" textlink="">
      <xdr:nvSpPr>
        <xdr:cNvPr id="371" name="楕円 370"/>
        <xdr:cNvSpPr/>
      </xdr:nvSpPr>
      <xdr:spPr>
        <a:xfrm>
          <a:off x="9588500" y="946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154743</xdr:rowOff>
    </xdr:from>
    <xdr:ext cx="534377" cy="259045"/>
    <xdr:sp macro="" textlink="">
      <xdr:nvSpPr>
        <xdr:cNvPr id="372" name="テキスト ボックス 371"/>
        <xdr:cNvSpPr txBox="1"/>
      </xdr:nvSpPr>
      <xdr:spPr>
        <a:xfrm>
          <a:off x="9372111" y="924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43637</xdr:rowOff>
    </xdr:from>
    <xdr:to>
      <xdr:col>46</xdr:col>
      <xdr:colOff>38100</xdr:colOff>
      <xdr:row>55</xdr:row>
      <xdr:rowOff>145237</xdr:rowOff>
    </xdr:to>
    <xdr:sp macro="" textlink="">
      <xdr:nvSpPr>
        <xdr:cNvPr id="373" name="楕円 372"/>
        <xdr:cNvSpPr/>
      </xdr:nvSpPr>
      <xdr:spPr>
        <a:xfrm>
          <a:off x="86995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161764</xdr:rowOff>
    </xdr:from>
    <xdr:ext cx="534377" cy="259045"/>
    <xdr:sp macro="" textlink="">
      <xdr:nvSpPr>
        <xdr:cNvPr id="374" name="テキスト ボックス 373"/>
        <xdr:cNvSpPr txBox="1"/>
      </xdr:nvSpPr>
      <xdr:spPr>
        <a:xfrm>
          <a:off x="8483111" y="92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76457</xdr:rowOff>
    </xdr:from>
    <xdr:to>
      <xdr:col>41</xdr:col>
      <xdr:colOff>101600</xdr:colOff>
      <xdr:row>56</xdr:row>
      <xdr:rowOff>6607</xdr:rowOff>
    </xdr:to>
    <xdr:sp macro="" textlink="">
      <xdr:nvSpPr>
        <xdr:cNvPr id="375" name="楕円 374"/>
        <xdr:cNvSpPr/>
      </xdr:nvSpPr>
      <xdr:spPr>
        <a:xfrm>
          <a:off x="7810500" y="95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23134</xdr:rowOff>
    </xdr:from>
    <xdr:ext cx="534377" cy="259045"/>
    <xdr:sp macro="" textlink="">
      <xdr:nvSpPr>
        <xdr:cNvPr id="376" name="テキスト ボックス 375"/>
        <xdr:cNvSpPr txBox="1"/>
      </xdr:nvSpPr>
      <xdr:spPr>
        <a:xfrm>
          <a:off x="7594111" y="928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119042</xdr:rowOff>
    </xdr:from>
    <xdr:to>
      <xdr:col>36</xdr:col>
      <xdr:colOff>165100</xdr:colOff>
      <xdr:row>56</xdr:row>
      <xdr:rowOff>49192</xdr:rowOff>
    </xdr:to>
    <xdr:sp macro="" textlink="">
      <xdr:nvSpPr>
        <xdr:cNvPr id="377" name="楕円 376"/>
        <xdr:cNvSpPr/>
      </xdr:nvSpPr>
      <xdr:spPr>
        <a:xfrm>
          <a:off x="6921500" y="95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65719</xdr:rowOff>
    </xdr:from>
    <xdr:ext cx="534377" cy="259045"/>
    <xdr:sp macro="" textlink="">
      <xdr:nvSpPr>
        <xdr:cNvPr id="378" name="テキスト ボックス 377"/>
        <xdr:cNvSpPr txBox="1"/>
      </xdr:nvSpPr>
      <xdr:spPr>
        <a:xfrm>
          <a:off x="6705111" y="93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139037</xdr:rowOff>
    </xdr:from>
    <xdr:to>
      <xdr:col>55</xdr:col>
      <xdr:colOff>0</xdr:colOff>
      <xdr:row>76</xdr:row>
      <xdr:rowOff>132384</xdr:rowOff>
    </xdr:to>
    <xdr:cxnSp macro="">
      <xdr:nvCxnSpPr>
        <xdr:cNvPr id="405" name="直線コネクタ 404"/>
        <xdr:cNvCxnSpPr/>
      </xdr:nvCxnSpPr>
      <xdr:spPr>
        <a:xfrm flipV="1">
          <a:off x="9639300" y="12826337"/>
          <a:ext cx="838200" cy="3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132384</xdr:rowOff>
    </xdr:from>
    <xdr:to>
      <xdr:col>50</xdr:col>
      <xdr:colOff>114300</xdr:colOff>
      <xdr:row>77</xdr:row>
      <xdr:rowOff>1054</xdr:rowOff>
    </xdr:to>
    <xdr:cxnSp macro="">
      <xdr:nvCxnSpPr>
        <xdr:cNvPr id="408" name="直線コネクタ 407"/>
        <xdr:cNvCxnSpPr/>
      </xdr:nvCxnSpPr>
      <xdr:spPr>
        <a:xfrm flipV="1">
          <a:off x="8750300" y="13162584"/>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137277</xdr:rowOff>
    </xdr:from>
    <xdr:to>
      <xdr:col>45</xdr:col>
      <xdr:colOff>177800</xdr:colOff>
      <xdr:row>77</xdr:row>
      <xdr:rowOff>1054</xdr:rowOff>
    </xdr:to>
    <xdr:cxnSp macro="">
      <xdr:nvCxnSpPr>
        <xdr:cNvPr id="411" name="直線コネクタ 410"/>
        <xdr:cNvCxnSpPr/>
      </xdr:nvCxnSpPr>
      <xdr:spPr>
        <a:xfrm>
          <a:off x="7861300" y="13167477"/>
          <a:ext cx="889000" cy="3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25149</xdr:rowOff>
    </xdr:from>
    <xdr:to>
      <xdr:col>41</xdr:col>
      <xdr:colOff>50800</xdr:colOff>
      <xdr:row>76</xdr:row>
      <xdr:rowOff>137277</xdr:rowOff>
    </xdr:to>
    <xdr:cxnSp macro="">
      <xdr:nvCxnSpPr>
        <xdr:cNvPr id="414" name="直線コネクタ 413"/>
        <xdr:cNvCxnSpPr/>
      </xdr:nvCxnSpPr>
      <xdr:spPr>
        <a:xfrm>
          <a:off x="6972300" y="13055349"/>
          <a:ext cx="889000" cy="11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88237</xdr:rowOff>
    </xdr:from>
    <xdr:to>
      <xdr:col>55</xdr:col>
      <xdr:colOff>50800</xdr:colOff>
      <xdr:row>75</xdr:row>
      <xdr:rowOff>18387</xdr:rowOff>
    </xdr:to>
    <xdr:sp macro="" textlink="">
      <xdr:nvSpPr>
        <xdr:cNvPr id="424" name="楕円 423"/>
        <xdr:cNvSpPr/>
      </xdr:nvSpPr>
      <xdr:spPr>
        <a:xfrm>
          <a:off x="10426700" y="1277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111114</xdr:rowOff>
    </xdr:from>
    <xdr:ext cx="534377" cy="259045"/>
    <xdr:sp macro="" textlink="">
      <xdr:nvSpPr>
        <xdr:cNvPr id="425" name="商工費該当値テキスト"/>
        <xdr:cNvSpPr txBox="1"/>
      </xdr:nvSpPr>
      <xdr:spPr>
        <a:xfrm>
          <a:off x="10528300" y="1262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81584</xdr:rowOff>
    </xdr:from>
    <xdr:to>
      <xdr:col>50</xdr:col>
      <xdr:colOff>165100</xdr:colOff>
      <xdr:row>77</xdr:row>
      <xdr:rowOff>11734</xdr:rowOff>
    </xdr:to>
    <xdr:sp macro="" textlink="">
      <xdr:nvSpPr>
        <xdr:cNvPr id="426" name="楕円 425"/>
        <xdr:cNvSpPr/>
      </xdr:nvSpPr>
      <xdr:spPr>
        <a:xfrm>
          <a:off x="9588500" y="131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28262</xdr:rowOff>
    </xdr:from>
    <xdr:ext cx="534377" cy="259045"/>
    <xdr:sp macro="" textlink="">
      <xdr:nvSpPr>
        <xdr:cNvPr id="427" name="テキスト ボックス 426"/>
        <xdr:cNvSpPr txBox="1"/>
      </xdr:nvSpPr>
      <xdr:spPr>
        <a:xfrm>
          <a:off x="9372111" y="128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121704</xdr:rowOff>
    </xdr:from>
    <xdr:to>
      <xdr:col>46</xdr:col>
      <xdr:colOff>38100</xdr:colOff>
      <xdr:row>77</xdr:row>
      <xdr:rowOff>51854</xdr:rowOff>
    </xdr:to>
    <xdr:sp macro="" textlink="">
      <xdr:nvSpPr>
        <xdr:cNvPr id="428" name="楕円 427"/>
        <xdr:cNvSpPr/>
      </xdr:nvSpPr>
      <xdr:spPr>
        <a:xfrm>
          <a:off x="8699500" y="131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68381</xdr:rowOff>
    </xdr:from>
    <xdr:ext cx="534377" cy="259045"/>
    <xdr:sp macro="" textlink="">
      <xdr:nvSpPr>
        <xdr:cNvPr id="429" name="テキスト ボックス 428"/>
        <xdr:cNvSpPr txBox="1"/>
      </xdr:nvSpPr>
      <xdr:spPr>
        <a:xfrm>
          <a:off x="8483111" y="129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86477</xdr:rowOff>
    </xdr:from>
    <xdr:to>
      <xdr:col>41</xdr:col>
      <xdr:colOff>101600</xdr:colOff>
      <xdr:row>77</xdr:row>
      <xdr:rowOff>16627</xdr:rowOff>
    </xdr:to>
    <xdr:sp macro="" textlink="">
      <xdr:nvSpPr>
        <xdr:cNvPr id="430" name="楕円 429"/>
        <xdr:cNvSpPr/>
      </xdr:nvSpPr>
      <xdr:spPr>
        <a:xfrm>
          <a:off x="7810500" y="131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33154</xdr:rowOff>
    </xdr:from>
    <xdr:ext cx="534377" cy="259045"/>
    <xdr:sp macro="" textlink="">
      <xdr:nvSpPr>
        <xdr:cNvPr id="431" name="テキスト ボックス 430"/>
        <xdr:cNvSpPr txBox="1"/>
      </xdr:nvSpPr>
      <xdr:spPr>
        <a:xfrm>
          <a:off x="7594111" y="1289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145799</xdr:rowOff>
    </xdr:from>
    <xdr:to>
      <xdr:col>36</xdr:col>
      <xdr:colOff>165100</xdr:colOff>
      <xdr:row>76</xdr:row>
      <xdr:rowOff>75949</xdr:rowOff>
    </xdr:to>
    <xdr:sp macro="" textlink="">
      <xdr:nvSpPr>
        <xdr:cNvPr id="432" name="楕円 431"/>
        <xdr:cNvSpPr/>
      </xdr:nvSpPr>
      <xdr:spPr>
        <a:xfrm>
          <a:off x="6921500" y="1300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92476</xdr:rowOff>
    </xdr:from>
    <xdr:ext cx="534377" cy="259045"/>
    <xdr:sp macro="" textlink="">
      <xdr:nvSpPr>
        <xdr:cNvPr id="433" name="テキスト ボックス 432"/>
        <xdr:cNvSpPr txBox="1"/>
      </xdr:nvSpPr>
      <xdr:spPr>
        <a:xfrm>
          <a:off x="6705111" y="127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101309</xdr:rowOff>
    </xdr:from>
    <xdr:to>
      <xdr:col>55</xdr:col>
      <xdr:colOff>0</xdr:colOff>
      <xdr:row>94</xdr:row>
      <xdr:rowOff>27687</xdr:rowOff>
    </xdr:to>
    <xdr:cxnSp macro="">
      <xdr:nvCxnSpPr>
        <xdr:cNvPr id="462" name="直線コネクタ 461"/>
        <xdr:cNvCxnSpPr/>
      </xdr:nvCxnSpPr>
      <xdr:spPr>
        <a:xfrm flipV="1">
          <a:off x="9639300" y="16046159"/>
          <a:ext cx="838200" cy="9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27687</xdr:rowOff>
    </xdr:from>
    <xdr:to>
      <xdr:col>50</xdr:col>
      <xdr:colOff>114300</xdr:colOff>
      <xdr:row>94</xdr:row>
      <xdr:rowOff>77203</xdr:rowOff>
    </xdr:to>
    <xdr:cxnSp macro="">
      <xdr:nvCxnSpPr>
        <xdr:cNvPr id="465" name="直線コネクタ 464"/>
        <xdr:cNvCxnSpPr/>
      </xdr:nvCxnSpPr>
      <xdr:spPr>
        <a:xfrm flipV="1">
          <a:off x="8750300" y="16143987"/>
          <a:ext cx="889000" cy="4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113297</xdr:rowOff>
    </xdr:from>
    <xdr:to>
      <xdr:col>45</xdr:col>
      <xdr:colOff>177800</xdr:colOff>
      <xdr:row>94</xdr:row>
      <xdr:rowOff>77203</xdr:rowOff>
    </xdr:to>
    <xdr:cxnSp macro="">
      <xdr:nvCxnSpPr>
        <xdr:cNvPr id="468" name="直線コネクタ 467"/>
        <xdr:cNvCxnSpPr/>
      </xdr:nvCxnSpPr>
      <xdr:spPr>
        <a:xfrm>
          <a:off x="7861300" y="16058147"/>
          <a:ext cx="889000" cy="1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113297</xdr:rowOff>
    </xdr:from>
    <xdr:to>
      <xdr:col>41</xdr:col>
      <xdr:colOff>50800</xdr:colOff>
      <xdr:row>94</xdr:row>
      <xdr:rowOff>5017</xdr:rowOff>
    </xdr:to>
    <xdr:cxnSp macro="">
      <xdr:nvCxnSpPr>
        <xdr:cNvPr id="471" name="直線コネクタ 470"/>
        <xdr:cNvCxnSpPr/>
      </xdr:nvCxnSpPr>
      <xdr:spPr>
        <a:xfrm flipV="1">
          <a:off x="6972300" y="16058147"/>
          <a:ext cx="889000" cy="6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50509</xdr:rowOff>
    </xdr:from>
    <xdr:to>
      <xdr:col>55</xdr:col>
      <xdr:colOff>50800</xdr:colOff>
      <xdr:row>93</xdr:row>
      <xdr:rowOff>152109</xdr:rowOff>
    </xdr:to>
    <xdr:sp macro="" textlink="">
      <xdr:nvSpPr>
        <xdr:cNvPr id="481" name="楕円 480"/>
        <xdr:cNvSpPr/>
      </xdr:nvSpPr>
      <xdr:spPr>
        <a:xfrm>
          <a:off x="10426700" y="159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73386</xdr:rowOff>
    </xdr:from>
    <xdr:ext cx="534377" cy="259045"/>
    <xdr:sp macro="" textlink="">
      <xdr:nvSpPr>
        <xdr:cNvPr id="482" name="土木費該当値テキスト"/>
        <xdr:cNvSpPr txBox="1"/>
      </xdr:nvSpPr>
      <xdr:spPr>
        <a:xfrm>
          <a:off x="10528300" y="158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148337</xdr:rowOff>
    </xdr:from>
    <xdr:to>
      <xdr:col>50</xdr:col>
      <xdr:colOff>165100</xdr:colOff>
      <xdr:row>94</xdr:row>
      <xdr:rowOff>78487</xdr:rowOff>
    </xdr:to>
    <xdr:sp macro="" textlink="">
      <xdr:nvSpPr>
        <xdr:cNvPr id="483" name="楕円 482"/>
        <xdr:cNvSpPr/>
      </xdr:nvSpPr>
      <xdr:spPr>
        <a:xfrm>
          <a:off x="9588500" y="1609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95014</xdr:rowOff>
    </xdr:from>
    <xdr:ext cx="534377" cy="259045"/>
    <xdr:sp macro="" textlink="">
      <xdr:nvSpPr>
        <xdr:cNvPr id="484" name="テキスト ボックス 483"/>
        <xdr:cNvSpPr txBox="1"/>
      </xdr:nvSpPr>
      <xdr:spPr>
        <a:xfrm>
          <a:off x="9372111" y="1586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26403</xdr:rowOff>
    </xdr:from>
    <xdr:to>
      <xdr:col>46</xdr:col>
      <xdr:colOff>38100</xdr:colOff>
      <xdr:row>94</xdr:row>
      <xdr:rowOff>128003</xdr:rowOff>
    </xdr:to>
    <xdr:sp macro="" textlink="">
      <xdr:nvSpPr>
        <xdr:cNvPr id="485" name="楕円 484"/>
        <xdr:cNvSpPr/>
      </xdr:nvSpPr>
      <xdr:spPr>
        <a:xfrm>
          <a:off x="8699500" y="161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144530</xdr:rowOff>
    </xdr:from>
    <xdr:ext cx="534377" cy="259045"/>
    <xdr:sp macro="" textlink="">
      <xdr:nvSpPr>
        <xdr:cNvPr id="486" name="テキスト ボックス 485"/>
        <xdr:cNvSpPr txBox="1"/>
      </xdr:nvSpPr>
      <xdr:spPr>
        <a:xfrm>
          <a:off x="8483111" y="1591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62497</xdr:rowOff>
    </xdr:from>
    <xdr:to>
      <xdr:col>41</xdr:col>
      <xdr:colOff>101600</xdr:colOff>
      <xdr:row>93</xdr:row>
      <xdr:rowOff>164097</xdr:rowOff>
    </xdr:to>
    <xdr:sp macro="" textlink="">
      <xdr:nvSpPr>
        <xdr:cNvPr id="487" name="楕円 486"/>
        <xdr:cNvSpPr/>
      </xdr:nvSpPr>
      <xdr:spPr>
        <a:xfrm>
          <a:off x="7810500" y="160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9174</xdr:rowOff>
    </xdr:from>
    <xdr:ext cx="534377" cy="259045"/>
    <xdr:sp macro="" textlink="">
      <xdr:nvSpPr>
        <xdr:cNvPr id="488" name="テキスト ボックス 487"/>
        <xdr:cNvSpPr txBox="1"/>
      </xdr:nvSpPr>
      <xdr:spPr>
        <a:xfrm>
          <a:off x="7594111" y="157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125667</xdr:rowOff>
    </xdr:from>
    <xdr:to>
      <xdr:col>36</xdr:col>
      <xdr:colOff>165100</xdr:colOff>
      <xdr:row>94</xdr:row>
      <xdr:rowOff>55817</xdr:rowOff>
    </xdr:to>
    <xdr:sp macro="" textlink="">
      <xdr:nvSpPr>
        <xdr:cNvPr id="489" name="楕円 488"/>
        <xdr:cNvSpPr/>
      </xdr:nvSpPr>
      <xdr:spPr>
        <a:xfrm>
          <a:off x="6921500" y="160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72344</xdr:rowOff>
    </xdr:from>
    <xdr:ext cx="534377" cy="259045"/>
    <xdr:sp macro="" textlink="">
      <xdr:nvSpPr>
        <xdr:cNvPr id="490" name="テキスト ボックス 489"/>
        <xdr:cNvSpPr txBox="1"/>
      </xdr:nvSpPr>
      <xdr:spPr>
        <a:xfrm>
          <a:off x="6705111" y="15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31058</xdr:rowOff>
    </xdr:from>
    <xdr:to>
      <xdr:col>85</xdr:col>
      <xdr:colOff>127000</xdr:colOff>
      <xdr:row>33</xdr:row>
      <xdr:rowOff>42545</xdr:rowOff>
    </xdr:to>
    <xdr:cxnSp macro="">
      <xdr:nvCxnSpPr>
        <xdr:cNvPr id="516" name="直線コネクタ 515"/>
        <xdr:cNvCxnSpPr/>
      </xdr:nvCxnSpPr>
      <xdr:spPr>
        <a:xfrm>
          <a:off x="15481300" y="5517458"/>
          <a:ext cx="838200" cy="18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7" name="消防費平均値テキスト"/>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31058</xdr:rowOff>
    </xdr:from>
    <xdr:to>
      <xdr:col>81</xdr:col>
      <xdr:colOff>50800</xdr:colOff>
      <xdr:row>33</xdr:row>
      <xdr:rowOff>86093</xdr:rowOff>
    </xdr:to>
    <xdr:cxnSp macro="">
      <xdr:nvCxnSpPr>
        <xdr:cNvPr id="519" name="直線コネクタ 518"/>
        <xdr:cNvCxnSpPr/>
      </xdr:nvCxnSpPr>
      <xdr:spPr>
        <a:xfrm flipV="1">
          <a:off x="14592300" y="5517458"/>
          <a:ext cx="889000" cy="22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1" name="テキスト ボックス 520"/>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86093</xdr:rowOff>
    </xdr:from>
    <xdr:to>
      <xdr:col>76</xdr:col>
      <xdr:colOff>114300</xdr:colOff>
      <xdr:row>35</xdr:row>
      <xdr:rowOff>5740</xdr:rowOff>
    </xdr:to>
    <xdr:cxnSp macro="">
      <xdr:nvCxnSpPr>
        <xdr:cNvPr id="522" name="直線コネクタ 521"/>
        <xdr:cNvCxnSpPr/>
      </xdr:nvCxnSpPr>
      <xdr:spPr>
        <a:xfrm flipV="1">
          <a:off x="13703300" y="5743943"/>
          <a:ext cx="889000" cy="26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4" name="テキスト ボックス 523"/>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5740</xdr:rowOff>
    </xdr:from>
    <xdr:to>
      <xdr:col>71</xdr:col>
      <xdr:colOff>177800</xdr:colOff>
      <xdr:row>35</xdr:row>
      <xdr:rowOff>54947</xdr:rowOff>
    </xdr:to>
    <xdr:cxnSp macro="">
      <xdr:nvCxnSpPr>
        <xdr:cNvPr id="525" name="直線コネクタ 524"/>
        <xdr:cNvCxnSpPr/>
      </xdr:nvCxnSpPr>
      <xdr:spPr>
        <a:xfrm flipV="1">
          <a:off x="12814300" y="6006490"/>
          <a:ext cx="889000" cy="4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7" name="テキスト ボックス 526"/>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29" name="テキスト ボックス 528"/>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163195</xdr:rowOff>
    </xdr:from>
    <xdr:to>
      <xdr:col>85</xdr:col>
      <xdr:colOff>177800</xdr:colOff>
      <xdr:row>33</xdr:row>
      <xdr:rowOff>93345</xdr:rowOff>
    </xdr:to>
    <xdr:sp macro="" textlink="">
      <xdr:nvSpPr>
        <xdr:cNvPr id="535" name="楕円 534"/>
        <xdr:cNvSpPr/>
      </xdr:nvSpPr>
      <xdr:spPr>
        <a:xfrm>
          <a:off x="162687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14622</xdr:rowOff>
    </xdr:from>
    <xdr:ext cx="534377" cy="259045"/>
    <xdr:sp macro="" textlink="">
      <xdr:nvSpPr>
        <xdr:cNvPr id="536" name="消防費該当値テキスト"/>
        <xdr:cNvSpPr txBox="1"/>
      </xdr:nvSpPr>
      <xdr:spPr>
        <a:xfrm>
          <a:off x="16370300" y="550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151708</xdr:rowOff>
    </xdr:from>
    <xdr:to>
      <xdr:col>81</xdr:col>
      <xdr:colOff>101600</xdr:colOff>
      <xdr:row>32</xdr:row>
      <xdr:rowOff>81858</xdr:rowOff>
    </xdr:to>
    <xdr:sp macro="" textlink="">
      <xdr:nvSpPr>
        <xdr:cNvPr id="537" name="楕円 536"/>
        <xdr:cNvSpPr/>
      </xdr:nvSpPr>
      <xdr:spPr>
        <a:xfrm>
          <a:off x="15430500" y="54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98385</xdr:rowOff>
    </xdr:from>
    <xdr:ext cx="534377" cy="259045"/>
    <xdr:sp macro="" textlink="">
      <xdr:nvSpPr>
        <xdr:cNvPr id="538" name="テキスト ボックス 537"/>
        <xdr:cNvSpPr txBox="1"/>
      </xdr:nvSpPr>
      <xdr:spPr>
        <a:xfrm>
          <a:off x="15214111" y="524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35293</xdr:rowOff>
    </xdr:from>
    <xdr:to>
      <xdr:col>76</xdr:col>
      <xdr:colOff>165100</xdr:colOff>
      <xdr:row>33</xdr:row>
      <xdr:rowOff>136893</xdr:rowOff>
    </xdr:to>
    <xdr:sp macro="" textlink="">
      <xdr:nvSpPr>
        <xdr:cNvPr id="539" name="楕円 538"/>
        <xdr:cNvSpPr/>
      </xdr:nvSpPr>
      <xdr:spPr>
        <a:xfrm>
          <a:off x="14541500" y="569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153420</xdr:rowOff>
    </xdr:from>
    <xdr:ext cx="534377" cy="259045"/>
    <xdr:sp macro="" textlink="">
      <xdr:nvSpPr>
        <xdr:cNvPr id="540" name="テキスト ボックス 539"/>
        <xdr:cNvSpPr txBox="1"/>
      </xdr:nvSpPr>
      <xdr:spPr>
        <a:xfrm>
          <a:off x="14325111" y="546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126390</xdr:rowOff>
    </xdr:from>
    <xdr:to>
      <xdr:col>72</xdr:col>
      <xdr:colOff>38100</xdr:colOff>
      <xdr:row>35</xdr:row>
      <xdr:rowOff>56540</xdr:rowOff>
    </xdr:to>
    <xdr:sp macro="" textlink="">
      <xdr:nvSpPr>
        <xdr:cNvPr id="541" name="楕円 540"/>
        <xdr:cNvSpPr/>
      </xdr:nvSpPr>
      <xdr:spPr>
        <a:xfrm>
          <a:off x="136525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73067</xdr:rowOff>
    </xdr:from>
    <xdr:ext cx="534377" cy="259045"/>
    <xdr:sp macro="" textlink="">
      <xdr:nvSpPr>
        <xdr:cNvPr id="542" name="テキスト ボックス 541"/>
        <xdr:cNvSpPr txBox="1"/>
      </xdr:nvSpPr>
      <xdr:spPr>
        <a:xfrm>
          <a:off x="13436111" y="57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4147</xdr:rowOff>
    </xdr:from>
    <xdr:to>
      <xdr:col>67</xdr:col>
      <xdr:colOff>101600</xdr:colOff>
      <xdr:row>35</xdr:row>
      <xdr:rowOff>105747</xdr:rowOff>
    </xdr:to>
    <xdr:sp macro="" textlink="">
      <xdr:nvSpPr>
        <xdr:cNvPr id="543" name="楕円 542"/>
        <xdr:cNvSpPr/>
      </xdr:nvSpPr>
      <xdr:spPr>
        <a:xfrm>
          <a:off x="12763500" y="600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122274</xdr:rowOff>
    </xdr:from>
    <xdr:ext cx="534377" cy="259045"/>
    <xdr:sp macro="" textlink="">
      <xdr:nvSpPr>
        <xdr:cNvPr id="544" name="テキスト ボックス 543"/>
        <xdr:cNvSpPr txBox="1"/>
      </xdr:nvSpPr>
      <xdr:spPr>
        <a:xfrm>
          <a:off x="12547111" y="57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126517</xdr:rowOff>
    </xdr:from>
    <xdr:to>
      <xdr:col>85</xdr:col>
      <xdr:colOff>127000</xdr:colOff>
      <xdr:row>55</xdr:row>
      <xdr:rowOff>30410</xdr:rowOff>
    </xdr:to>
    <xdr:cxnSp macro="">
      <xdr:nvCxnSpPr>
        <xdr:cNvPr id="574" name="直線コネクタ 573"/>
        <xdr:cNvCxnSpPr/>
      </xdr:nvCxnSpPr>
      <xdr:spPr>
        <a:xfrm flipV="1">
          <a:off x="15481300" y="9213367"/>
          <a:ext cx="838200" cy="24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5" name="教育費平均値テキスト"/>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93942</xdr:rowOff>
    </xdr:from>
    <xdr:to>
      <xdr:col>81</xdr:col>
      <xdr:colOff>50800</xdr:colOff>
      <xdr:row>55</xdr:row>
      <xdr:rowOff>30410</xdr:rowOff>
    </xdr:to>
    <xdr:cxnSp macro="">
      <xdr:nvCxnSpPr>
        <xdr:cNvPr id="577" name="直線コネクタ 576"/>
        <xdr:cNvCxnSpPr/>
      </xdr:nvCxnSpPr>
      <xdr:spPr>
        <a:xfrm>
          <a:off x="14592300" y="9352242"/>
          <a:ext cx="889000" cy="10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93942</xdr:rowOff>
    </xdr:from>
    <xdr:to>
      <xdr:col>76</xdr:col>
      <xdr:colOff>114300</xdr:colOff>
      <xdr:row>54</xdr:row>
      <xdr:rowOff>94476</xdr:rowOff>
    </xdr:to>
    <xdr:cxnSp macro="">
      <xdr:nvCxnSpPr>
        <xdr:cNvPr id="580" name="直線コネクタ 579"/>
        <xdr:cNvCxnSpPr/>
      </xdr:nvCxnSpPr>
      <xdr:spPr>
        <a:xfrm flipV="1">
          <a:off x="13703300" y="9352242"/>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23914</xdr:rowOff>
    </xdr:from>
    <xdr:to>
      <xdr:col>71</xdr:col>
      <xdr:colOff>177800</xdr:colOff>
      <xdr:row>54</xdr:row>
      <xdr:rowOff>94476</xdr:rowOff>
    </xdr:to>
    <xdr:cxnSp macro="">
      <xdr:nvCxnSpPr>
        <xdr:cNvPr id="583" name="直線コネクタ 582"/>
        <xdr:cNvCxnSpPr/>
      </xdr:nvCxnSpPr>
      <xdr:spPr>
        <a:xfrm>
          <a:off x="12814300" y="9282214"/>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7" name="テキスト ボックス 586"/>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75717</xdr:rowOff>
    </xdr:from>
    <xdr:to>
      <xdr:col>85</xdr:col>
      <xdr:colOff>177800</xdr:colOff>
      <xdr:row>54</xdr:row>
      <xdr:rowOff>5867</xdr:rowOff>
    </xdr:to>
    <xdr:sp macro="" textlink="">
      <xdr:nvSpPr>
        <xdr:cNvPr id="593" name="楕円 592"/>
        <xdr:cNvSpPr/>
      </xdr:nvSpPr>
      <xdr:spPr>
        <a:xfrm>
          <a:off x="16268700" y="916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98594</xdr:rowOff>
    </xdr:from>
    <xdr:ext cx="534377" cy="259045"/>
    <xdr:sp macro="" textlink="">
      <xdr:nvSpPr>
        <xdr:cNvPr id="594" name="教育費該当値テキスト"/>
        <xdr:cNvSpPr txBox="1"/>
      </xdr:nvSpPr>
      <xdr:spPr>
        <a:xfrm>
          <a:off x="16370300" y="901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151060</xdr:rowOff>
    </xdr:from>
    <xdr:to>
      <xdr:col>81</xdr:col>
      <xdr:colOff>101600</xdr:colOff>
      <xdr:row>55</xdr:row>
      <xdr:rowOff>81210</xdr:rowOff>
    </xdr:to>
    <xdr:sp macro="" textlink="">
      <xdr:nvSpPr>
        <xdr:cNvPr id="595" name="楕円 594"/>
        <xdr:cNvSpPr/>
      </xdr:nvSpPr>
      <xdr:spPr>
        <a:xfrm>
          <a:off x="15430500" y="94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97737</xdr:rowOff>
    </xdr:from>
    <xdr:ext cx="534377" cy="259045"/>
    <xdr:sp macro="" textlink="">
      <xdr:nvSpPr>
        <xdr:cNvPr id="596" name="テキスト ボックス 595"/>
        <xdr:cNvSpPr txBox="1"/>
      </xdr:nvSpPr>
      <xdr:spPr>
        <a:xfrm>
          <a:off x="15214111" y="918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43142</xdr:rowOff>
    </xdr:from>
    <xdr:to>
      <xdr:col>76</xdr:col>
      <xdr:colOff>165100</xdr:colOff>
      <xdr:row>54</xdr:row>
      <xdr:rowOff>144742</xdr:rowOff>
    </xdr:to>
    <xdr:sp macro="" textlink="">
      <xdr:nvSpPr>
        <xdr:cNvPr id="597" name="楕円 596"/>
        <xdr:cNvSpPr/>
      </xdr:nvSpPr>
      <xdr:spPr>
        <a:xfrm>
          <a:off x="14541500" y="93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161269</xdr:rowOff>
    </xdr:from>
    <xdr:ext cx="534377" cy="259045"/>
    <xdr:sp macro="" textlink="">
      <xdr:nvSpPr>
        <xdr:cNvPr id="598" name="テキスト ボックス 597"/>
        <xdr:cNvSpPr txBox="1"/>
      </xdr:nvSpPr>
      <xdr:spPr>
        <a:xfrm>
          <a:off x="14325111" y="907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43676</xdr:rowOff>
    </xdr:from>
    <xdr:to>
      <xdr:col>72</xdr:col>
      <xdr:colOff>38100</xdr:colOff>
      <xdr:row>54</xdr:row>
      <xdr:rowOff>145276</xdr:rowOff>
    </xdr:to>
    <xdr:sp macro="" textlink="">
      <xdr:nvSpPr>
        <xdr:cNvPr id="599" name="楕円 598"/>
        <xdr:cNvSpPr/>
      </xdr:nvSpPr>
      <xdr:spPr>
        <a:xfrm>
          <a:off x="13652500" y="930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161803</xdr:rowOff>
    </xdr:from>
    <xdr:ext cx="534377" cy="259045"/>
    <xdr:sp macro="" textlink="">
      <xdr:nvSpPr>
        <xdr:cNvPr id="600" name="テキスト ボックス 599"/>
        <xdr:cNvSpPr txBox="1"/>
      </xdr:nvSpPr>
      <xdr:spPr>
        <a:xfrm>
          <a:off x="13436111" y="907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144564</xdr:rowOff>
    </xdr:from>
    <xdr:to>
      <xdr:col>67</xdr:col>
      <xdr:colOff>101600</xdr:colOff>
      <xdr:row>54</xdr:row>
      <xdr:rowOff>74714</xdr:rowOff>
    </xdr:to>
    <xdr:sp macro="" textlink="">
      <xdr:nvSpPr>
        <xdr:cNvPr id="601" name="楕円 600"/>
        <xdr:cNvSpPr/>
      </xdr:nvSpPr>
      <xdr:spPr>
        <a:xfrm>
          <a:off x="12763500" y="923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91241</xdr:rowOff>
    </xdr:from>
    <xdr:ext cx="534377" cy="259045"/>
    <xdr:sp macro="" textlink="">
      <xdr:nvSpPr>
        <xdr:cNvPr id="602" name="テキスト ボックス 601"/>
        <xdr:cNvSpPr txBox="1"/>
      </xdr:nvSpPr>
      <xdr:spPr>
        <a:xfrm>
          <a:off x="12547111" y="900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109525</xdr:rowOff>
    </xdr:from>
    <xdr:to>
      <xdr:col>85</xdr:col>
      <xdr:colOff>127000</xdr:colOff>
      <xdr:row>78</xdr:row>
      <xdr:rowOff>10370</xdr:rowOff>
    </xdr:to>
    <xdr:cxnSp macro="">
      <xdr:nvCxnSpPr>
        <xdr:cNvPr id="627" name="直線コネクタ 626"/>
        <xdr:cNvCxnSpPr/>
      </xdr:nvCxnSpPr>
      <xdr:spPr>
        <a:xfrm>
          <a:off x="15481300" y="12968275"/>
          <a:ext cx="838200" cy="41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53118</xdr:rowOff>
    </xdr:from>
    <xdr:to>
      <xdr:col>81</xdr:col>
      <xdr:colOff>50800</xdr:colOff>
      <xdr:row>75</xdr:row>
      <xdr:rowOff>109525</xdr:rowOff>
    </xdr:to>
    <xdr:cxnSp macro="">
      <xdr:nvCxnSpPr>
        <xdr:cNvPr id="630" name="直線コネクタ 629"/>
        <xdr:cNvCxnSpPr/>
      </xdr:nvCxnSpPr>
      <xdr:spPr>
        <a:xfrm>
          <a:off x="14592300" y="12911868"/>
          <a:ext cx="889000" cy="5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2" name="テキスト ボックス 631"/>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53118</xdr:rowOff>
    </xdr:from>
    <xdr:to>
      <xdr:col>76</xdr:col>
      <xdr:colOff>114300</xdr:colOff>
      <xdr:row>77</xdr:row>
      <xdr:rowOff>99809</xdr:rowOff>
    </xdr:to>
    <xdr:cxnSp macro="">
      <xdr:nvCxnSpPr>
        <xdr:cNvPr id="633" name="直線コネクタ 632"/>
        <xdr:cNvCxnSpPr/>
      </xdr:nvCxnSpPr>
      <xdr:spPr>
        <a:xfrm flipV="1">
          <a:off x="13703300" y="12911868"/>
          <a:ext cx="889000" cy="38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143679</xdr:rowOff>
    </xdr:from>
    <xdr:ext cx="469744" cy="259045"/>
    <xdr:sp macro="" textlink="">
      <xdr:nvSpPr>
        <xdr:cNvPr id="635" name="テキスト ボックス 634"/>
        <xdr:cNvSpPr txBox="1"/>
      </xdr:nvSpPr>
      <xdr:spPr>
        <a:xfrm>
          <a:off x="14357428" y="133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99809</xdr:rowOff>
    </xdr:from>
    <xdr:to>
      <xdr:col>71</xdr:col>
      <xdr:colOff>177800</xdr:colOff>
      <xdr:row>78</xdr:row>
      <xdr:rowOff>25228</xdr:rowOff>
    </xdr:to>
    <xdr:cxnSp macro="">
      <xdr:nvCxnSpPr>
        <xdr:cNvPr id="636" name="直線コネクタ 635"/>
        <xdr:cNvCxnSpPr/>
      </xdr:nvCxnSpPr>
      <xdr:spPr>
        <a:xfrm flipV="1">
          <a:off x="12814300" y="13301459"/>
          <a:ext cx="889000" cy="9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32466</xdr:rowOff>
    </xdr:from>
    <xdr:ext cx="378565" cy="259045"/>
    <xdr:sp macro="" textlink="">
      <xdr:nvSpPr>
        <xdr:cNvPr id="638" name="テキスト ボックス 637"/>
        <xdr:cNvSpPr txBox="1"/>
      </xdr:nvSpPr>
      <xdr:spPr>
        <a:xfrm>
          <a:off x="13514017" y="13405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131020</xdr:rowOff>
    </xdr:from>
    <xdr:to>
      <xdr:col>85</xdr:col>
      <xdr:colOff>177800</xdr:colOff>
      <xdr:row>78</xdr:row>
      <xdr:rowOff>61170</xdr:rowOff>
    </xdr:to>
    <xdr:sp macro="" textlink="">
      <xdr:nvSpPr>
        <xdr:cNvPr id="646" name="楕円 645"/>
        <xdr:cNvSpPr/>
      </xdr:nvSpPr>
      <xdr:spPr>
        <a:xfrm>
          <a:off x="16268700" y="133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378565" cy="259045"/>
    <xdr:sp macro="" textlink="">
      <xdr:nvSpPr>
        <xdr:cNvPr id="647" name="災害復旧費該当値テキスト"/>
        <xdr:cNvSpPr txBox="1"/>
      </xdr:nvSpPr>
      <xdr:spPr>
        <a:xfrm>
          <a:off x="16370300" y="13269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58725</xdr:rowOff>
    </xdr:from>
    <xdr:to>
      <xdr:col>81</xdr:col>
      <xdr:colOff>101600</xdr:colOff>
      <xdr:row>75</xdr:row>
      <xdr:rowOff>160325</xdr:rowOff>
    </xdr:to>
    <xdr:sp macro="" textlink="">
      <xdr:nvSpPr>
        <xdr:cNvPr id="648" name="楕円 647"/>
        <xdr:cNvSpPr/>
      </xdr:nvSpPr>
      <xdr:spPr>
        <a:xfrm>
          <a:off x="15430500" y="1291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5402</xdr:rowOff>
    </xdr:from>
    <xdr:ext cx="469744" cy="259045"/>
    <xdr:sp macro="" textlink="">
      <xdr:nvSpPr>
        <xdr:cNvPr id="649" name="テキスト ボックス 648"/>
        <xdr:cNvSpPr txBox="1"/>
      </xdr:nvSpPr>
      <xdr:spPr>
        <a:xfrm>
          <a:off x="15246428" y="1269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2318</xdr:rowOff>
    </xdr:from>
    <xdr:to>
      <xdr:col>76</xdr:col>
      <xdr:colOff>165100</xdr:colOff>
      <xdr:row>75</xdr:row>
      <xdr:rowOff>103918</xdr:rowOff>
    </xdr:to>
    <xdr:sp macro="" textlink="">
      <xdr:nvSpPr>
        <xdr:cNvPr id="650" name="楕円 649"/>
        <xdr:cNvSpPr/>
      </xdr:nvSpPr>
      <xdr:spPr>
        <a:xfrm>
          <a:off x="14541500" y="1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120445</xdr:rowOff>
    </xdr:from>
    <xdr:ext cx="469744" cy="259045"/>
    <xdr:sp macro="" textlink="">
      <xdr:nvSpPr>
        <xdr:cNvPr id="651" name="テキスト ボックス 650"/>
        <xdr:cNvSpPr txBox="1"/>
      </xdr:nvSpPr>
      <xdr:spPr>
        <a:xfrm>
          <a:off x="14357428" y="1263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49009</xdr:rowOff>
    </xdr:from>
    <xdr:to>
      <xdr:col>72</xdr:col>
      <xdr:colOff>38100</xdr:colOff>
      <xdr:row>77</xdr:row>
      <xdr:rowOff>150609</xdr:rowOff>
    </xdr:to>
    <xdr:sp macro="" textlink="">
      <xdr:nvSpPr>
        <xdr:cNvPr id="652" name="楕円 651"/>
        <xdr:cNvSpPr/>
      </xdr:nvSpPr>
      <xdr:spPr>
        <a:xfrm>
          <a:off x="13652500" y="1325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167136</xdr:rowOff>
    </xdr:from>
    <xdr:ext cx="469744" cy="259045"/>
    <xdr:sp macro="" textlink="">
      <xdr:nvSpPr>
        <xdr:cNvPr id="653" name="テキスト ボックス 652"/>
        <xdr:cNvSpPr txBox="1"/>
      </xdr:nvSpPr>
      <xdr:spPr>
        <a:xfrm>
          <a:off x="13468428" y="1302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145878</xdr:rowOff>
    </xdr:from>
    <xdr:to>
      <xdr:col>67</xdr:col>
      <xdr:colOff>101600</xdr:colOff>
      <xdr:row>78</xdr:row>
      <xdr:rowOff>76028</xdr:rowOff>
    </xdr:to>
    <xdr:sp macro="" textlink="">
      <xdr:nvSpPr>
        <xdr:cNvPr id="654" name="楕円 653"/>
        <xdr:cNvSpPr/>
      </xdr:nvSpPr>
      <xdr:spPr>
        <a:xfrm>
          <a:off x="12763500" y="133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67155</xdr:rowOff>
    </xdr:from>
    <xdr:ext cx="249299" cy="259045"/>
    <xdr:sp macro="" textlink="">
      <xdr:nvSpPr>
        <xdr:cNvPr id="655" name="テキスト ボックス 654"/>
        <xdr:cNvSpPr txBox="1"/>
      </xdr:nvSpPr>
      <xdr:spPr>
        <a:xfrm>
          <a:off x="12689650" y="13440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96152</xdr:rowOff>
    </xdr:from>
    <xdr:to>
      <xdr:col>85</xdr:col>
      <xdr:colOff>127000</xdr:colOff>
      <xdr:row>91</xdr:row>
      <xdr:rowOff>132531</xdr:rowOff>
    </xdr:to>
    <xdr:cxnSp macro="">
      <xdr:nvCxnSpPr>
        <xdr:cNvPr id="686" name="直線コネクタ 685"/>
        <xdr:cNvCxnSpPr/>
      </xdr:nvCxnSpPr>
      <xdr:spPr>
        <a:xfrm flipV="1">
          <a:off x="15481300" y="15698102"/>
          <a:ext cx="838200" cy="3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132531</xdr:rowOff>
    </xdr:from>
    <xdr:to>
      <xdr:col>81</xdr:col>
      <xdr:colOff>50800</xdr:colOff>
      <xdr:row>91</xdr:row>
      <xdr:rowOff>150183</xdr:rowOff>
    </xdr:to>
    <xdr:cxnSp macro="">
      <xdr:nvCxnSpPr>
        <xdr:cNvPr id="689" name="直線コネクタ 688"/>
        <xdr:cNvCxnSpPr/>
      </xdr:nvCxnSpPr>
      <xdr:spPr>
        <a:xfrm flipV="1">
          <a:off x="14592300" y="15734481"/>
          <a:ext cx="889000" cy="1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70957</xdr:rowOff>
    </xdr:from>
    <xdr:to>
      <xdr:col>76</xdr:col>
      <xdr:colOff>114300</xdr:colOff>
      <xdr:row>91</xdr:row>
      <xdr:rowOff>150183</xdr:rowOff>
    </xdr:to>
    <xdr:cxnSp macro="">
      <xdr:nvCxnSpPr>
        <xdr:cNvPr id="692" name="直線コネクタ 691"/>
        <xdr:cNvCxnSpPr/>
      </xdr:nvCxnSpPr>
      <xdr:spPr>
        <a:xfrm>
          <a:off x="13703300" y="15672907"/>
          <a:ext cx="889000" cy="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70957</xdr:rowOff>
    </xdr:from>
    <xdr:to>
      <xdr:col>71</xdr:col>
      <xdr:colOff>177800</xdr:colOff>
      <xdr:row>91</xdr:row>
      <xdr:rowOff>112807</xdr:rowOff>
    </xdr:to>
    <xdr:cxnSp macro="">
      <xdr:nvCxnSpPr>
        <xdr:cNvPr id="695" name="直線コネクタ 694"/>
        <xdr:cNvCxnSpPr/>
      </xdr:nvCxnSpPr>
      <xdr:spPr>
        <a:xfrm flipV="1">
          <a:off x="12814300" y="15672907"/>
          <a:ext cx="889000" cy="4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45352</xdr:rowOff>
    </xdr:from>
    <xdr:to>
      <xdr:col>85</xdr:col>
      <xdr:colOff>177800</xdr:colOff>
      <xdr:row>91</xdr:row>
      <xdr:rowOff>146952</xdr:rowOff>
    </xdr:to>
    <xdr:sp macro="" textlink="">
      <xdr:nvSpPr>
        <xdr:cNvPr id="705" name="楕円 704"/>
        <xdr:cNvSpPr/>
      </xdr:nvSpPr>
      <xdr:spPr>
        <a:xfrm>
          <a:off x="16268700" y="1564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68229</xdr:rowOff>
    </xdr:from>
    <xdr:ext cx="534377" cy="259045"/>
    <xdr:sp macro="" textlink="">
      <xdr:nvSpPr>
        <xdr:cNvPr id="706" name="公債費該当値テキスト"/>
        <xdr:cNvSpPr txBox="1"/>
      </xdr:nvSpPr>
      <xdr:spPr>
        <a:xfrm>
          <a:off x="16370300" y="15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81731</xdr:rowOff>
    </xdr:from>
    <xdr:to>
      <xdr:col>81</xdr:col>
      <xdr:colOff>101600</xdr:colOff>
      <xdr:row>92</xdr:row>
      <xdr:rowOff>11881</xdr:rowOff>
    </xdr:to>
    <xdr:sp macro="" textlink="">
      <xdr:nvSpPr>
        <xdr:cNvPr id="707" name="楕円 706"/>
        <xdr:cNvSpPr/>
      </xdr:nvSpPr>
      <xdr:spPr>
        <a:xfrm>
          <a:off x="15430500" y="1568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28408</xdr:rowOff>
    </xdr:from>
    <xdr:ext cx="534377" cy="259045"/>
    <xdr:sp macro="" textlink="">
      <xdr:nvSpPr>
        <xdr:cNvPr id="708" name="テキスト ボックス 707"/>
        <xdr:cNvSpPr txBox="1"/>
      </xdr:nvSpPr>
      <xdr:spPr>
        <a:xfrm>
          <a:off x="15214111" y="1545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99383</xdr:rowOff>
    </xdr:from>
    <xdr:to>
      <xdr:col>76</xdr:col>
      <xdr:colOff>165100</xdr:colOff>
      <xdr:row>92</xdr:row>
      <xdr:rowOff>29533</xdr:rowOff>
    </xdr:to>
    <xdr:sp macro="" textlink="">
      <xdr:nvSpPr>
        <xdr:cNvPr id="709" name="楕円 708"/>
        <xdr:cNvSpPr/>
      </xdr:nvSpPr>
      <xdr:spPr>
        <a:xfrm>
          <a:off x="14541500" y="157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46060</xdr:rowOff>
    </xdr:from>
    <xdr:ext cx="534377" cy="259045"/>
    <xdr:sp macro="" textlink="">
      <xdr:nvSpPr>
        <xdr:cNvPr id="710" name="テキスト ボックス 709"/>
        <xdr:cNvSpPr txBox="1"/>
      </xdr:nvSpPr>
      <xdr:spPr>
        <a:xfrm>
          <a:off x="14325111" y="154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20157</xdr:rowOff>
    </xdr:from>
    <xdr:to>
      <xdr:col>72</xdr:col>
      <xdr:colOff>38100</xdr:colOff>
      <xdr:row>91</xdr:row>
      <xdr:rowOff>121757</xdr:rowOff>
    </xdr:to>
    <xdr:sp macro="" textlink="">
      <xdr:nvSpPr>
        <xdr:cNvPr id="711" name="楕円 710"/>
        <xdr:cNvSpPr/>
      </xdr:nvSpPr>
      <xdr:spPr>
        <a:xfrm>
          <a:off x="13652500" y="1562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138284</xdr:rowOff>
    </xdr:from>
    <xdr:ext cx="534377" cy="259045"/>
    <xdr:sp macro="" textlink="">
      <xdr:nvSpPr>
        <xdr:cNvPr id="712" name="テキスト ボックス 711"/>
        <xdr:cNvSpPr txBox="1"/>
      </xdr:nvSpPr>
      <xdr:spPr>
        <a:xfrm>
          <a:off x="13436111" y="1539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62007</xdr:rowOff>
    </xdr:from>
    <xdr:to>
      <xdr:col>67</xdr:col>
      <xdr:colOff>101600</xdr:colOff>
      <xdr:row>91</xdr:row>
      <xdr:rowOff>163607</xdr:rowOff>
    </xdr:to>
    <xdr:sp macro="" textlink="">
      <xdr:nvSpPr>
        <xdr:cNvPr id="713" name="楕円 712"/>
        <xdr:cNvSpPr/>
      </xdr:nvSpPr>
      <xdr:spPr>
        <a:xfrm>
          <a:off x="12763500" y="1566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8684</xdr:rowOff>
    </xdr:from>
    <xdr:ext cx="534377" cy="259045"/>
    <xdr:sp macro="" textlink="">
      <xdr:nvSpPr>
        <xdr:cNvPr id="714" name="テキスト ボックス 713"/>
        <xdr:cNvSpPr txBox="1"/>
      </xdr:nvSpPr>
      <xdr:spPr>
        <a:xfrm>
          <a:off x="12547111" y="154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16713</xdr:rowOff>
    </xdr:from>
    <xdr:to>
      <xdr:col>116</xdr:col>
      <xdr:colOff>63500</xdr:colOff>
      <xdr:row>37</xdr:row>
      <xdr:rowOff>144272</xdr:rowOff>
    </xdr:to>
    <xdr:cxnSp macro="">
      <xdr:nvCxnSpPr>
        <xdr:cNvPr id="741" name="直線コネクタ 740"/>
        <xdr:cNvCxnSpPr/>
      </xdr:nvCxnSpPr>
      <xdr:spPr>
        <a:xfrm>
          <a:off x="21323300" y="6017463"/>
          <a:ext cx="838200" cy="4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12463</xdr:rowOff>
    </xdr:from>
    <xdr:ext cx="378565" cy="259045"/>
    <xdr:sp macro="" textlink="">
      <xdr:nvSpPr>
        <xdr:cNvPr id="742" name="諸支出金平均値テキスト"/>
        <xdr:cNvSpPr txBox="1"/>
      </xdr:nvSpPr>
      <xdr:spPr>
        <a:xfrm>
          <a:off x="22212300" y="6527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16713</xdr:rowOff>
    </xdr:from>
    <xdr:to>
      <xdr:col>111</xdr:col>
      <xdr:colOff>177800</xdr:colOff>
      <xdr:row>35</xdr:row>
      <xdr:rowOff>64262</xdr:rowOff>
    </xdr:to>
    <xdr:cxnSp macro="">
      <xdr:nvCxnSpPr>
        <xdr:cNvPr id="744" name="直線コネクタ 743"/>
        <xdr:cNvCxnSpPr/>
      </xdr:nvCxnSpPr>
      <xdr:spPr>
        <a:xfrm flipV="1">
          <a:off x="20434300" y="6017463"/>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132707</xdr:rowOff>
    </xdr:from>
    <xdr:ext cx="378565" cy="259045"/>
    <xdr:sp macro="" textlink="">
      <xdr:nvSpPr>
        <xdr:cNvPr id="746" name="テキスト ボックス 745"/>
        <xdr:cNvSpPr txBox="1"/>
      </xdr:nvSpPr>
      <xdr:spPr>
        <a:xfrm>
          <a:off x="21134017" y="6647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64262</xdr:rowOff>
    </xdr:from>
    <xdr:to>
      <xdr:col>107</xdr:col>
      <xdr:colOff>50800</xdr:colOff>
      <xdr:row>36</xdr:row>
      <xdr:rowOff>27229</xdr:rowOff>
    </xdr:to>
    <xdr:cxnSp macro="">
      <xdr:nvCxnSpPr>
        <xdr:cNvPr id="747" name="直線コネクタ 746"/>
        <xdr:cNvCxnSpPr/>
      </xdr:nvCxnSpPr>
      <xdr:spPr>
        <a:xfrm flipV="1">
          <a:off x="19545300" y="6065012"/>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102074</xdr:rowOff>
    </xdr:from>
    <xdr:ext cx="378565" cy="259045"/>
    <xdr:sp macro="" textlink="">
      <xdr:nvSpPr>
        <xdr:cNvPr id="749" name="テキスト ボックス 748"/>
        <xdr:cNvSpPr txBox="1"/>
      </xdr:nvSpPr>
      <xdr:spPr>
        <a:xfrm>
          <a:off x="20245017" y="66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27229</xdr:rowOff>
    </xdr:from>
    <xdr:to>
      <xdr:col>102</xdr:col>
      <xdr:colOff>114300</xdr:colOff>
      <xdr:row>37</xdr:row>
      <xdr:rowOff>60147</xdr:rowOff>
    </xdr:to>
    <xdr:cxnSp macro="">
      <xdr:nvCxnSpPr>
        <xdr:cNvPr id="750" name="直線コネクタ 749"/>
        <xdr:cNvCxnSpPr/>
      </xdr:nvCxnSpPr>
      <xdr:spPr>
        <a:xfrm flipV="1">
          <a:off x="18656300" y="6199429"/>
          <a:ext cx="889000" cy="20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144594</xdr:rowOff>
    </xdr:from>
    <xdr:ext cx="313932" cy="259045"/>
    <xdr:sp macro="" textlink="">
      <xdr:nvSpPr>
        <xdr:cNvPr id="752" name="テキスト ボックス 751"/>
        <xdr:cNvSpPr txBox="1"/>
      </xdr:nvSpPr>
      <xdr:spPr>
        <a:xfrm>
          <a:off x="19388333" y="66596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118991</xdr:rowOff>
    </xdr:from>
    <xdr:ext cx="378565" cy="259045"/>
    <xdr:sp macro="" textlink="">
      <xdr:nvSpPr>
        <xdr:cNvPr id="754" name="テキスト ボックス 753"/>
        <xdr:cNvSpPr txBox="1"/>
      </xdr:nvSpPr>
      <xdr:spPr>
        <a:xfrm>
          <a:off x="18467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93472</xdr:rowOff>
    </xdr:from>
    <xdr:to>
      <xdr:col>116</xdr:col>
      <xdr:colOff>114300</xdr:colOff>
      <xdr:row>38</xdr:row>
      <xdr:rowOff>23622</xdr:rowOff>
    </xdr:to>
    <xdr:sp macro="" textlink="">
      <xdr:nvSpPr>
        <xdr:cNvPr id="760" name="楕円 759"/>
        <xdr:cNvSpPr/>
      </xdr:nvSpPr>
      <xdr:spPr>
        <a:xfrm>
          <a:off x="22110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116349</xdr:rowOff>
    </xdr:from>
    <xdr:ext cx="378565" cy="259045"/>
    <xdr:sp macro="" textlink="">
      <xdr:nvSpPr>
        <xdr:cNvPr id="761" name="諸支出金該当値テキスト"/>
        <xdr:cNvSpPr txBox="1"/>
      </xdr:nvSpPr>
      <xdr:spPr>
        <a:xfrm>
          <a:off x="22212300" y="6288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137363</xdr:rowOff>
    </xdr:from>
    <xdr:to>
      <xdr:col>112</xdr:col>
      <xdr:colOff>38100</xdr:colOff>
      <xdr:row>35</xdr:row>
      <xdr:rowOff>67513</xdr:rowOff>
    </xdr:to>
    <xdr:sp macro="" textlink="">
      <xdr:nvSpPr>
        <xdr:cNvPr id="762" name="楕円 761"/>
        <xdr:cNvSpPr/>
      </xdr:nvSpPr>
      <xdr:spPr>
        <a:xfrm>
          <a:off x="21272500" y="59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84040</xdr:rowOff>
    </xdr:from>
    <xdr:ext cx="469744" cy="259045"/>
    <xdr:sp macro="" textlink="">
      <xdr:nvSpPr>
        <xdr:cNvPr id="763" name="テキスト ボックス 762"/>
        <xdr:cNvSpPr txBox="1"/>
      </xdr:nvSpPr>
      <xdr:spPr>
        <a:xfrm>
          <a:off x="21088428" y="57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13462</xdr:rowOff>
    </xdr:from>
    <xdr:to>
      <xdr:col>107</xdr:col>
      <xdr:colOff>101600</xdr:colOff>
      <xdr:row>35</xdr:row>
      <xdr:rowOff>115062</xdr:rowOff>
    </xdr:to>
    <xdr:sp macro="" textlink="">
      <xdr:nvSpPr>
        <xdr:cNvPr id="764" name="楕円 763"/>
        <xdr:cNvSpPr/>
      </xdr:nvSpPr>
      <xdr:spPr>
        <a:xfrm>
          <a:off x="20383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131589</xdr:rowOff>
    </xdr:from>
    <xdr:ext cx="469744" cy="259045"/>
    <xdr:sp macro="" textlink="">
      <xdr:nvSpPr>
        <xdr:cNvPr id="765" name="テキスト ボックス 764"/>
        <xdr:cNvSpPr txBox="1"/>
      </xdr:nvSpPr>
      <xdr:spPr>
        <a:xfrm>
          <a:off x="20199428" y="578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147879</xdr:rowOff>
    </xdr:from>
    <xdr:to>
      <xdr:col>102</xdr:col>
      <xdr:colOff>165100</xdr:colOff>
      <xdr:row>36</xdr:row>
      <xdr:rowOff>78029</xdr:rowOff>
    </xdr:to>
    <xdr:sp macro="" textlink="">
      <xdr:nvSpPr>
        <xdr:cNvPr id="766" name="楕円 765"/>
        <xdr:cNvSpPr/>
      </xdr:nvSpPr>
      <xdr:spPr>
        <a:xfrm>
          <a:off x="19494500" y="61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94556</xdr:rowOff>
    </xdr:from>
    <xdr:ext cx="378565" cy="259045"/>
    <xdr:sp macro="" textlink="">
      <xdr:nvSpPr>
        <xdr:cNvPr id="767" name="テキスト ボックス 766"/>
        <xdr:cNvSpPr txBox="1"/>
      </xdr:nvSpPr>
      <xdr:spPr>
        <a:xfrm>
          <a:off x="19356017" y="592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9347</xdr:rowOff>
    </xdr:from>
    <xdr:to>
      <xdr:col>98</xdr:col>
      <xdr:colOff>38100</xdr:colOff>
      <xdr:row>37</xdr:row>
      <xdr:rowOff>110947</xdr:rowOff>
    </xdr:to>
    <xdr:sp macro="" textlink="">
      <xdr:nvSpPr>
        <xdr:cNvPr id="768" name="楕円 767"/>
        <xdr:cNvSpPr/>
      </xdr:nvSpPr>
      <xdr:spPr>
        <a:xfrm>
          <a:off x="18605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127474</xdr:rowOff>
    </xdr:from>
    <xdr:ext cx="378565" cy="259045"/>
    <xdr:sp macro="" textlink="">
      <xdr:nvSpPr>
        <xdr:cNvPr id="769" name="テキスト ボックス 768"/>
        <xdr:cNvSpPr txBox="1"/>
      </xdr:nvSpPr>
      <xdr:spPr>
        <a:xfrm>
          <a:off x="18467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令和２年度の歳出決算総額は、新型コロナウイルス感染拡大の対応により前年度と比較して</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億円増加している。なお、本市は広い面積を有しており、人口密度が低いことから必然的に行政コストは高くなる。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総務費は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187,277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万円の特別定額給付金、ふるさと応援寄附金業務等により増額となっている。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民生費は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160,085</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円で、新型コロナによる子育て世帯への臨時特別給付金やひとり親世帯等臨時特別給付金等により増額となっている。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商工費は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30,029</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円で、新型コロナによるプレミアム付応援食事券換金等業務等の企業の業績悪化対策の取組により増額となっている。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教育費は</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69,692</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円で、</a:t>
          </a:r>
          <a:r>
            <a:rPr kumimoji="1"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新型コロナ</a:t>
          </a:r>
          <a:r>
            <a:rPr kumimoji="1"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による</a:t>
          </a:r>
          <a:r>
            <a:rPr lang="ja-JP" altLang="ja-JP" sz="1200" b="0">
              <a:solidFill>
                <a:schemeClr val="tx1"/>
              </a:solidFill>
              <a:effectLst/>
              <a:latin typeface="ＭＳ Ｐゴシック" panose="020B0600070205080204" pitchFamily="50" charset="-128"/>
              <a:ea typeface="ＭＳ Ｐゴシック" panose="020B0600070205080204" pitchFamily="50" charset="-128"/>
              <a:cs typeface="+mn-cs"/>
            </a:rPr>
            <a:t>児童生徒１人１台タブレット端末の導入</a:t>
          </a:r>
          <a:r>
            <a:rPr lang="ja-JP" altLang="en-US" sz="1200" b="0">
              <a:solidFill>
                <a:schemeClr val="tx1"/>
              </a:solidFill>
              <a:effectLst/>
              <a:latin typeface="ＭＳ Ｐゴシック" panose="020B0600070205080204" pitchFamily="50" charset="-128"/>
              <a:ea typeface="ＭＳ Ｐゴシック" panose="020B0600070205080204" pitchFamily="50" charset="-128"/>
              <a:cs typeface="+mn-cs"/>
            </a:rPr>
            <a:t>、教室の換気対策等により増額となっている。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は、各年度歳入予算に対する決算の増収や歳出不用額の状況により増減はあるものの、赤字を示すマイナスとなることはなく、望ましいとされる</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％の範囲で概ね適正に推移している。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従前は大幅な</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黒字で推移してきたが、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年度からの普通交付税の合併算定替えの段階的縮減により急激に悪化。ふるさと納税による歳入増加により、何とか収支のバランスを図っている状況である。なお、平成</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公共施設整備基金を創設し、財政調整基金から</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70</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億円積み替えたことによ</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り収支が特に悪化している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は、近年は標準財政規模の</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％弱で推移。今後とも</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％を下回らないよう適正に管理する。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兵庫県豊岡市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年度以降は、実質収支が赤字となったり、公営企業会計に資金不足が生じたりしたことはない。</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度の実質収支額について、主な会計別に見ると、一般会計は、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823</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1,169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国民健康保険事業特別会計（事業勘定）は、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354</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介護保険事業特別会計は、</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489</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となっていて、いずれも黒字となっている。</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公営企業会計では、水道事業会計で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2,795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3,254</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3,345</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の剰余額が発生し、下水道事業会計で、</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1,092</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1,156</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1,532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百万円、令和</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1,907</a:t>
          </a:r>
          <a:r>
            <a:rPr kumimoji="0"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の剰余額が発生している。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view="pageBreakPreview" zoomScaleNormal="70" zoomScaleSheetLayoutView="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59352264</v>
      </c>
      <c r="BO4" s="464"/>
      <c r="BP4" s="464"/>
      <c r="BQ4" s="464"/>
      <c r="BR4" s="464"/>
      <c r="BS4" s="464"/>
      <c r="BT4" s="464"/>
      <c r="BU4" s="465"/>
      <c r="BV4" s="463">
        <v>48713767</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4.5999999999999996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57611370</v>
      </c>
      <c r="BO5" s="469"/>
      <c r="BP5" s="469"/>
      <c r="BQ5" s="469"/>
      <c r="BR5" s="469"/>
      <c r="BS5" s="469"/>
      <c r="BT5" s="469"/>
      <c r="BU5" s="470"/>
      <c r="BV5" s="468">
        <v>47193905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94.9</v>
      </c>
      <c r="CU5" s="439"/>
      <c r="CV5" s="439"/>
      <c r="CW5" s="439"/>
      <c r="CX5" s="439"/>
      <c r="CY5" s="439"/>
      <c r="CZ5" s="439"/>
      <c r="DA5" s="440"/>
      <c r="DB5" s="438">
        <v>93.4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1740894</v>
      </c>
      <c r="BO6" s="469"/>
      <c r="BP6" s="469"/>
      <c r="BQ6" s="469"/>
      <c r="BR6" s="469"/>
      <c r="BS6" s="469"/>
      <c r="BT6" s="469"/>
      <c r="BU6" s="470"/>
      <c r="BV6" s="468">
        <v>1519862</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98.2</v>
      </c>
      <c r="CU6" s="622"/>
      <c r="CV6" s="622"/>
      <c r="CW6" s="622"/>
      <c r="CX6" s="622"/>
      <c r="CY6" s="622"/>
      <c r="CZ6" s="622"/>
      <c r="DA6" s="623"/>
      <c r="DB6" s="621">
        <v>96.9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530831</v>
      </c>
      <c r="BO7" s="469"/>
      <c r="BP7" s="469"/>
      <c r="BQ7" s="469"/>
      <c r="BR7" s="469"/>
      <c r="BS7" s="469"/>
      <c r="BT7" s="469"/>
      <c r="BU7" s="470"/>
      <c r="BV7" s="468">
        <v>252996</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27738050</v>
      </c>
      <c r="CU7" s="469"/>
      <c r="CV7" s="469"/>
      <c r="CW7" s="469"/>
      <c r="CX7" s="469"/>
      <c r="CY7" s="469"/>
      <c r="CZ7" s="469"/>
      <c r="DA7" s="470"/>
      <c r="DB7" s="468">
        <v>27556995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1210063</v>
      </c>
      <c r="BO8" s="469"/>
      <c r="BP8" s="469"/>
      <c r="BQ8" s="469"/>
      <c r="BR8" s="469"/>
      <c r="BS8" s="469"/>
      <c r="BT8" s="469"/>
      <c r="BU8" s="470"/>
      <c r="BV8" s="468">
        <v>1266866</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0.39</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77489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-56803</v>
      </c>
      <c r="BO9" s="469"/>
      <c r="BP9" s="469"/>
      <c r="BQ9" s="469"/>
      <c r="BR9" s="469"/>
      <c r="BS9" s="469"/>
      <c r="BT9" s="469"/>
      <c r="BU9" s="470"/>
      <c r="BV9" s="468">
        <v>416198</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18.899999999999999</v>
      </c>
      <c r="CU9" s="439"/>
      <c r="CV9" s="439"/>
      <c r="CW9" s="439"/>
      <c r="CX9" s="439"/>
      <c r="CY9" s="439"/>
      <c r="CZ9" s="439"/>
      <c r="DA9" s="440"/>
      <c r="DB9" s="438">
        <v>19.3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82250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109</v>
      </c>
      <c r="AV10" s="526"/>
      <c r="AW10" s="526"/>
      <c r="AX10" s="526"/>
      <c r="AY10" s="448" t="s">
        <v>121</v>
      </c>
      <c r="AZ10" s="449"/>
      <c r="BA10" s="449"/>
      <c r="BB10" s="449"/>
      <c r="BC10" s="449"/>
      <c r="BD10" s="449"/>
      <c r="BE10" s="449"/>
      <c r="BF10" s="449"/>
      <c r="BG10" s="449"/>
      <c r="BH10" s="449"/>
      <c r="BI10" s="449"/>
      <c r="BJ10" s="449"/>
      <c r="BK10" s="449"/>
      <c r="BL10" s="449"/>
      <c r="BM10" s="450"/>
      <c r="BN10" s="468">
        <v>755510</v>
      </c>
      <c r="BO10" s="469"/>
      <c r="BP10" s="469"/>
      <c r="BQ10" s="469"/>
      <c r="BR10" s="469"/>
      <c r="BS10" s="469"/>
      <c r="BT10" s="469"/>
      <c r="BU10" s="470"/>
      <c r="BV10" s="468">
        <v>142476</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109</v>
      </c>
      <c r="AV11" s="526"/>
      <c r="AW11" s="526"/>
      <c r="AX11" s="526"/>
      <c r="AY11" s="448" t="s">
        <v>126</v>
      </c>
      <c r="AZ11" s="449"/>
      <c r="BA11" s="449"/>
      <c r="BB11" s="449"/>
      <c r="BC11" s="449"/>
      <c r="BD11" s="449"/>
      <c r="BE11" s="449"/>
      <c r="BF11" s="449"/>
      <c r="BG11" s="449"/>
      <c r="BH11" s="449"/>
      <c r="BI11" s="449"/>
      <c r="BJ11" s="449"/>
      <c r="BK11" s="449"/>
      <c r="BL11" s="449"/>
      <c r="BM11" s="450"/>
      <c r="BN11" s="468">
        <v>8500</v>
      </c>
      <c r="BO11" s="469"/>
      <c r="BP11" s="469"/>
      <c r="BQ11" s="469"/>
      <c r="BR11" s="469"/>
      <c r="BS11" s="469"/>
      <c r="BT11" s="469"/>
      <c r="BU11" s="470"/>
      <c r="BV11" s="468">
        <v>24457</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128</v>
      </c>
      <c r="DC11" s="582"/>
      <c r="DD11" s="582"/>
      <c r="DE11" s="582"/>
      <c r="DF11" s="582"/>
      <c r="DG11" s="582"/>
      <c r="DH11" s="582"/>
      <c r="DI11" s="583"/>
      <c r="DJ11" s="186"/>
      <c r="DK11" s="186"/>
      <c r="DL11" s="186"/>
      <c r="DM11" s="186"/>
      <c r="DN11" s="186"/>
      <c r="DO11" s="186"/>
    </row>
    <row r="12" spans="1:119" ht="18.75" customHeight="1" x14ac:dyDescent="0.15">
      <c r="A12" s="187"/>
      <c r="B12" s="584" t="s">
        <v>129</v>
      </c>
      <c r="C12" s="585"/>
      <c r="D12" s="585"/>
      <c r="E12" s="585"/>
      <c r="F12" s="585"/>
      <c r="G12" s="585"/>
      <c r="H12" s="585"/>
      <c r="I12" s="585"/>
      <c r="J12" s="585"/>
      <c r="K12" s="586"/>
      <c r="L12" s="593" t="s">
        <v>130</v>
      </c>
      <c r="M12" s="594"/>
      <c r="N12" s="594"/>
      <c r="O12" s="594"/>
      <c r="P12" s="594"/>
      <c r="Q12" s="595"/>
      <c r="R12" s="596">
        <v>79897</v>
      </c>
      <c r="S12" s="597"/>
      <c r="T12" s="597"/>
      <c r="U12" s="597"/>
      <c r="V12" s="598"/>
      <c r="W12" s="599" t="s">
        <v>1</v>
      </c>
      <c r="X12" s="526"/>
      <c r="Y12" s="526"/>
      <c r="Z12" s="526"/>
      <c r="AA12" s="526"/>
      <c r="AB12" s="600"/>
      <c r="AC12" s="601" t="s">
        <v>131</v>
      </c>
      <c r="AD12" s="602"/>
      <c r="AE12" s="602"/>
      <c r="AF12" s="602"/>
      <c r="AG12" s="603"/>
      <c r="AH12" s="601" t="s">
        <v>132</v>
      </c>
      <c r="AI12" s="602"/>
      <c r="AJ12" s="602"/>
      <c r="AK12" s="602"/>
      <c r="AL12" s="604"/>
      <c r="AM12" s="537" t="s">
        <v>133</v>
      </c>
      <c r="AN12" s="442"/>
      <c r="AO12" s="442"/>
      <c r="AP12" s="442"/>
      <c r="AQ12" s="442"/>
      <c r="AR12" s="442"/>
      <c r="AS12" s="442"/>
      <c r="AT12" s="443"/>
      <c r="AU12" s="525" t="s">
        <v>109</v>
      </c>
      <c r="AV12" s="526"/>
      <c r="AW12" s="526"/>
      <c r="AX12" s="526"/>
      <c r="AY12" s="448" t="s">
        <v>134</v>
      </c>
      <c r="AZ12" s="449"/>
      <c r="BA12" s="449"/>
      <c r="BB12" s="449"/>
      <c r="BC12" s="449"/>
      <c r="BD12" s="449"/>
      <c r="BE12" s="449"/>
      <c r="BF12" s="449"/>
      <c r="BG12" s="449"/>
      <c r="BH12" s="449"/>
      <c r="BI12" s="449"/>
      <c r="BJ12" s="449"/>
      <c r="BK12" s="449"/>
      <c r="BL12" s="449"/>
      <c r="BM12" s="450"/>
      <c r="BN12" s="468">
        <v>428155</v>
      </c>
      <c r="BO12" s="469"/>
      <c r="BP12" s="469"/>
      <c r="BQ12" s="469"/>
      <c r="BR12" s="469"/>
      <c r="BS12" s="469"/>
      <c r="BT12" s="469"/>
      <c r="BU12" s="470"/>
      <c r="BV12" s="468">
        <v>414322</v>
      </c>
      <c r="BW12" s="469"/>
      <c r="BX12" s="469"/>
      <c r="BY12" s="469"/>
      <c r="BZ12" s="469"/>
      <c r="CA12" s="469"/>
      <c r="CB12" s="469"/>
      <c r="CC12" s="470"/>
      <c r="CD12" s="477" t="s">
        <v>135</v>
      </c>
      <c r="CE12" s="478"/>
      <c r="CF12" s="478"/>
      <c r="CG12" s="478"/>
      <c r="CH12" s="478"/>
      <c r="CI12" s="478"/>
      <c r="CJ12" s="478"/>
      <c r="CK12" s="478"/>
      <c r="CL12" s="478"/>
      <c r="CM12" s="478"/>
      <c r="CN12" s="478"/>
      <c r="CO12" s="478"/>
      <c r="CP12" s="478"/>
      <c r="CQ12" s="478"/>
      <c r="CR12" s="478"/>
      <c r="CS12" s="479"/>
      <c r="CT12" s="581" t="s">
        <v>136</v>
      </c>
      <c r="CU12" s="582"/>
      <c r="CV12" s="582"/>
      <c r="CW12" s="582"/>
      <c r="CX12" s="582"/>
      <c r="CY12" s="582"/>
      <c r="CZ12" s="582"/>
      <c r="DA12" s="583"/>
      <c r="DB12" s="581" t="s">
        <v>128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137</v>
      </c>
      <c r="N13" s="569"/>
      <c r="O13" s="569"/>
      <c r="P13" s="569"/>
      <c r="Q13" s="570"/>
      <c r="R13" s="571">
        <v>79104</v>
      </c>
      <c r="S13" s="572"/>
      <c r="T13" s="572"/>
      <c r="U13" s="572"/>
      <c r="V13" s="573"/>
      <c r="W13" s="559" t="s">
        <v>138</v>
      </c>
      <c r="X13" s="481"/>
      <c r="Y13" s="481"/>
      <c r="Z13" s="481"/>
      <c r="AA13" s="481"/>
      <c r="AB13" s="482"/>
      <c r="AC13" s="444">
        <v>2472</v>
      </c>
      <c r="AD13" s="445"/>
      <c r="AE13" s="445"/>
      <c r="AF13" s="445"/>
      <c r="AG13" s="446"/>
      <c r="AH13" s="444">
        <v>2873</v>
      </c>
      <c r="AI13" s="445"/>
      <c r="AJ13" s="445"/>
      <c r="AK13" s="445"/>
      <c r="AL13" s="447"/>
      <c r="AM13" s="537" t="s">
        <v>139</v>
      </c>
      <c r="AN13" s="442"/>
      <c r="AO13" s="442"/>
      <c r="AP13" s="442"/>
      <c r="AQ13" s="442"/>
      <c r="AR13" s="442"/>
      <c r="AS13" s="442"/>
      <c r="AT13" s="443"/>
      <c r="AU13" s="525" t="s">
        <v>140</v>
      </c>
      <c r="AV13" s="526"/>
      <c r="AW13" s="526"/>
      <c r="AX13" s="526"/>
      <c r="AY13" s="448" t="s">
        <v>141</v>
      </c>
      <c r="AZ13" s="449"/>
      <c r="BA13" s="449"/>
      <c r="BB13" s="449"/>
      <c r="BC13" s="449"/>
      <c r="BD13" s="449"/>
      <c r="BE13" s="449"/>
      <c r="BF13" s="449"/>
      <c r="BG13" s="449"/>
      <c r="BH13" s="449"/>
      <c r="BI13" s="449"/>
      <c r="BJ13" s="449"/>
      <c r="BK13" s="449"/>
      <c r="BL13" s="449"/>
      <c r="BM13" s="450"/>
      <c r="BN13" s="468">
        <v>279052</v>
      </c>
      <c r="BO13" s="469"/>
      <c r="BP13" s="469"/>
      <c r="BQ13" s="469"/>
      <c r="BR13" s="469"/>
      <c r="BS13" s="469"/>
      <c r="BT13" s="469"/>
      <c r="BU13" s="470"/>
      <c r="BV13" s="468">
        <v>168809</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13.8</v>
      </c>
      <c r="CU13" s="439"/>
      <c r="CV13" s="439"/>
      <c r="CW13" s="439"/>
      <c r="CX13" s="439"/>
      <c r="CY13" s="439"/>
      <c r="CZ13" s="439"/>
      <c r="DA13" s="440"/>
      <c r="DB13" s="438">
        <v>13.3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80942</v>
      </c>
      <c r="S14" s="572"/>
      <c r="T14" s="572"/>
      <c r="U14" s="572"/>
      <c r="V14" s="573"/>
      <c r="W14" s="574"/>
      <c r="X14" s="484"/>
      <c r="Y14" s="484"/>
      <c r="Z14" s="484"/>
      <c r="AA14" s="484"/>
      <c r="AB14" s="485"/>
      <c r="AC14" s="564">
        <v>6.2</v>
      </c>
      <c r="AD14" s="565"/>
      <c r="AE14" s="565"/>
      <c r="AF14" s="565"/>
      <c r="AG14" s="566"/>
      <c r="AH14" s="564">
        <v>7</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v>69.3</v>
      </c>
      <c r="CU14" s="576"/>
      <c r="CV14" s="576"/>
      <c r="CW14" s="576"/>
      <c r="CX14" s="576"/>
      <c r="CY14" s="576"/>
      <c r="CZ14" s="576"/>
      <c r="DA14" s="577"/>
      <c r="DB14" s="575">
        <v>74.5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145</v>
      </c>
      <c r="N15" s="569"/>
      <c r="O15" s="569"/>
      <c r="P15" s="569"/>
      <c r="Q15" s="570"/>
      <c r="R15" s="571">
        <v>80097</v>
      </c>
      <c r="S15" s="572"/>
      <c r="T15" s="572"/>
      <c r="U15" s="572"/>
      <c r="V15" s="573"/>
      <c r="W15" s="559" t="s">
        <v>146</v>
      </c>
      <c r="X15" s="481"/>
      <c r="Y15" s="481"/>
      <c r="Z15" s="481"/>
      <c r="AA15" s="481"/>
      <c r="AB15" s="482"/>
      <c r="AC15" s="444">
        <v>10981</v>
      </c>
      <c r="AD15" s="445"/>
      <c r="AE15" s="445"/>
      <c r="AF15" s="445"/>
      <c r="AG15" s="446"/>
      <c r="AH15" s="444">
        <v>11196</v>
      </c>
      <c r="AI15" s="445"/>
      <c r="AJ15" s="445"/>
      <c r="AK15" s="445"/>
      <c r="AL15" s="447"/>
      <c r="AM15" s="537"/>
      <c r="AN15" s="442"/>
      <c r="AO15" s="442"/>
      <c r="AP15" s="442"/>
      <c r="AQ15" s="442"/>
      <c r="AR15" s="442"/>
      <c r="AS15" s="442"/>
      <c r="AT15" s="443"/>
      <c r="AU15" s="525"/>
      <c r="AV15" s="526"/>
      <c r="AW15" s="526"/>
      <c r="AX15" s="526"/>
      <c r="AY15" s="460" t="s">
        <v>147</v>
      </c>
      <c r="AZ15" s="461"/>
      <c r="BA15" s="461"/>
      <c r="BB15" s="461"/>
      <c r="BC15" s="461"/>
      <c r="BD15" s="461"/>
      <c r="BE15" s="461"/>
      <c r="BF15" s="461"/>
      <c r="BG15" s="461"/>
      <c r="BH15" s="461"/>
      <c r="BI15" s="461"/>
      <c r="BJ15" s="461"/>
      <c r="BK15" s="461"/>
      <c r="BL15" s="461"/>
      <c r="BM15" s="462"/>
      <c r="BN15" s="463">
        <v>9423419</v>
      </c>
      <c r="BO15" s="464"/>
      <c r="BP15" s="464"/>
      <c r="BQ15" s="464"/>
      <c r="BR15" s="464"/>
      <c r="BS15" s="464"/>
      <c r="BT15" s="464"/>
      <c r="BU15" s="465"/>
      <c r="BV15" s="463">
        <v>9025429</v>
      </c>
      <c r="BW15" s="464"/>
      <c r="BX15" s="464"/>
      <c r="BY15" s="464"/>
      <c r="BZ15" s="464"/>
      <c r="CA15" s="464"/>
      <c r="CB15" s="464"/>
      <c r="CC15" s="465"/>
      <c r="CD15" s="578" t="s">
        <v>148</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149</v>
      </c>
      <c r="M16" s="562"/>
      <c r="N16" s="562"/>
      <c r="O16" s="562"/>
      <c r="P16" s="562"/>
      <c r="Q16" s="563"/>
      <c r="R16" s="556" t="s">
        <v>150</v>
      </c>
      <c r="S16" s="557"/>
      <c r="T16" s="557"/>
      <c r="U16" s="557"/>
      <c r="V16" s="558"/>
      <c r="W16" s="574"/>
      <c r="X16" s="484"/>
      <c r="Y16" s="484"/>
      <c r="Z16" s="484"/>
      <c r="AA16" s="484"/>
      <c r="AB16" s="485"/>
      <c r="AC16" s="564">
        <v>27.5</v>
      </c>
      <c r="AD16" s="565"/>
      <c r="AE16" s="565"/>
      <c r="AF16" s="565"/>
      <c r="AG16" s="566"/>
      <c r="AH16" s="564">
        <v>27.4</v>
      </c>
      <c r="AI16" s="565"/>
      <c r="AJ16" s="565"/>
      <c r="AK16" s="565"/>
      <c r="AL16" s="567"/>
      <c r="AM16" s="537"/>
      <c r="AN16" s="442"/>
      <c r="AO16" s="442"/>
      <c r="AP16" s="442"/>
      <c r="AQ16" s="442"/>
      <c r="AR16" s="442"/>
      <c r="AS16" s="442"/>
      <c r="AT16" s="443"/>
      <c r="AU16" s="525"/>
      <c r="AV16" s="526"/>
      <c r="AW16" s="526"/>
      <c r="AX16" s="526"/>
      <c r="AY16" s="448" t="s">
        <v>151</v>
      </c>
      <c r="AZ16" s="449"/>
      <c r="BA16" s="449"/>
      <c r="BB16" s="449"/>
      <c r="BC16" s="449"/>
      <c r="BD16" s="449"/>
      <c r="BE16" s="449"/>
      <c r="BF16" s="449"/>
      <c r="BG16" s="449"/>
      <c r="BH16" s="449"/>
      <c r="BI16" s="449"/>
      <c r="BJ16" s="449"/>
      <c r="BK16" s="449"/>
      <c r="BL16" s="449"/>
      <c r="BM16" s="450"/>
      <c r="BN16" s="468">
        <v>24096800</v>
      </c>
      <c r="BO16" s="469"/>
      <c r="BP16" s="469"/>
      <c r="BQ16" s="469"/>
      <c r="BR16" s="469"/>
      <c r="BS16" s="469"/>
      <c r="BT16" s="469"/>
      <c r="BU16" s="470"/>
      <c r="BV16" s="468">
        <v>23473704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152</v>
      </c>
      <c r="N17" s="554"/>
      <c r="O17" s="554"/>
      <c r="P17" s="554"/>
      <c r="Q17" s="555"/>
      <c r="R17" s="556" t="s">
        <v>153</v>
      </c>
      <c r="S17" s="557"/>
      <c r="T17" s="557"/>
      <c r="U17" s="557"/>
      <c r="V17" s="558"/>
      <c r="W17" s="559" t="s">
        <v>154</v>
      </c>
      <c r="X17" s="481"/>
      <c r="Y17" s="481"/>
      <c r="Z17" s="481"/>
      <c r="AA17" s="481"/>
      <c r="AB17" s="482"/>
      <c r="AC17" s="444">
        <v>26511</v>
      </c>
      <c r="AD17" s="445"/>
      <c r="AE17" s="445"/>
      <c r="AF17" s="445"/>
      <c r="AG17" s="446"/>
      <c r="AH17" s="444">
        <v>26743</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11869124</v>
      </c>
      <c r="BO17" s="469"/>
      <c r="BP17" s="469"/>
      <c r="BQ17" s="469"/>
      <c r="BR17" s="469"/>
      <c r="BS17" s="469"/>
      <c r="BT17" s="469"/>
      <c r="BU17" s="470"/>
      <c r="BV17" s="468">
        <v>11460640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697.55</v>
      </c>
      <c r="M18" s="533"/>
      <c r="N18" s="533"/>
      <c r="O18" s="533"/>
      <c r="P18" s="533"/>
      <c r="Q18" s="533"/>
      <c r="R18" s="534"/>
      <c r="S18" s="534"/>
      <c r="T18" s="534"/>
      <c r="U18" s="534"/>
      <c r="V18" s="535"/>
      <c r="W18" s="549"/>
      <c r="X18" s="550"/>
      <c r="Y18" s="550"/>
      <c r="Z18" s="550"/>
      <c r="AA18" s="550"/>
      <c r="AB18" s="560"/>
      <c r="AC18" s="432">
        <v>66.3</v>
      </c>
      <c r="AD18" s="433"/>
      <c r="AE18" s="433"/>
      <c r="AF18" s="433"/>
      <c r="AG18" s="536"/>
      <c r="AH18" s="432">
        <v>65.5</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26780954</v>
      </c>
      <c r="BO18" s="469"/>
      <c r="BP18" s="469"/>
      <c r="BQ18" s="469"/>
      <c r="BR18" s="469"/>
      <c r="BS18" s="469"/>
      <c r="BT18" s="469"/>
      <c r="BU18" s="470"/>
      <c r="BV18" s="468">
        <v>26576165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111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34908311</v>
      </c>
      <c r="BO19" s="469"/>
      <c r="BP19" s="469"/>
      <c r="BQ19" s="469"/>
      <c r="BR19" s="469"/>
      <c r="BS19" s="469"/>
      <c r="BT19" s="469"/>
      <c r="BU19" s="470"/>
      <c r="BV19" s="468">
        <v>33670720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30180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48887858</v>
      </c>
      <c r="BO23" s="469"/>
      <c r="BP23" s="469"/>
      <c r="BQ23" s="469"/>
      <c r="BR23" s="469"/>
      <c r="BS23" s="469"/>
      <c r="BT23" s="469"/>
      <c r="BU23" s="470"/>
      <c r="BV23" s="468">
        <v>51722140</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8850</v>
      </c>
      <c r="R24" s="445"/>
      <c r="S24" s="445"/>
      <c r="T24" s="445"/>
      <c r="U24" s="445"/>
      <c r="V24" s="446"/>
      <c r="W24" s="510"/>
      <c r="X24" s="501"/>
      <c r="Y24" s="502"/>
      <c r="Z24" s="441" t="s">
        <v>170</v>
      </c>
      <c r="AA24" s="442"/>
      <c r="AB24" s="442"/>
      <c r="AC24" s="442"/>
      <c r="AD24" s="442"/>
      <c r="AE24" s="442"/>
      <c r="AF24" s="442"/>
      <c r="AG24" s="443"/>
      <c r="AH24" s="444">
        <v>766</v>
      </c>
      <c r="AI24" s="445"/>
      <c r="AJ24" s="445"/>
      <c r="AK24" s="445"/>
      <c r="AL24" s="446"/>
      <c r="AM24" s="444">
        <v>2369238</v>
      </c>
      <c r="AN24" s="445"/>
      <c r="AO24" s="445"/>
      <c r="AP24" s="445"/>
      <c r="AQ24" s="445"/>
      <c r="AR24" s="446"/>
      <c r="AS24" s="444">
        <v>3093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22714429</v>
      </c>
      <c r="BO24" s="469"/>
      <c r="BP24" s="469"/>
      <c r="BQ24" s="469"/>
      <c r="BR24" s="469"/>
      <c r="BS24" s="469"/>
      <c r="BT24" s="469"/>
      <c r="BU24" s="470"/>
      <c r="BV24" s="468">
        <v>23547335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2</v>
      </c>
      <c r="M25" s="445"/>
      <c r="N25" s="445"/>
      <c r="O25" s="445"/>
      <c r="P25" s="446"/>
      <c r="Q25" s="444">
        <v>6950</v>
      </c>
      <c r="R25" s="445"/>
      <c r="S25" s="445"/>
      <c r="T25" s="445"/>
      <c r="U25" s="445"/>
      <c r="V25" s="446"/>
      <c r="W25" s="510"/>
      <c r="X25" s="501"/>
      <c r="Y25" s="502"/>
      <c r="Z25" s="441" t="s">
        <v>173</v>
      </c>
      <c r="AA25" s="442"/>
      <c r="AB25" s="442"/>
      <c r="AC25" s="442"/>
      <c r="AD25" s="442"/>
      <c r="AE25" s="442"/>
      <c r="AF25" s="442"/>
      <c r="AG25" s="443"/>
      <c r="AH25" s="444">
        <v>130</v>
      </c>
      <c r="AI25" s="445"/>
      <c r="AJ25" s="445"/>
      <c r="AK25" s="445"/>
      <c r="AL25" s="446"/>
      <c r="AM25" s="444">
        <v>382590</v>
      </c>
      <c r="AN25" s="445"/>
      <c r="AO25" s="445"/>
      <c r="AP25" s="445"/>
      <c r="AQ25" s="445"/>
      <c r="AR25" s="446"/>
      <c r="AS25" s="444">
        <v>2943</v>
      </c>
      <c r="AT25" s="445"/>
      <c r="AU25" s="445"/>
      <c r="AV25" s="445"/>
      <c r="AW25" s="445"/>
      <c r="AX25" s="447"/>
      <c r="AY25" s="460" t="s">
        <v>174</v>
      </c>
      <c r="AZ25" s="461"/>
      <c r="BA25" s="461"/>
      <c r="BB25" s="461"/>
      <c r="BC25" s="461"/>
      <c r="BD25" s="461"/>
      <c r="BE25" s="461"/>
      <c r="BF25" s="461"/>
      <c r="BG25" s="461"/>
      <c r="BH25" s="461"/>
      <c r="BI25" s="461"/>
      <c r="BJ25" s="461"/>
      <c r="BK25" s="461"/>
      <c r="BL25" s="461"/>
      <c r="BM25" s="462"/>
      <c r="BN25" s="463">
        <v>4475512</v>
      </c>
      <c r="BO25" s="464"/>
      <c r="BP25" s="464"/>
      <c r="BQ25" s="464"/>
      <c r="BR25" s="464"/>
      <c r="BS25" s="464"/>
      <c r="BT25" s="464"/>
      <c r="BU25" s="465"/>
      <c r="BV25" s="463">
        <v>4197972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6150</v>
      </c>
      <c r="R26" s="445"/>
      <c r="S26" s="445"/>
      <c r="T26" s="445"/>
      <c r="U26" s="445"/>
      <c r="V26" s="446"/>
      <c r="W26" s="510"/>
      <c r="X26" s="501"/>
      <c r="Y26" s="502"/>
      <c r="Z26" s="441" t="s">
        <v>176</v>
      </c>
      <c r="AA26" s="523"/>
      <c r="AB26" s="523"/>
      <c r="AC26" s="523"/>
      <c r="AD26" s="523"/>
      <c r="AE26" s="523"/>
      <c r="AF26" s="523"/>
      <c r="AG26" s="524"/>
      <c r="AH26" s="444">
        <v>59</v>
      </c>
      <c r="AI26" s="445"/>
      <c r="AJ26" s="445"/>
      <c r="AK26" s="445"/>
      <c r="AL26" s="446"/>
      <c r="AM26" s="444">
        <v>180068</v>
      </c>
      <c r="AN26" s="445"/>
      <c r="AO26" s="445"/>
      <c r="AP26" s="445"/>
      <c r="AQ26" s="445"/>
      <c r="AR26" s="446"/>
      <c r="AS26" s="444">
        <v>3052</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136</v>
      </c>
      <c r="BO26" s="469"/>
      <c r="BP26" s="469"/>
      <c r="BQ26" s="469"/>
      <c r="BR26" s="469"/>
      <c r="BS26" s="469"/>
      <c r="BT26" s="469"/>
      <c r="BU26" s="470"/>
      <c r="BV26" s="468" t="s">
        <v>128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4550</v>
      </c>
      <c r="R27" s="445"/>
      <c r="S27" s="445"/>
      <c r="T27" s="445"/>
      <c r="U27" s="445"/>
      <c r="V27" s="446"/>
      <c r="W27" s="510"/>
      <c r="X27" s="501"/>
      <c r="Y27" s="502"/>
      <c r="Z27" s="441" t="s">
        <v>179</v>
      </c>
      <c r="AA27" s="442"/>
      <c r="AB27" s="442"/>
      <c r="AC27" s="442"/>
      <c r="AD27" s="442"/>
      <c r="AE27" s="442"/>
      <c r="AF27" s="442"/>
      <c r="AG27" s="443"/>
      <c r="AH27" s="444">
        <v>37</v>
      </c>
      <c r="AI27" s="445"/>
      <c r="AJ27" s="445"/>
      <c r="AK27" s="445"/>
      <c r="AL27" s="446"/>
      <c r="AM27" s="444">
        <v>118178</v>
      </c>
      <c r="AN27" s="445"/>
      <c r="AO27" s="445"/>
      <c r="AP27" s="445"/>
      <c r="AQ27" s="445"/>
      <c r="AR27" s="446"/>
      <c r="AS27" s="444">
        <v>3194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1302930</v>
      </c>
      <c r="BO27" s="472"/>
      <c r="BP27" s="472"/>
      <c r="BQ27" s="472"/>
      <c r="BR27" s="472"/>
      <c r="BS27" s="472"/>
      <c r="BT27" s="472"/>
      <c r="BU27" s="473"/>
      <c r="BV27" s="471">
        <v>1302191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3760</v>
      </c>
      <c r="R28" s="445"/>
      <c r="S28" s="445"/>
      <c r="T28" s="445"/>
      <c r="U28" s="445"/>
      <c r="V28" s="446"/>
      <c r="W28" s="510"/>
      <c r="X28" s="501"/>
      <c r="Y28" s="502"/>
      <c r="Z28" s="441" t="s">
        <v>182</v>
      </c>
      <c r="AA28" s="442"/>
      <c r="AB28" s="442"/>
      <c r="AC28" s="442"/>
      <c r="AD28" s="442"/>
      <c r="AE28" s="442"/>
      <c r="AF28" s="442"/>
      <c r="AG28" s="443"/>
      <c r="AH28" s="444" t="s">
        <v>136</v>
      </c>
      <c r="AI28" s="445"/>
      <c r="AJ28" s="445"/>
      <c r="AK28" s="445"/>
      <c r="AL28" s="446"/>
      <c r="AM28" s="444" t="s">
        <v>183</v>
      </c>
      <c r="AN28" s="445"/>
      <c r="AO28" s="445"/>
      <c r="AP28" s="445"/>
      <c r="AQ28" s="445"/>
      <c r="AR28" s="446"/>
      <c r="AS28" s="444" t="s">
        <v>183</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5330614</v>
      </c>
      <c r="BO28" s="464"/>
      <c r="BP28" s="464"/>
      <c r="BQ28" s="464"/>
      <c r="BR28" s="464"/>
      <c r="BS28" s="464"/>
      <c r="BT28" s="464"/>
      <c r="BU28" s="465"/>
      <c r="BV28" s="463">
        <v>5003259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22</v>
      </c>
      <c r="M29" s="445"/>
      <c r="N29" s="445"/>
      <c r="O29" s="445"/>
      <c r="P29" s="446"/>
      <c r="Q29" s="444">
        <v>3600</v>
      </c>
      <c r="R29" s="445"/>
      <c r="S29" s="445"/>
      <c r="T29" s="445"/>
      <c r="U29" s="445"/>
      <c r="V29" s="446"/>
      <c r="W29" s="511"/>
      <c r="X29" s="512"/>
      <c r="Y29" s="513"/>
      <c r="Z29" s="441" t="s">
        <v>186</v>
      </c>
      <c r="AA29" s="442"/>
      <c r="AB29" s="442"/>
      <c r="AC29" s="442"/>
      <c r="AD29" s="442"/>
      <c r="AE29" s="442"/>
      <c r="AF29" s="442"/>
      <c r="AG29" s="443"/>
      <c r="AH29" s="444">
        <v>803</v>
      </c>
      <c r="AI29" s="445"/>
      <c r="AJ29" s="445"/>
      <c r="AK29" s="445"/>
      <c r="AL29" s="446"/>
      <c r="AM29" s="444">
        <v>2487416</v>
      </c>
      <c r="AN29" s="445"/>
      <c r="AO29" s="445"/>
      <c r="AP29" s="445"/>
      <c r="AQ29" s="445"/>
      <c r="AR29" s="446"/>
      <c r="AS29" s="444">
        <v>3098</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1702014</v>
      </c>
      <c r="BO29" s="469"/>
      <c r="BP29" s="469"/>
      <c r="BQ29" s="469"/>
      <c r="BR29" s="469"/>
      <c r="BS29" s="469"/>
      <c r="BT29" s="469"/>
      <c r="BU29" s="470"/>
      <c r="BV29" s="468">
        <v>1653293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13376386</v>
      </c>
      <c r="BO30" s="472"/>
      <c r="BP30" s="472"/>
      <c r="BQ30" s="472"/>
      <c r="BR30" s="472"/>
      <c r="BS30" s="472"/>
      <c r="BT30" s="472"/>
      <c r="BU30" s="473"/>
      <c r="BV30" s="471">
        <v>13559171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195</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195</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国民健康保険事業特別会計（事業勘定）</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10</v>
      </c>
      <c r="BF34" s="427"/>
      <c r="BG34" s="426" t="str">
        <f>IF('各会計、関係団体の財政状況及び健全化判断比率'!B34="","",'各会計、関係団体の財政状況及び健全化判断比率'!B34)</f>
        <v>太陽光発電事業特別会計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公立豊岡病院組合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豊岡市土地開発公社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診療所事業特別会計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国民健康保険事業特別会計（直診勘定）</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北但行政事務組合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㈱北前館</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霊苑事業特別会計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但馬広域行政事務組合</v>
      </c>
      <c r="BZ36" s="426"/>
      <c r="CA36" s="426"/>
      <c r="CB36" s="426"/>
      <c r="CC36" s="426"/>
      <c r="CD36" s="426"/>
      <c r="CE36" s="426"/>
      <c r="CF36" s="426"/>
      <c r="CG36" s="426"/>
      <c r="CH36" s="426"/>
      <c r="CI36" s="426"/>
      <c r="CJ36" s="426"/>
      <c r="CK36" s="426"/>
      <c r="CL36" s="426"/>
      <c r="CM36" s="426"/>
      <c r="CN36" s="214"/>
      <c r="CO36" s="427">
        <f t="shared" si="3"/>
        <v>20</v>
      </c>
      <c r="CP36" s="427"/>
      <c r="CQ36" s="426" t="str">
        <f>IF('各会計、関係団体の財政状況及び健全化判断比率'!BS9="","",'各会計、関係団体の財政状況及び健全化判断比率'!BS9)</f>
        <v>㈱日高振興公社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7</v>
      </c>
      <c r="V37" s="427"/>
      <c r="W37" s="426" t="str">
        <f>IF('各会計、関係団体の財政状況及び健全化判断比率'!B31="","",'各会計、関係団体の財政状況及び健全化判断比率'!B31)</f>
        <v>後期高齢者医療事業特別会計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兵庫県市町村職員退職手当組合</v>
      </c>
      <c r="BZ37" s="426"/>
      <c r="CA37" s="426"/>
      <c r="CB37" s="426"/>
      <c r="CC37" s="426"/>
      <c r="CD37" s="426"/>
      <c r="CE37" s="426"/>
      <c r="CF37" s="426"/>
      <c r="CG37" s="426"/>
      <c r="CH37" s="426"/>
      <c r="CI37" s="426"/>
      <c r="CJ37" s="426"/>
      <c r="CK37" s="426"/>
      <c r="CL37" s="426"/>
      <c r="CM37" s="426"/>
      <c r="CN37" s="214"/>
      <c r="CO37" s="427">
        <f t="shared" si="3"/>
        <v>21</v>
      </c>
      <c r="CP37" s="427"/>
      <c r="CQ37" s="426" t="str">
        <f>IF('各会計、関係団体の財政状況及び健全化判断比率'!BS10="","",'各会計、関係団体の財政状況及び健全化判断比率'!BS10)</f>
        <v>㈱シルク温泉やまびこ</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兵庫県市町交通災害共済組合</v>
      </c>
      <c r="BZ38" s="426"/>
      <c r="CA38" s="426"/>
      <c r="CB38" s="426"/>
      <c r="CC38" s="426"/>
      <c r="CD38" s="426"/>
      <c r="CE38" s="426"/>
      <c r="CF38" s="426"/>
      <c r="CG38" s="426"/>
      <c r="CH38" s="426"/>
      <c r="CI38" s="426"/>
      <c r="CJ38" s="426"/>
      <c r="CK38" s="426"/>
      <c r="CL38" s="426"/>
      <c r="CM38" s="426"/>
      <c r="CN38" s="214"/>
      <c r="CO38" s="427">
        <f t="shared" si="3"/>
        <v>22</v>
      </c>
      <c r="CP38" s="427"/>
      <c r="CQ38" s="426" t="str">
        <f>IF('各会計、関係団体の財政状況及び健全化判断比率'!BS11="","",'各会計、関係団体の財政状況及び健全化判断比率'!BS11)</f>
        <v>アイティ豊岡都市開発㈱</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兵庫県後期高齢者医療広域連合（一般会計）</v>
      </c>
      <c r="BZ39" s="426"/>
      <c r="CA39" s="426"/>
      <c r="CB39" s="426"/>
      <c r="CC39" s="426"/>
      <c r="CD39" s="426"/>
      <c r="CE39" s="426"/>
      <c r="CF39" s="426"/>
      <c r="CG39" s="426"/>
      <c r="CH39" s="426"/>
      <c r="CI39" s="426"/>
      <c r="CJ39" s="426"/>
      <c r="CK39" s="426"/>
      <c r="CL39" s="426"/>
      <c r="CM39" s="426"/>
      <c r="CN39" s="214"/>
      <c r="CO39" s="427">
        <f t="shared" si="3"/>
        <v>23</v>
      </c>
      <c r="CP39" s="427"/>
      <c r="CQ39" s="426" t="str">
        <f>IF('各会計、関係団体の財政状況及び健全化判断比率'!BS12="","",'各会計、関係団体の財政状況及び健全化判断比率'!BS12)</f>
        <v>豊岡まちづくり㈱</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兵庫県後期高齢者医療広域連合（特別会計）</v>
      </c>
      <c r="BZ40" s="426"/>
      <c r="CA40" s="426"/>
      <c r="CB40" s="426"/>
      <c r="CC40" s="426"/>
      <c r="CD40" s="426"/>
      <c r="CE40" s="426"/>
      <c r="CF40" s="426"/>
      <c r="CG40" s="426"/>
      <c r="CH40" s="426"/>
      <c r="CI40" s="426"/>
      <c r="CJ40" s="426"/>
      <c r="CK40" s="426"/>
      <c r="CL40" s="426"/>
      <c r="CM40" s="426"/>
      <c r="CN40" s="214"/>
      <c r="CO40" s="427">
        <f t="shared" si="3"/>
        <v>24</v>
      </c>
      <c r="CP40" s="427"/>
      <c r="CQ40" s="426" t="str">
        <f>IF('各会計、関係団体の財政状況及び健全化判断比率'!BS13="","",'各会計、関係団体の財政状況及び健全化判断比率'!BS13)</f>
        <v>㈲あした</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f t="shared" si="3"/>
        <v>25</v>
      </c>
      <c r="CP41" s="427"/>
      <c r="CQ41" s="426" t="str">
        <f>IF('各会計、関係団体の財政状況及び健全化判断比率'!BS14="","",'各会計、関係団体の財政状況及び健全化判断比率'!BS14)</f>
        <v>(一財)但馬地域地場産業振興センター</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f t="shared" si="3"/>
        <v>26</v>
      </c>
      <c r="CP42" s="427"/>
      <c r="CQ42" s="426" t="str">
        <f>IF('各会計、関係団体の財政状況及び健全化判断比率'!BS15="","",'各会計、関係団体の財政状況及び健全化判断比率'!BS15)</f>
        <v>(一社)豊岡観光イノベーション</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f t="shared" si="3"/>
        <v>27</v>
      </c>
      <c r="CP43" s="427"/>
      <c r="CQ43" s="426" t="str">
        <f>IF('各会計、関係団体の財政状況及び健全化判断比率'!BS16="","",'各会計、関係団体の財政状況及び健全化判断比率'!BS16)</f>
        <v>兵庫県信用保証協会</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h1wy4PExgbC+sw6dK+PShCPTEcI9OtSbNSMZKuzB/ZVOSGrbgJcLKRNMJE8p3OK7rm5ZA8jabJUUsX1vl073cQ==" saltValue="Ke38H1BNYkYiWe3UVh6N6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562</v>
      </c>
      <c r="D34" s="1250"/>
      <c r="E34" s="1251"/>
      <c r="F34" s="32">
        <v>9.4700000000000006</v>
      </c>
      <c r="G34" s="33">
        <v>9.86</v>
      </c>
      <c r="H34" s="33">
        <v>10.88</v>
      </c>
      <c r="I34" s="33">
        <v>11.8</v>
      </c>
      <c r="J34" s="34">
        <v>12.05</v>
      </c>
      <c r="K34" s="22"/>
      <c r="L34" s="22"/>
      <c r="M34" s="22"/>
      <c r="N34" s="22"/>
      <c r="O34" s="22"/>
      <c r="P34" s="22"/>
    </row>
    <row r="35" spans="1:16" ht="39" customHeight="1" x14ac:dyDescent="0.15">
      <c r="A35" s="22"/>
      <c r="B35" s="35"/>
      <c r="C35" s="1244" t="s">
        <v>563</v>
      </c>
      <c r="D35" s="1245"/>
      <c r="E35" s="1246"/>
      <c r="F35" s="36">
        <v>3.8</v>
      </c>
      <c r="G35" s="37">
        <v>3.96</v>
      </c>
      <c r="H35" s="37">
        <v>4.1100000000000003</v>
      </c>
      <c r="I35" s="37">
        <v>5.55</v>
      </c>
      <c r="J35" s="38">
        <v>6.87</v>
      </c>
      <c r="K35" s="22"/>
      <c r="L35" s="22"/>
      <c r="M35" s="22"/>
      <c r="N35" s="22"/>
      <c r="O35" s="22"/>
      <c r="P35" s="22"/>
    </row>
    <row r="36" spans="1:16" ht="39" customHeight="1" x14ac:dyDescent="0.15">
      <c r="A36" s="22"/>
      <c r="B36" s="35"/>
      <c r="C36" s="1244" t="s">
        <v>564</v>
      </c>
      <c r="D36" s="1245"/>
      <c r="E36" s="1246"/>
      <c r="F36" s="36">
        <v>3.17</v>
      </c>
      <c r="G36" s="37">
        <v>2.89</v>
      </c>
      <c r="H36" s="37">
        <v>2.93</v>
      </c>
      <c r="I36" s="37">
        <v>4.49</v>
      </c>
      <c r="J36" s="38">
        <v>4.21</v>
      </c>
      <c r="K36" s="22"/>
      <c r="L36" s="22"/>
      <c r="M36" s="22"/>
      <c r="N36" s="22"/>
      <c r="O36" s="22"/>
      <c r="P36" s="22"/>
    </row>
    <row r="37" spans="1:16" ht="39" customHeight="1" x14ac:dyDescent="0.15">
      <c r="A37" s="22"/>
      <c r="B37" s="35"/>
      <c r="C37" s="1244" t="s">
        <v>565</v>
      </c>
      <c r="D37" s="1245"/>
      <c r="E37" s="1246"/>
      <c r="F37" s="36">
        <v>0.8</v>
      </c>
      <c r="G37" s="37">
        <v>0.92</v>
      </c>
      <c r="H37" s="37">
        <v>1.21</v>
      </c>
      <c r="I37" s="37">
        <v>1.59</v>
      </c>
      <c r="J37" s="38">
        <v>1.76</v>
      </c>
      <c r="K37" s="22"/>
      <c r="L37" s="22"/>
      <c r="M37" s="22"/>
      <c r="N37" s="22"/>
      <c r="O37" s="22"/>
      <c r="P37" s="22"/>
    </row>
    <row r="38" spans="1:16" ht="39" customHeight="1" x14ac:dyDescent="0.15">
      <c r="A38" s="22"/>
      <c r="B38" s="35"/>
      <c r="C38" s="1244" t="s">
        <v>566</v>
      </c>
      <c r="D38" s="1245"/>
      <c r="E38" s="1246"/>
      <c r="F38" s="36">
        <v>1.17</v>
      </c>
      <c r="G38" s="37">
        <v>1.67</v>
      </c>
      <c r="H38" s="37">
        <v>1.26</v>
      </c>
      <c r="I38" s="37">
        <v>0.36</v>
      </c>
      <c r="J38" s="38">
        <v>0.42</v>
      </c>
      <c r="K38" s="22"/>
      <c r="L38" s="22"/>
      <c r="M38" s="22"/>
      <c r="N38" s="22"/>
      <c r="O38" s="22"/>
      <c r="P38" s="22"/>
    </row>
    <row r="39" spans="1:16" ht="39" customHeight="1" x14ac:dyDescent="0.15">
      <c r="A39" s="22"/>
      <c r="B39" s="35"/>
      <c r="C39" s="1244" t="s">
        <v>567</v>
      </c>
      <c r="D39" s="1245"/>
      <c r="E39" s="1246"/>
      <c r="F39" s="36">
        <v>0.05</v>
      </c>
      <c r="G39" s="37">
        <v>0.08</v>
      </c>
      <c r="H39" s="37">
        <v>7.0000000000000007E-2</v>
      </c>
      <c r="I39" s="37">
        <v>0.06</v>
      </c>
      <c r="J39" s="38">
        <v>0.13</v>
      </c>
      <c r="K39" s="22"/>
      <c r="L39" s="22"/>
      <c r="M39" s="22"/>
      <c r="N39" s="22"/>
      <c r="O39" s="22"/>
      <c r="P39" s="22"/>
    </row>
    <row r="40" spans="1:16" ht="39" customHeight="1" x14ac:dyDescent="0.15">
      <c r="A40" s="22"/>
      <c r="B40" s="35"/>
      <c r="C40" s="1244" t="s">
        <v>568</v>
      </c>
      <c r="D40" s="1245"/>
      <c r="E40" s="1246"/>
      <c r="F40" s="36">
        <v>0.09</v>
      </c>
      <c r="G40" s="37">
        <v>0.09</v>
      </c>
      <c r="H40" s="37">
        <v>0.1</v>
      </c>
      <c r="I40" s="37">
        <v>0.09</v>
      </c>
      <c r="J40" s="38">
        <v>0.1</v>
      </c>
      <c r="K40" s="22"/>
      <c r="L40" s="22"/>
      <c r="M40" s="22"/>
      <c r="N40" s="22"/>
      <c r="O40" s="22"/>
      <c r="P40" s="22"/>
    </row>
    <row r="41" spans="1:16" ht="39" customHeight="1" x14ac:dyDescent="0.15">
      <c r="A41" s="22"/>
      <c r="B41" s="35"/>
      <c r="C41" s="1244" t="s">
        <v>569</v>
      </c>
      <c r="D41" s="1245"/>
      <c r="E41" s="1246"/>
      <c r="F41" s="36">
        <v>0</v>
      </c>
      <c r="G41" s="37">
        <v>0.02</v>
      </c>
      <c r="H41" s="37">
        <v>0.01</v>
      </c>
      <c r="I41" s="37">
        <v>0.01</v>
      </c>
      <c r="J41" s="38">
        <v>0.04</v>
      </c>
      <c r="K41" s="22"/>
      <c r="L41" s="22"/>
      <c r="M41" s="22"/>
      <c r="N41" s="22"/>
      <c r="O41" s="22"/>
      <c r="P41" s="22"/>
    </row>
    <row r="42" spans="1:16" ht="39" customHeight="1" x14ac:dyDescent="0.15">
      <c r="A42" s="22"/>
      <c r="B42" s="39"/>
      <c r="C42" s="1244" t="s">
        <v>570</v>
      </c>
      <c r="D42" s="1245"/>
      <c r="E42" s="1246"/>
      <c r="F42" s="36" t="s">
        <v>513</v>
      </c>
      <c r="G42" s="37" t="s">
        <v>513</v>
      </c>
      <c r="H42" s="37" t="s">
        <v>513</v>
      </c>
      <c r="I42" s="37" t="s">
        <v>513</v>
      </c>
      <c r="J42" s="38" t="s">
        <v>513</v>
      </c>
      <c r="K42" s="22"/>
      <c r="L42" s="22"/>
      <c r="M42" s="22"/>
      <c r="N42" s="22"/>
      <c r="O42" s="22"/>
      <c r="P42" s="22"/>
    </row>
    <row r="43" spans="1:16" ht="39" customHeight="1" thickBot="1" x14ac:dyDescent="0.2">
      <c r="A43" s="22"/>
      <c r="B43" s="40"/>
      <c r="C43" s="1247" t="s">
        <v>571</v>
      </c>
      <c r="D43" s="1248"/>
      <c r="E43" s="1249"/>
      <c r="F43" s="41">
        <v>0.73</v>
      </c>
      <c r="G43" s="42">
        <v>0.81</v>
      </c>
      <c r="H43" s="42">
        <v>0.73</v>
      </c>
      <c r="I43" s="42">
        <v>0.82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MmTY+lz/SEk5pnf4RFR9LzCVBA6moqSWGd7TE/2ZG9du6vdWLbKT54AM/FJPWzvwiVXSyzInkgpMvpjEIZ27w==" saltValue="mIX0ysQTma6AF+u8V9al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6381</v>
      </c>
      <c r="L45" s="60">
        <v>6491</v>
      </c>
      <c r="M45" s="60">
        <v>6408</v>
      </c>
      <c r="N45" s="60">
        <v>6402</v>
      </c>
      <c r="O45" s="61">
        <v>6539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513</v>
      </c>
      <c r="L46" s="64" t="s">
        <v>513</v>
      </c>
      <c r="M46" s="64" t="s">
        <v>513</v>
      </c>
      <c r="N46" s="64" t="s">
        <v>513</v>
      </c>
      <c r="O46" s="65" t="s">
        <v>513</v>
      </c>
      <c r="P46" s="48"/>
      <c r="Q46" s="48"/>
      <c r="R46" s="48"/>
      <c r="S46" s="48"/>
      <c r="T46" s="48"/>
      <c r="U46" s="48"/>
    </row>
    <row r="47" spans="1:21" ht="30.75" customHeight="1" x14ac:dyDescent="0.15">
      <c r="A47" s="48"/>
      <c r="B47" s="1272"/>
      <c r="C47" s="1273"/>
      <c r="D47" s="62"/>
      <c r="E47" s="1254" t="s">
        <v>14</v>
      </c>
      <c r="F47" s="1254"/>
      <c r="G47" s="1254"/>
      <c r="H47" s="1254"/>
      <c r="I47" s="1254"/>
      <c r="J47" s="1255"/>
      <c r="K47" s="63">
        <v>117</v>
      </c>
      <c r="L47" s="64">
        <v>107</v>
      </c>
      <c r="M47" s="64">
        <v>40</v>
      </c>
      <c r="N47" s="64">
        <v>30</v>
      </c>
      <c r="O47" s="65">
        <v>20</v>
      </c>
      <c r="P47" s="48"/>
      <c r="Q47" s="48"/>
      <c r="R47" s="48"/>
      <c r="S47" s="48"/>
      <c r="T47" s="48"/>
      <c r="U47" s="48"/>
    </row>
    <row r="48" spans="1:21" ht="30.75" customHeight="1" x14ac:dyDescent="0.15">
      <c r="A48" s="48"/>
      <c r="B48" s="1272"/>
      <c r="C48" s="1273"/>
      <c r="D48" s="62"/>
      <c r="E48" s="1254" t="s">
        <v>15</v>
      </c>
      <c r="F48" s="1254"/>
      <c r="G48" s="1254"/>
      <c r="H48" s="1254"/>
      <c r="I48" s="1254"/>
      <c r="J48" s="1255"/>
      <c r="K48" s="63">
        <v>2942</v>
      </c>
      <c r="L48" s="64">
        <v>2884</v>
      </c>
      <c r="M48" s="64">
        <v>2945</v>
      </c>
      <c r="N48" s="64">
        <v>2864</v>
      </c>
      <c r="O48" s="65">
        <v>2808</v>
      </c>
      <c r="P48" s="48"/>
      <c r="Q48" s="48"/>
      <c r="R48" s="48"/>
      <c r="S48" s="48"/>
      <c r="T48" s="48"/>
      <c r="U48" s="48"/>
    </row>
    <row r="49" spans="1:21" ht="30.75" customHeight="1" x14ac:dyDescent="0.15">
      <c r="A49" s="48"/>
      <c r="B49" s="1272"/>
      <c r="C49" s="1273"/>
      <c r="D49" s="62"/>
      <c r="E49" s="1254" t="s">
        <v>16</v>
      </c>
      <c r="F49" s="1254"/>
      <c r="G49" s="1254"/>
      <c r="H49" s="1254"/>
      <c r="I49" s="1254"/>
      <c r="J49" s="1255"/>
      <c r="K49" s="63">
        <v>843</v>
      </c>
      <c r="L49" s="64">
        <v>967</v>
      </c>
      <c r="M49" s="64">
        <v>949</v>
      </c>
      <c r="N49" s="64">
        <v>915</v>
      </c>
      <c r="O49" s="65">
        <v>908</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513</v>
      </c>
      <c r="L50" s="64" t="s">
        <v>513</v>
      </c>
      <c r="M50" s="64" t="s">
        <v>513</v>
      </c>
      <c r="N50" s="64" t="s">
        <v>513</v>
      </c>
      <c r="O50" s="65" t="s">
        <v>513</v>
      </c>
      <c r="P50" s="48"/>
      <c r="Q50" s="48"/>
      <c r="R50" s="48"/>
      <c r="S50" s="48"/>
      <c r="T50" s="48"/>
      <c r="U50" s="48"/>
    </row>
    <row r="51" spans="1:21" ht="30.75" customHeight="1" x14ac:dyDescent="0.15">
      <c r="A51" s="48"/>
      <c r="B51" s="1274"/>
      <c r="C51" s="1275"/>
      <c r="D51" s="66"/>
      <c r="E51" s="1254" t="s">
        <v>18</v>
      </c>
      <c r="F51" s="1254"/>
      <c r="G51" s="1254"/>
      <c r="H51" s="1254"/>
      <c r="I51" s="1254"/>
      <c r="J51" s="1255"/>
      <c r="K51" s="63">
        <v>3</v>
      </c>
      <c r="L51" s="64">
        <v>0</v>
      </c>
      <c r="M51" s="64" t="s">
        <v>513</v>
      </c>
      <c r="N51" s="64" t="s">
        <v>513</v>
      </c>
      <c r="O51" s="65" t="s">
        <v>513</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7992</v>
      </c>
      <c r="L52" s="64">
        <v>7783</v>
      </c>
      <c r="M52" s="64">
        <v>7639</v>
      </c>
      <c r="N52" s="64">
        <v>7380</v>
      </c>
      <c r="O52" s="65">
        <v>7287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2294</v>
      </c>
      <c r="L53" s="69">
        <v>2666</v>
      </c>
      <c r="M53" s="69">
        <v>2703</v>
      </c>
      <c r="N53" s="69">
        <v>2831</v>
      </c>
      <c r="O53" s="70">
        <v>2988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60" t="s">
        <v>25</v>
      </c>
      <c r="C57" s="1261"/>
      <c r="D57" s="1264" t="s">
        <v>26</v>
      </c>
      <c r="E57" s="1265"/>
      <c r="F57" s="1265"/>
      <c r="G57" s="1265"/>
      <c r="H57" s="1265"/>
      <c r="I57" s="1265"/>
      <c r="J57" s="1266"/>
      <c r="K57" s="83">
        <v>1474.26</v>
      </c>
      <c r="L57" s="84">
        <v>1815.68</v>
      </c>
      <c r="M57" s="84">
        <v>420</v>
      </c>
      <c r="N57" s="84">
        <v>360</v>
      </c>
      <c r="O57" s="85">
        <v>270</v>
      </c>
    </row>
    <row r="58" spans="1:21" ht="31.5" customHeight="1" thickBot="1" x14ac:dyDescent="0.2">
      <c r="B58" s="1262"/>
      <c r="C58" s="1263"/>
      <c r="D58" s="1267" t="s">
        <v>27</v>
      </c>
      <c r="E58" s="1268"/>
      <c r="F58" s="1268"/>
      <c r="G58" s="1268"/>
      <c r="H58" s="1268"/>
      <c r="I58" s="1268"/>
      <c r="J58" s="1269"/>
      <c r="K58" s="86">
        <v>320.70999999999998</v>
      </c>
      <c r="L58" s="87">
        <v>377.613</v>
      </c>
      <c r="M58" s="87">
        <v>140</v>
      </c>
      <c r="N58" s="87">
        <v>120</v>
      </c>
      <c r="O58" s="88">
        <v>70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AQ8Ld3O3rnBjjzk0RV/BsAAyfkagu5WxcRyAKwf/ybzO3OoBhNkDdMeq5+KPMPmX0Dgi/AKagzlScTnERiboQ==" saltValue="1ubWaPQ2ZBOXwlZ/fckKq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61803</v>
      </c>
      <c r="J41" s="104">
        <v>57456</v>
      </c>
      <c r="K41" s="104">
        <v>54742</v>
      </c>
      <c r="L41" s="104">
        <v>51998</v>
      </c>
      <c r="M41" s="105">
        <v>49041</v>
      </c>
    </row>
    <row r="42" spans="2:13" ht="27.75" customHeight="1" x14ac:dyDescent="0.15">
      <c r="B42" s="1280"/>
      <c r="C42" s="1281"/>
      <c r="D42" s="106"/>
      <c r="E42" s="1284" t="s">
        <v>32</v>
      </c>
      <c r="F42" s="1284"/>
      <c r="G42" s="1284"/>
      <c r="H42" s="1285"/>
      <c r="I42" s="107">
        <v>111</v>
      </c>
      <c r="J42" s="108">
        <v>111</v>
      </c>
      <c r="K42" s="108">
        <v>111</v>
      </c>
      <c r="L42" s="108">
        <v>111</v>
      </c>
      <c r="M42" s="109" t="s">
        <v>513</v>
      </c>
    </row>
    <row r="43" spans="2:13" ht="27.75" customHeight="1" x14ac:dyDescent="0.15">
      <c r="B43" s="1280"/>
      <c r="C43" s="1281"/>
      <c r="D43" s="106"/>
      <c r="E43" s="1284" t="s">
        <v>33</v>
      </c>
      <c r="F43" s="1284"/>
      <c r="G43" s="1284"/>
      <c r="H43" s="1285"/>
      <c r="I43" s="107">
        <v>43832</v>
      </c>
      <c r="J43" s="108">
        <v>41300</v>
      </c>
      <c r="K43" s="108">
        <v>38845</v>
      </c>
      <c r="L43" s="108">
        <v>38424</v>
      </c>
      <c r="M43" s="109">
        <v>38596</v>
      </c>
    </row>
    <row r="44" spans="2:13" ht="27.75" customHeight="1" x14ac:dyDescent="0.15">
      <c r="B44" s="1280"/>
      <c r="C44" s="1281"/>
      <c r="D44" s="106"/>
      <c r="E44" s="1284" t="s">
        <v>34</v>
      </c>
      <c r="F44" s="1284"/>
      <c r="G44" s="1284"/>
      <c r="H44" s="1285"/>
      <c r="I44" s="107">
        <v>12490</v>
      </c>
      <c r="J44" s="108">
        <v>12579</v>
      </c>
      <c r="K44" s="108">
        <v>12060</v>
      </c>
      <c r="L44" s="108">
        <v>11323</v>
      </c>
      <c r="M44" s="109">
        <v>10371</v>
      </c>
    </row>
    <row r="45" spans="2:13" ht="27.75" customHeight="1" x14ac:dyDescent="0.15">
      <c r="B45" s="1280"/>
      <c r="C45" s="1281"/>
      <c r="D45" s="106"/>
      <c r="E45" s="1284" t="s">
        <v>35</v>
      </c>
      <c r="F45" s="1284"/>
      <c r="G45" s="1284"/>
      <c r="H45" s="1285"/>
      <c r="I45" s="107">
        <v>6447</v>
      </c>
      <c r="J45" s="108">
        <v>6467</v>
      </c>
      <c r="K45" s="108">
        <v>6114</v>
      </c>
      <c r="L45" s="108">
        <v>6121</v>
      </c>
      <c r="M45" s="109">
        <v>6099</v>
      </c>
    </row>
    <row r="46" spans="2:13" ht="27.75" customHeight="1" x14ac:dyDescent="0.15">
      <c r="B46" s="1280"/>
      <c r="C46" s="1281"/>
      <c r="D46" s="110"/>
      <c r="E46" s="1284" t="s">
        <v>36</v>
      </c>
      <c r="F46" s="1284"/>
      <c r="G46" s="1284"/>
      <c r="H46" s="1285"/>
      <c r="I46" s="107">
        <v>7</v>
      </c>
      <c r="J46" s="108" t="s">
        <v>513</v>
      </c>
      <c r="K46" s="108" t="s">
        <v>513</v>
      </c>
      <c r="L46" s="108" t="s">
        <v>513</v>
      </c>
      <c r="M46" s="109" t="s">
        <v>513</v>
      </c>
    </row>
    <row r="47" spans="2:13" ht="27.75" customHeight="1" x14ac:dyDescent="0.15">
      <c r="B47" s="1280"/>
      <c r="C47" s="1281"/>
      <c r="D47" s="111"/>
      <c r="E47" s="1294" t="s">
        <v>37</v>
      </c>
      <c r="F47" s="1295"/>
      <c r="G47" s="1295"/>
      <c r="H47" s="1296"/>
      <c r="I47" s="107" t="s">
        <v>513</v>
      </c>
      <c r="J47" s="108" t="s">
        <v>513</v>
      </c>
      <c r="K47" s="108" t="s">
        <v>513</v>
      </c>
      <c r="L47" s="108" t="s">
        <v>513</v>
      </c>
      <c r="M47" s="109" t="s">
        <v>513</v>
      </c>
    </row>
    <row r="48" spans="2:13" ht="27.75" customHeight="1" x14ac:dyDescent="0.15">
      <c r="B48" s="1280"/>
      <c r="C48" s="1281"/>
      <c r="D48" s="106"/>
      <c r="E48" s="1284" t="s">
        <v>38</v>
      </c>
      <c r="F48" s="1284"/>
      <c r="G48" s="1284"/>
      <c r="H48" s="1285"/>
      <c r="I48" s="107" t="s">
        <v>513</v>
      </c>
      <c r="J48" s="108" t="s">
        <v>513</v>
      </c>
      <c r="K48" s="108" t="s">
        <v>513</v>
      </c>
      <c r="L48" s="108" t="s">
        <v>513</v>
      </c>
      <c r="M48" s="109" t="s">
        <v>513</v>
      </c>
    </row>
    <row r="49" spans="2:13" ht="27.75" customHeight="1" x14ac:dyDescent="0.15">
      <c r="B49" s="1282"/>
      <c r="C49" s="1283"/>
      <c r="D49" s="106"/>
      <c r="E49" s="1284" t="s">
        <v>39</v>
      </c>
      <c r="F49" s="1284"/>
      <c r="G49" s="1284"/>
      <c r="H49" s="1285"/>
      <c r="I49" s="107" t="s">
        <v>513</v>
      </c>
      <c r="J49" s="108" t="s">
        <v>513</v>
      </c>
      <c r="K49" s="108" t="s">
        <v>513</v>
      </c>
      <c r="L49" s="108" t="s">
        <v>513</v>
      </c>
      <c r="M49" s="109" t="s">
        <v>513</v>
      </c>
    </row>
    <row r="50" spans="2:13" ht="27.75" customHeight="1" x14ac:dyDescent="0.15">
      <c r="B50" s="1278" t="s">
        <v>40</v>
      </c>
      <c r="C50" s="1279"/>
      <c r="D50" s="112"/>
      <c r="E50" s="1284" t="s">
        <v>41</v>
      </c>
      <c r="F50" s="1284"/>
      <c r="G50" s="1284"/>
      <c r="H50" s="1285"/>
      <c r="I50" s="107">
        <v>19360</v>
      </c>
      <c r="J50" s="108">
        <v>18602</v>
      </c>
      <c r="K50" s="108">
        <v>18836</v>
      </c>
      <c r="L50" s="108">
        <v>18471</v>
      </c>
      <c r="M50" s="109">
        <v>18547</v>
      </c>
    </row>
    <row r="51" spans="2:13" ht="27.75" customHeight="1" x14ac:dyDescent="0.15">
      <c r="B51" s="1280"/>
      <c r="C51" s="1281"/>
      <c r="D51" s="106"/>
      <c r="E51" s="1284" t="s">
        <v>42</v>
      </c>
      <c r="F51" s="1284"/>
      <c r="G51" s="1284"/>
      <c r="H51" s="1285"/>
      <c r="I51" s="107">
        <v>1296</v>
      </c>
      <c r="J51" s="108">
        <v>1133</v>
      </c>
      <c r="K51" s="108">
        <v>1003</v>
      </c>
      <c r="L51" s="108">
        <v>886</v>
      </c>
      <c r="M51" s="109">
        <v>777</v>
      </c>
    </row>
    <row r="52" spans="2:13" ht="27.75" customHeight="1" x14ac:dyDescent="0.15">
      <c r="B52" s="1282"/>
      <c r="C52" s="1283"/>
      <c r="D52" s="106"/>
      <c r="E52" s="1284" t="s">
        <v>43</v>
      </c>
      <c r="F52" s="1284"/>
      <c r="G52" s="1284"/>
      <c r="H52" s="1285"/>
      <c r="I52" s="107">
        <v>82558</v>
      </c>
      <c r="J52" s="108">
        <v>79620</v>
      </c>
      <c r="K52" s="108">
        <v>76621</v>
      </c>
      <c r="L52" s="108">
        <v>73488</v>
      </c>
      <c r="M52" s="109">
        <v>70516</v>
      </c>
    </row>
    <row r="53" spans="2:13" ht="27.75" customHeight="1" thickBot="1" x14ac:dyDescent="0.2">
      <c r="B53" s="1286" t="s">
        <v>44</v>
      </c>
      <c r="C53" s="1287"/>
      <c r="D53" s="113"/>
      <c r="E53" s="1288" t="s">
        <v>45</v>
      </c>
      <c r="F53" s="1288"/>
      <c r="G53" s="1288"/>
      <c r="H53" s="1289"/>
      <c r="I53" s="114">
        <v>21476</v>
      </c>
      <c r="J53" s="115">
        <v>18557</v>
      </c>
      <c r="K53" s="115">
        <v>15412</v>
      </c>
      <c r="L53" s="115">
        <v>15132</v>
      </c>
      <c r="M53" s="116">
        <v>14266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8QEHN5xaFpRHvSw+LC1xYsvc8u5MDbMDyz487k7myEBYXP+Sr6a33xzuuwbfJnXmnU1p7m4u39rp5peGbVeQQ==" saltValue="Tom7C+w9hwQgYx2am80Az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5275</v>
      </c>
      <c r="G55" s="128">
        <v>5003</v>
      </c>
      <c r="H55" s="129">
        <v>5331</v>
      </c>
    </row>
    <row r="56" spans="2:8" ht="52.5" customHeight="1" x14ac:dyDescent="0.15">
      <c r="B56" s="130"/>
      <c r="C56" s="1307" t="s">
        <v>49</v>
      </c>
      <c r="D56" s="1307"/>
      <c r="E56" s="1308"/>
      <c r="F56" s="131">
        <v>1946</v>
      </c>
      <c r="G56" s="131">
        <v>1653</v>
      </c>
      <c r="H56" s="132">
        <v>1702</v>
      </c>
    </row>
    <row r="57" spans="2:8" ht="53.25" customHeight="1" x14ac:dyDescent="0.15">
      <c r="B57" s="130"/>
      <c r="C57" s="1309" t="s">
        <v>50</v>
      </c>
      <c r="D57" s="1309"/>
      <c r="E57" s="1310"/>
      <c r="F57" s="133">
        <v>13130</v>
      </c>
      <c r="G57" s="133">
        <v>13559</v>
      </c>
      <c r="H57" s="134">
        <v>13376</v>
      </c>
    </row>
    <row r="58" spans="2:8" ht="45.75" customHeight="1" x14ac:dyDescent="0.15">
      <c r="B58" s="135"/>
      <c r="C58" s="1297" t="s">
        <v>598</v>
      </c>
      <c r="D58" s="1298"/>
      <c r="E58" s="1299"/>
      <c r="F58" s="136">
        <v>7607</v>
      </c>
      <c r="G58" s="136">
        <v>7697</v>
      </c>
      <c r="H58" s="137">
        <v>7642</v>
      </c>
    </row>
    <row r="59" spans="2:8" ht="45.75" customHeight="1" x14ac:dyDescent="0.15">
      <c r="B59" s="135"/>
      <c r="C59" s="1297" t="s">
        <v>599</v>
      </c>
      <c r="D59" s="1298"/>
      <c r="E59" s="1299"/>
      <c r="F59" s="136">
        <v>3509</v>
      </c>
      <c r="G59" s="136">
        <v>3823</v>
      </c>
      <c r="H59" s="137">
        <v>3772</v>
      </c>
    </row>
    <row r="60" spans="2:8" ht="45.75" customHeight="1" x14ac:dyDescent="0.15">
      <c r="B60" s="135"/>
      <c r="C60" s="1297" t="s">
        <v>600</v>
      </c>
      <c r="D60" s="1298"/>
      <c r="E60" s="1299"/>
      <c r="F60" s="136">
        <v>1197</v>
      </c>
      <c r="G60" s="136">
        <v>1197</v>
      </c>
      <c r="H60" s="137">
        <v>1197</v>
      </c>
    </row>
    <row r="61" spans="2:8" ht="45.75" customHeight="1" x14ac:dyDescent="0.15">
      <c r="B61" s="135"/>
      <c r="C61" s="1297" t="s">
        <v>601</v>
      </c>
      <c r="D61" s="1298"/>
      <c r="E61" s="1299"/>
      <c r="F61" s="136">
        <v>517</v>
      </c>
      <c r="G61" s="136">
        <v>518</v>
      </c>
      <c r="H61" s="137">
        <v>492</v>
      </c>
    </row>
    <row r="62" spans="2:8" ht="45.75" customHeight="1" thickBot="1" x14ac:dyDescent="0.2">
      <c r="B62" s="138"/>
      <c r="C62" s="1300" t="s">
        <v>602</v>
      </c>
      <c r="D62" s="1301"/>
      <c r="E62" s="1302"/>
      <c r="F62" s="139">
        <v>133</v>
      </c>
      <c r="G62" s="139">
        <v>127</v>
      </c>
      <c r="H62" s="140">
        <v>47</v>
      </c>
    </row>
    <row r="63" spans="2:8" ht="52.5" customHeight="1" thickBot="1" x14ac:dyDescent="0.2">
      <c r="B63" s="141"/>
      <c r="C63" s="1303" t="s">
        <v>51</v>
      </c>
      <c r="D63" s="1303"/>
      <c r="E63" s="1304"/>
      <c r="F63" s="142">
        <v>20352</v>
      </c>
      <c r="G63" s="142">
        <v>20216</v>
      </c>
      <c r="H63" s="143">
        <v>20409</v>
      </c>
    </row>
    <row r="64" spans="2:8" ht="15" customHeight="1" x14ac:dyDescent="0.15"/>
  </sheetData>
  <sheetProtection algorithmName="SHA-512" hashValue="1boYnKxuIbJizmLiReYMBJy1PgOgBbPGAkoufcORilCKonT6wEjJ1Wcr0CtnK9oNU1epLqxh5AK1umdA8Zt4/g==" saltValue="4ihYWVxJw7cWTgL6MCtN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606</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555</v>
      </c>
      <c r="BQ50" s="1316"/>
      <c r="BR50" s="1316"/>
      <c r="BS50" s="1316"/>
      <c r="BT50" s="1316"/>
      <c r="BU50" s="1316"/>
      <c r="BV50" s="1316"/>
      <c r="BW50" s="1316"/>
      <c r="BX50" s="1316" t="s">
        <v>556</v>
      </c>
      <c r="BY50" s="1316"/>
      <c r="BZ50" s="1316"/>
      <c r="CA50" s="1316"/>
      <c r="CB50" s="1316"/>
      <c r="CC50" s="1316"/>
      <c r="CD50" s="1316"/>
      <c r="CE50" s="1316"/>
      <c r="CF50" s="1316" t="s">
        <v>557</v>
      </c>
      <c r="CG50" s="1316"/>
      <c r="CH50" s="1316"/>
      <c r="CI50" s="1316"/>
      <c r="CJ50" s="1316"/>
      <c r="CK50" s="1316"/>
      <c r="CL50" s="1316"/>
      <c r="CM50" s="1316"/>
      <c r="CN50" s="1316" t="s">
        <v>558</v>
      </c>
      <c r="CO50" s="1316"/>
      <c r="CP50" s="1316"/>
      <c r="CQ50" s="1316"/>
      <c r="CR50" s="1316"/>
      <c r="CS50" s="1316"/>
      <c r="CT50" s="1316"/>
      <c r="CU50" s="1316"/>
      <c r="CV50" s="1316" t="s">
        <v>559</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608</v>
      </c>
      <c r="AO51" s="1314"/>
      <c r="AP51" s="1314"/>
      <c r="AQ51" s="1314"/>
      <c r="AR51" s="1314"/>
      <c r="AS51" s="1314"/>
      <c r="AT51" s="1314"/>
      <c r="AU51" s="1314"/>
      <c r="AV51" s="1314"/>
      <c r="AW51" s="1314"/>
      <c r="AX51" s="1314"/>
      <c r="AY51" s="1314"/>
      <c r="AZ51" s="1314"/>
      <c r="BA51" s="1314"/>
      <c r="BB51" s="1314" t="s">
        <v>609</v>
      </c>
      <c r="BC51" s="1314"/>
      <c r="BD51" s="1314"/>
      <c r="BE51" s="1314"/>
      <c r="BF51" s="1314"/>
      <c r="BG51" s="1314"/>
      <c r="BH51" s="1314"/>
      <c r="BI51" s="1314"/>
      <c r="BJ51" s="1314"/>
      <c r="BK51" s="1314"/>
      <c r="BL51" s="1314"/>
      <c r="BM51" s="1314"/>
      <c r="BN51" s="1314"/>
      <c r="BO51" s="1314"/>
      <c r="BP51" s="1311">
        <v>102.6</v>
      </c>
      <c r="BQ51" s="1311"/>
      <c r="BR51" s="1311"/>
      <c r="BS51" s="1311"/>
      <c r="BT51" s="1311"/>
      <c r="BU51" s="1311"/>
      <c r="BV51" s="1311"/>
      <c r="BW51" s="1311"/>
      <c r="BX51" s="1311">
        <v>89.4</v>
      </c>
      <c r="BY51" s="1311"/>
      <c r="BZ51" s="1311"/>
      <c r="CA51" s="1311"/>
      <c r="CB51" s="1311"/>
      <c r="CC51" s="1311"/>
      <c r="CD51" s="1311"/>
      <c r="CE51" s="1311"/>
      <c r="CF51" s="1311">
        <v>74.8</v>
      </c>
      <c r="CG51" s="1311"/>
      <c r="CH51" s="1311"/>
      <c r="CI51" s="1311"/>
      <c r="CJ51" s="1311"/>
      <c r="CK51" s="1311"/>
      <c r="CL51" s="1311"/>
      <c r="CM51" s="1311"/>
      <c r="CN51" s="1311">
        <v>74.5</v>
      </c>
      <c r="CO51" s="1311"/>
      <c r="CP51" s="1311"/>
      <c r="CQ51" s="1311"/>
      <c r="CR51" s="1311"/>
      <c r="CS51" s="1311"/>
      <c r="CT51" s="1311"/>
      <c r="CU51" s="1311"/>
      <c r="CV51" s="1311">
        <v>69.3</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610</v>
      </c>
      <c r="BC53" s="1314"/>
      <c r="BD53" s="1314"/>
      <c r="BE53" s="1314"/>
      <c r="BF53" s="1314"/>
      <c r="BG53" s="1314"/>
      <c r="BH53" s="1314"/>
      <c r="BI53" s="1314"/>
      <c r="BJ53" s="1314"/>
      <c r="BK53" s="1314"/>
      <c r="BL53" s="1314"/>
      <c r="BM53" s="1314"/>
      <c r="BN53" s="1314"/>
      <c r="BO53" s="1314"/>
      <c r="BP53" s="1311">
        <v>60.6</v>
      </c>
      <c r="BQ53" s="1311"/>
      <c r="BR53" s="1311"/>
      <c r="BS53" s="1311"/>
      <c r="BT53" s="1311"/>
      <c r="BU53" s="1311"/>
      <c r="BV53" s="1311"/>
      <c r="BW53" s="1311"/>
      <c r="BX53" s="1311">
        <v>62.1</v>
      </c>
      <c r="BY53" s="1311"/>
      <c r="BZ53" s="1311"/>
      <c r="CA53" s="1311"/>
      <c r="CB53" s="1311"/>
      <c r="CC53" s="1311"/>
      <c r="CD53" s="1311"/>
      <c r="CE53" s="1311"/>
      <c r="CF53" s="1311">
        <v>63.9</v>
      </c>
      <c r="CG53" s="1311"/>
      <c r="CH53" s="1311"/>
      <c r="CI53" s="1311"/>
      <c r="CJ53" s="1311"/>
      <c r="CK53" s="1311"/>
      <c r="CL53" s="1311"/>
      <c r="CM53" s="1311"/>
      <c r="CN53" s="1311">
        <v>65</v>
      </c>
      <c r="CO53" s="1311"/>
      <c r="CP53" s="1311"/>
      <c r="CQ53" s="1311"/>
      <c r="CR53" s="1311"/>
      <c r="CS53" s="1311"/>
      <c r="CT53" s="1311"/>
      <c r="CU53" s="1311"/>
      <c r="CV53" s="1311">
        <v>66.400000000000006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611</v>
      </c>
      <c r="AO55" s="1316"/>
      <c r="AP55" s="1316"/>
      <c r="AQ55" s="1316"/>
      <c r="AR55" s="1316"/>
      <c r="AS55" s="1316"/>
      <c r="AT55" s="1316"/>
      <c r="AU55" s="1316"/>
      <c r="AV55" s="1316"/>
      <c r="AW55" s="1316"/>
      <c r="AX55" s="1316"/>
      <c r="AY55" s="1316"/>
      <c r="AZ55" s="1316"/>
      <c r="BA55" s="1316"/>
      <c r="BB55" s="1314" t="s">
        <v>609</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610</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613</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555</v>
      </c>
      <c r="BQ72" s="1316"/>
      <c r="BR72" s="1316"/>
      <c r="BS72" s="1316"/>
      <c r="BT72" s="1316"/>
      <c r="BU72" s="1316"/>
      <c r="BV72" s="1316"/>
      <c r="BW72" s="1316"/>
      <c r="BX72" s="1316" t="s">
        <v>556</v>
      </c>
      <c r="BY72" s="1316"/>
      <c r="BZ72" s="1316"/>
      <c r="CA72" s="1316"/>
      <c r="CB72" s="1316"/>
      <c r="CC72" s="1316"/>
      <c r="CD72" s="1316"/>
      <c r="CE72" s="1316"/>
      <c r="CF72" s="1316" t="s">
        <v>557</v>
      </c>
      <c r="CG72" s="1316"/>
      <c r="CH72" s="1316"/>
      <c r="CI72" s="1316"/>
      <c r="CJ72" s="1316"/>
      <c r="CK72" s="1316"/>
      <c r="CL72" s="1316"/>
      <c r="CM72" s="1316"/>
      <c r="CN72" s="1316" t="s">
        <v>558</v>
      </c>
      <c r="CO72" s="1316"/>
      <c r="CP72" s="1316"/>
      <c r="CQ72" s="1316"/>
      <c r="CR72" s="1316"/>
      <c r="CS72" s="1316"/>
      <c r="CT72" s="1316"/>
      <c r="CU72" s="1316"/>
      <c r="CV72" s="1316" t="s">
        <v>559</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608</v>
      </c>
      <c r="AO73" s="1314"/>
      <c r="AP73" s="1314"/>
      <c r="AQ73" s="1314"/>
      <c r="AR73" s="1314"/>
      <c r="AS73" s="1314"/>
      <c r="AT73" s="1314"/>
      <c r="AU73" s="1314"/>
      <c r="AV73" s="1314"/>
      <c r="AW73" s="1314"/>
      <c r="AX73" s="1314"/>
      <c r="AY73" s="1314"/>
      <c r="AZ73" s="1314"/>
      <c r="BA73" s="1314"/>
      <c r="BB73" s="1314" t="s">
        <v>609</v>
      </c>
      <c r="BC73" s="1314"/>
      <c r="BD73" s="1314"/>
      <c r="BE73" s="1314"/>
      <c r="BF73" s="1314"/>
      <c r="BG73" s="1314"/>
      <c r="BH73" s="1314"/>
      <c r="BI73" s="1314"/>
      <c r="BJ73" s="1314"/>
      <c r="BK73" s="1314"/>
      <c r="BL73" s="1314"/>
      <c r="BM73" s="1314"/>
      <c r="BN73" s="1314"/>
      <c r="BO73" s="1314"/>
      <c r="BP73" s="1311">
        <v>102.6</v>
      </c>
      <c r="BQ73" s="1311"/>
      <c r="BR73" s="1311"/>
      <c r="BS73" s="1311"/>
      <c r="BT73" s="1311"/>
      <c r="BU73" s="1311"/>
      <c r="BV73" s="1311"/>
      <c r="BW73" s="1311"/>
      <c r="BX73" s="1311">
        <v>89.4</v>
      </c>
      <c r="BY73" s="1311"/>
      <c r="BZ73" s="1311"/>
      <c r="CA73" s="1311"/>
      <c r="CB73" s="1311"/>
      <c r="CC73" s="1311"/>
      <c r="CD73" s="1311"/>
      <c r="CE73" s="1311"/>
      <c r="CF73" s="1311">
        <v>74.8</v>
      </c>
      <c r="CG73" s="1311"/>
      <c r="CH73" s="1311"/>
      <c r="CI73" s="1311"/>
      <c r="CJ73" s="1311"/>
      <c r="CK73" s="1311"/>
      <c r="CL73" s="1311"/>
      <c r="CM73" s="1311"/>
      <c r="CN73" s="1311">
        <v>74.5</v>
      </c>
      <c r="CO73" s="1311"/>
      <c r="CP73" s="1311"/>
      <c r="CQ73" s="1311"/>
      <c r="CR73" s="1311"/>
      <c r="CS73" s="1311"/>
      <c r="CT73" s="1311"/>
      <c r="CU73" s="1311"/>
      <c r="CV73" s="1311">
        <v>69.3</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614</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11.9</v>
      </c>
      <c r="BY75" s="1311"/>
      <c r="BZ75" s="1311"/>
      <c r="CA75" s="1311"/>
      <c r="CB75" s="1311"/>
      <c r="CC75" s="1311"/>
      <c r="CD75" s="1311"/>
      <c r="CE75" s="1311"/>
      <c r="CF75" s="1311">
        <v>12.3</v>
      </c>
      <c r="CG75" s="1311"/>
      <c r="CH75" s="1311"/>
      <c r="CI75" s="1311"/>
      <c r="CJ75" s="1311"/>
      <c r="CK75" s="1311"/>
      <c r="CL75" s="1311"/>
      <c r="CM75" s="1311"/>
      <c r="CN75" s="1311">
        <v>13.3</v>
      </c>
      <c r="CO75" s="1311"/>
      <c r="CP75" s="1311"/>
      <c r="CQ75" s="1311"/>
      <c r="CR75" s="1311"/>
      <c r="CS75" s="1311"/>
      <c r="CT75" s="1311"/>
      <c r="CU75" s="1311"/>
      <c r="CV75" s="1311">
        <v>13.8</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611</v>
      </c>
      <c r="AO77" s="1316"/>
      <c r="AP77" s="1316"/>
      <c r="AQ77" s="1316"/>
      <c r="AR77" s="1316"/>
      <c r="AS77" s="1316"/>
      <c r="AT77" s="1316"/>
      <c r="AU77" s="1316"/>
      <c r="AV77" s="1316"/>
      <c r="AW77" s="1316"/>
      <c r="AX77" s="1316"/>
      <c r="AY77" s="1316"/>
      <c r="AZ77" s="1316"/>
      <c r="BA77" s="1316"/>
      <c r="BB77" s="1314" t="s">
        <v>609</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614</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XJ8XRuk/aoPiiqxmAl9PeOGHTF7AKMIRz1+sMClYINXqvP3GC31QuCYi3f785pqnF3Y9Mu0p8d8+PGqmhyk9g==" saltValue="kKOcMGkIemYYITq5hcPcY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UG3TvI/u8MV0zMV+sGoTnLtP+tTC0dXBp25p5Kn9MoWwIM9ncbDNMLSOzqyVSrRxIuCbdc5bef2fWVsEBGyzw==" saltValue="jFTTj/LsKp/7kG/8TcWT8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nHP3zQcvouc9lCdafqcOEyAcjBnspM4RbQdZbBWDwpcvdoxSyVXKcgFzv8DiEHMc6sEuAnyYnQgTT/mMioiKjw==" saltValue="MZ1RfPHxSr0Xte4yOGk/e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67083</v>
      </c>
      <c r="E3" s="162"/>
      <c r="F3" s="163">
        <v>44504</v>
      </c>
      <c r="G3" s="164"/>
      <c r="H3" s="165"/>
    </row>
    <row r="4" spans="1:8" x14ac:dyDescent="0.15">
      <c r="A4" s="166"/>
      <c r="B4" s="167"/>
      <c r="C4" s="168"/>
      <c r="D4" s="169">
        <v>49801</v>
      </c>
      <c r="E4" s="170"/>
      <c r="F4" s="171">
        <v>25876</v>
      </c>
      <c r="G4" s="172"/>
      <c r="H4" s="173"/>
    </row>
    <row r="5" spans="1:8" x14ac:dyDescent="0.15">
      <c r="A5" s="154" t="s">
        <v>547</v>
      </c>
      <c r="B5" s="159"/>
      <c r="C5" s="160"/>
      <c r="D5" s="161">
        <v>68146</v>
      </c>
      <c r="E5" s="162"/>
      <c r="F5" s="163">
        <v>47820</v>
      </c>
      <c r="G5" s="164"/>
      <c r="H5" s="165"/>
    </row>
    <row r="6" spans="1:8" x14ac:dyDescent="0.15">
      <c r="A6" s="166"/>
      <c r="B6" s="167"/>
      <c r="C6" s="168"/>
      <c r="D6" s="169">
        <v>46334</v>
      </c>
      <c r="E6" s="170"/>
      <c r="F6" s="171">
        <v>25855</v>
      </c>
      <c r="G6" s="172"/>
      <c r="H6" s="173"/>
    </row>
    <row r="7" spans="1:8" x14ac:dyDescent="0.15">
      <c r="A7" s="154" t="s">
        <v>548</v>
      </c>
      <c r="B7" s="159"/>
      <c r="C7" s="160"/>
      <c r="D7" s="161">
        <v>55695</v>
      </c>
      <c r="E7" s="162"/>
      <c r="F7" s="163">
        <v>41934</v>
      </c>
      <c r="G7" s="164"/>
      <c r="H7" s="165"/>
    </row>
    <row r="8" spans="1:8" x14ac:dyDescent="0.15">
      <c r="A8" s="166"/>
      <c r="B8" s="167"/>
      <c r="C8" s="168"/>
      <c r="D8" s="169">
        <v>42885</v>
      </c>
      <c r="E8" s="170"/>
      <c r="F8" s="171">
        <v>23352</v>
      </c>
      <c r="G8" s="172"/>
      <c r="H8" s="173"/>
    </row>
    <row r="9" spans="1:8" x14ac:dyDescent="0.15">
      <c r="A9" s="154" t="s">
        <v>549</v>
      </c>
      <c r="B9" s="159"/>
      <c r="C9" s="160"/>
      <c r="D9" s="161">
        <v>72693</v>
      </c>
      <c r="E9" s="162"/>
      <c r="F9" s="163">
        <v>45588</v>
      </c>
      <c r="G9" s="164"/>
      <c r="H9" s="165"/>
    </row>
    <row r="10" spans="1:8" x14ac:dyDescent="0.15">
      <c r="A10" s="166"/>
      <c r="B10" s="167"/>
      <c r="C10" s="168"/>
      <c r="D10" s="169">
        <v>51951</v>
      </c>
      <c r="E10" s="170"/>
      <c r="F10" s="171">
        <v>24150</v>
      </c>
      <c r="G10" s="172"/>
      <c r="H10" s="173"/>
    </row>
    <row r="11" spans="1:8" x14ac:dyDescent="0.15">
      <c r="A11" s="154" t="s">
        <v>550</v>
      </c>
      <c r="B11" s="159"/>
      <c r="C11" s="160"/>
      <c r="D11" s="161">
        <v>70363</v>
      </c>
      <c r="E11" s="162"/>
      <c r="F11" s="163">
        <v>45483</v>
      </c>
      <c r="G11" s="164"/>
      <c r="H11" s="165"/>
    </row>
    <row r="12" spans="1:8" x14ac:dyDescent="0.15">
      <c r="A12" s="166"/>
      <c r="B12" s="167"/>
      <c r="C12" s="174"/>
      <c r="D12" s="169">
        <v>39969</v>
      </c>
      <c r="E12" s="170"/>
      <c r="F12" s="171">
        <v>24241</v>
      </c>
      <c r="G12" s="172"/>
      <c r="H12" s="173"/>
    </row>
    <row r="13" spans="1:8" x14ac:dyDescent="0.15">
      <c r="A13" s="154"/>
      <c r="B13" s="159"/>
      <c r="C13" s="175"/>
      <c r="D13" s="176">
        <v>66796</v>
      </c>
      <c r="E13" s="177"/>
      <c r="F13" s="178">
        <v>45066</v>
      </c>
      <c r="G13" s="179"/>
      <c r="H13" s="165"/>
    </row>
    <row r="14" spans="1:8" x14ac:dyDescent="0.15">
      <c r="A14" s="166"/>
      <c r="B14" s="167"/>
      <c r="C14" s="168"/>
      <c r="D14" s="169">
        <v>46188</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3.29</v>
      </c>
      <c r="C19" s="180">
        <f>ROUND(VALUE(SUBSTITUTE(実質収支比率等に係る経年分析!G$48,"▲","-")),2)</f>
        <v>3.07</v>
      </c>
      <c r="D19" s="180">
        <f>ROUND(VALUE(SUBSTITUTE(実質収支比率等に係る経年分析!H$48,"▲","-")),2)</f>
        <v>3.03</v>
      </c>
      <c r="E19" s="180">
        <f>ROUND(VALUE(SUBSTITUTE(実質収支比率等に係る経年分析!I$48,"▲","-")),2)</f>
        <v>4.5999999999999996</v>
      </c>
      <c r="F19" s="180">
        <f>ROUND(VALUE(SUBSTITUTE(実質収支比率等に係る経年分析!J$48,"▲","-")),2)</f>
        <v>4.3600000000000003</v>
      </c>
    </row>
    <row r="20" spans="1:11" x14ac:dyDescent="0.15">
      <c r="A20" s="180" t="s">
        <v>55</v>
      </c>
      <c r="B20" s="180">
        <f>ROUND(VALUE(SUBSTITUTE(実質収支比率等に係る経年分析!F$47,"▲","-")),2)</f>
        <v>42.44</v>
      </c>
      <c r="C20" s="180">
        <f>ROUND(VALUE(SUBSTITUTE(実質収支比率等に係る経年分析!G$47,"▲","-")),2)</f>
        <v>19.95</v>
      </c>
      <c r="D20" s="180">
        <f>ROUND(VALUE(SUBSTITUTE(実質収支比率等に係る経年分析!H$47,"▲","-")),2)</f>
        <v>18.79</v>
      </c>
      <c r="E20" s="180">
        <f>ROUND(VALUE(SUBSTITUTE(実質収支比率等に係る経年分析!I$47,"▲","-")),2)</f>
        <v>18.16</v>
      </c>
      <c r="F20" s="180">
        <f>ROUND(VALUE(SUBSTITUTE(実質収支比率等に係る経年分析!J$47,"▲","-")),2)</f>
        <v>19.22</v>
      </c>
    </row>
    <row r="21" spans="1:11" x14ac:dyDescent="0.15">
      <c r="A21" s="180" t="s">
        <v>56</v>
      </c>
      <c r="B21" s="180">
        <f>IF(ISNUMBER(VALUE(SUBSTITUTE(実質収支比率等に係る経年分析!F$49,"▲","-"))),ROUND(VALUE(SUBSTITUTE(実質収支比率等に係る経年分析!F$49,"▲","-")),2),NA())</f>
        <v>5.63</v>
      </c>
      <c r="C21" s="180">
        <f>IF(ISNUMBER(VALUE(SUBSTITUTE(実質収支比率等に係る経年分析!G$49,"▲","-"))),ROUND(VALUE(SUBSTITUTE(実質収支比率等に係る経年分析!G$49,"▲","-")),2),NA())</f>
        <v>-23.11</v>
      </c>
      <c r="D21" s="180">
        <f>IF(ISNUMBER(VALUE(SUBSTITUTE(実質収支比率等に係る経年分析!H$49,"▲","-"))),ROUND(VALUE(SUBSTITUTE(実質収支比率等に係る経年分析!H$49,"▲","-")),2),NA())</f>
        <v>-1.41</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1.01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0.81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太陽光発電事業特別会計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v>
      </c>
    </row>
    <row r="31" spans="1:11" x14ac:dyDescent="0.15">
      <c r="A31" s="181" t="str">
        <f>IF(連結実質赤字比率に係る赤字・黒字の構成分析!C$39="",NA(),連結実質赤字比率に係る赤字・黒字の構成分析!C$39)</f>
        <v>診療所事業特別会計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0.13</v>
      </c>
    </row>
    <row r="32" spans="1:11" x14ac:dyDescent="0.15">
      <c r="A32" s="181" t="str">
        <f>IF(連結実質赤字比率に係る赤字・黒字の構成分析!C$38="",NA(),連結実質赤字比率に係る赤字・黒字の構成分析!C$38)</f>
        <v>国民健康保険事業特別会計（事業勘定）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1.76</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4.1100000000000003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6.87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9.4700000000000006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7992</v>
      </c>
      <c r="E42" s="182"/>
      <c r="F42" s="182"/>
      <c r="G42" s="182">
        <f>'実質公債費比率（分子）の構造'!L$52</f>
        <v>7783</v>
      </c>
      <c r="H42" s="182"/>
      <c r="I42" s="182"/>
      <c r="J42" s="182">
        <f>'実質公債費比率（分子）の構造'!M$52</f>
        <v>7639</v>
      </c>
      <c r="K42" s="182"/>
      <c r="L42" s="182"/>
      <c r="M42" s="182">
        <f>'実質公債費比率（分子）の構造'!N$52</f>
        <v>7380</v>
      </c>
      <c r="N42" s="182"/>
      <c r="O42" s="182"/>
      <c r="P42" s="182">
        <f>'実質公債費比率（分子）の構造'!O$52</f>
        <v>7287</v>
      </c>
    </row>
    <row r="43" spans="1:16" x14ac:dyDescent="0.15">
      <c r="A43" s="182" t="s">
        <v>64</v>
      </c>
      <c r="B43" s="182">
        <f>'実質公債費比率（分子）の構造'!K$51</f>
        <v>3</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843</v>
      </c>
      <c r="C45" s="182"/>
      <c r="D45" s="182"/>
      <c r="E45" s="182">
        <f>'実質公債費比率（分子）の構造'!L$49</f>
        <v>967</v>
      </c>
      <c r="F45" s="182"/>
      <c r="G45" s="182"/>
      <c r="H45" s="182">
        <f>'実質公債費比率（分子）の構造'!M$49</f>
        <v>949</v>
      </c>
      <c r="I45" s="182"/>
      <c r="J45" s="182"/>
      <c r="K45" s="182">
        <f>'実質公債費比率（分子）の構造'!N$49</f>
        <v>915</v>
      </c>
      <c r="L45" s="182"/>
      <c r="M45" s="182"/>
      <c r="N45" s="182">
        <f>'実質公債費比率（分子）の構造'!O$49</f>
        <v>908</v>
      </c>
      <c r="O45" s="182"/>
      <c r="P45" s="182"/>
    </row>
    <row r="46" spans="1:16" x14ac:dyDescent="0.15">
      <c r="A46" s="182" t="s">
        <v>67</v>
      </c>
      <c r="B46" s="182">
        <f>'実質公債費比率（分子）の構造'!K$48</f>
        <v>2942</v>
      </c>
      <c r="C46" s="182"/>
      <c r="D46" s="182"/>
      <c r="E46" s="182">
        <f>'実質公債費比率（分子）の構造'!L$48</f>
        <v>2884</v>
      </c>
      <c r="F46" s="182"/>
      <c r="G46" s="182"/>
      <c r="H46" s="182">
        <f>'実質公債費比率（分子）の構造'!M$48</f>
        <v>2945</v>
      </c>
      <c r="I46" s="182"/>
      <c r="J46" s="182"/>
      <c r="K46" s="182">
        <f>'実質公債費比率（分子）の構造'!N$48</f>
        <v>2864</v>
      </c>
      <c r="L46" s="182"/>
      <c r="M46" s="182"/>
      <c r="N46" s="182">
        <f>'実質公債費比率（分子）の構造'!O$48</f>
        <v>2808</v>
      </c>
      <c r="O46" s="182"/>
      <c r="P46" s="182"/>
    </row>
    <row r="47" spans="1:16" x14ac:dyDescent="0.15">
      <c r="A47" s="182" t="s">
        <v>68</v>
      </c>
      <c r="B47" s="182">
        <f>'実質公債費比率（分子）の構造'!K$47</f>
        <v>117</v>
      </c>
      <c r="C47" s="182"/>
      <c r="D47" s="182"/>
      <c r="E47" s="182">
        <f>'実質公債費比率（分子）の構造'!L$47</f>
        <v>107</v>
      </c>
      <c r="F47" s="182"/>
      <c r="G47" s="182"/>
      <c r="H47" s="182">
        <f>'実質公債費比率（分子）の構造'!M$47</f>
        <v>40</v>
      </c>
      <c r="I47" s="182"/>
      <c r="J47" s="182"/>
      <c r="K47" s="182">
        <f>'実質公債費比率（分子）の構造'!N$47</f>
        <v>30</v>
      </c>
      <c r="L47" s="182"/>
      <c r="M47" s="182"/>
      <c r="N47" s="182">
        <f>'実質公債費比率（分子）の構造'!O$47</f>
        <v>20</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6381</v>
      </c>
      <c r="C49" s="182"/>
      <c r="D49" s="182"/>
      <c r="E49" s="182">
        <f>'実質公債費比率（分子）の構造'!L$45</f>
        <v>6491</v>
      </c>
      <c r="F49" s="182"/>
      <c r="G49" s="182"/>
      <c r="H49" s="182">
        <f>'実質公債費比率（分子）の構造'!M$45</f>
        <v>6408</v>
      </c>
      <c r="I49" s="182"/>
      <c r="J49" s="182"/>
      <c r="K49" s="182">
        <f>'実質公債費比率（分子）の構造'!N$45</f>
        <v>6402</v>
      </c>
      <c r="L49" s="182"/>
      <c r="M49" s="182"/>
      <c r="N49" s="182">
        <f>'実質公債費比率（分子）の構造'!O$45</f>
        <v>6539</v>
      </c>
      <c r="O49" s="182"/>
      <c r="P49" s="182"/>
    </row>
    <row r="50" spans="1:16" x14ac:dyDescent="0.15">
      <c r="A50" s="182" t="s">
        <v>71</v>
      </c>
      <c r="B50" s="182" t="e">
        <f>NA()</f>
        <v>#N/A</v>
      </c>
      <c r="C50" s="182">
        <f>IF(ISNUMBER('実質公債費比率（分子）の構造'!K$53),'実質公債費比率（分子）の構造'!K$53,NA())</f>
        <v>2294</v>
      </c>
      <c r="D50" s="182" t="e">
        <f>NA()</f>
        <v>#N/A</v>
      </c>
      <c r="E50" s="182" t="e">
        <f>NA()</f>
        <v>#N/A</v>
      </c>
      <c r="F50" s="182">
        <f>IF(ISNUMBER('実質公債費比率（分子）の構造'!L$53),'実質公債費比率（分子）の構造'!L$53,NA())</f>
        <v>2666</v>
      </c>
      <c r="G50" s="182" t="e">
        <f>NA()</f>
        <v>#N/A</v>
      </c>
      <c r="H50" s="182" t="e">
        <f>NA()</f>
        <v>#N/A</v>
      </c>
      <c r="I50" s="182">
        <f>IF(ISNUMBER('実質公債費比率（分子）の構造'!M$53),'実質公債費比率（分子）の構造'!M$53,NA())</f>
        <v>2703</v>
      </c>
      <c r="J50" s="182" t="e">
        <f>NA()</f>
        <v>#N/A</v>
      </c>
      <c r="K50" s="182" t="e">
        <f>NA()</f>
        <v>#N/A</v>
      </c>
      <c r="L50" s="182">
        <f>IF(ISNUMBER('実質公債費比率（分子）の構造'!N$53),'実質公債費比率（分子）の構造'!N$53,NA())</f>
        <v>2831</v>
      </c>
      <c r="M50" s="182" t="e">
        <f>NA()</f>
        <v>#N/A</v>
      </c>
      <c r="N50" s="182" t="e">
        <f>NA()</f>
        <v>#N/A</v>
      </c>
      <c r="O50" s="182">
        <f>IF(ISNUMBER('実質公債費比率（分子）の構造'!O$53),'実質公債費比率（分子）の構造'!O$53,NA())</f>
        <v>2988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82558</v>
      </c>
      <c r="E56" s="181"/>
      <c r="F56" s="181"/>
      <c r="G56" s="181">
        <f>'将来負担比率（分子）の構造'!J$52</f>
        <v>79620</v>
      </c>
      <c r="H56" s="181"/>
      <c r="I56" s="181"/>
      <c r="J56" s="181">
        <f>'将来負担比率（分子）の構造'!K$52</f>
        <v>76621</v>
      </c>
      <c r="K56" s="181"/>
      <c r="L56" s="181"/>
      <c r="M56" s="181">
        <f>'将来負担比率（分子）の構造'!L$52</f>
        <v>73488</v>
      </c>
      <c r="N56" s="181"/>
      <c r="O56" s="181"/>
      <c r="P56" s="181">
        <f>'将来負担比率（分子）の構造'!M$52</f>
        <v>70516</v>
      </c>
    </row>
    <row r="57" spans="1:16" x14ac:dyDescent="0.15">
      <c r="A57" s="181" t="s">
        <v>42</v>
      </c>
      <c r="B57" s="181"/>
      <c r="C57" s="181"/>
      <c r="D57" s="181">
        <f>'将来負担比率（分子）の構造'!I$51</f>
        <v>1296</v>
      </c>
      <c r="E57" s="181"/>
      <c r="F57" s="181"/>
      <c r="G57" s="181">
        <f>'将来負担比率（分子）の構造'!J$51</f>
        <v>1133</v>
      </c>
      <c r="H57" s="181"/>
      <c r="I57" s="181"/>
      <c r="J57" s="181">
        <f>'将来負担比率（分子）の構造'!K$51</f>
        <v>1003</v>
      </c>
      <c r="K57" s="181"/>
      <c r="L57" s="181"/>
      <c r="M57" s="181">
        <f>'将来負担比率（分子）の構造'!L$51</f>
        <v>886</v>
      </c>
      <c r="N57" s="181"/>
      <c r="O57" s="181"/>
      <c r="P57" s="181">
        <f>'将来負担比率（分子）の構造'!M$51</f>
        <v>777</v>
      </c>
    </row>
    <row r="58" spans="1:16" x14ac:dyDescent="0.15">
      <c r="A58" s="181" t="s">
        <v>41</v>
      </c>
      <c r="B58" s="181"/>
      <c r="C58" s="181"/>
      <c r="D58" s="181">
        <f>'将来負担比率（分子）の構造'!I$50</f>
        <v>19360</v>
      </c>
      <c r="E58" s="181"/>
      <c r="F58" s="181"/>
      <c r="G58" s="181">
        <f>'将来負担比率（分子）の構造'!J$50</f>
        <v>18602</v>
      </c>
      <c r="H58" s="181"/>
      <c r="I58" s="181"/>
      <c r="J58" s="181">
        <f>'将来負担比率（分子）の構造'!K$50</f>
        <v>18836</v>
      </c>
      <c r="K58" s="181"/>
      <c r="L58" s="181"/>
      <c r="M58" s="181">
        <f>'将来負担比率（分子）の構造'!L$50</f>
        <v>18471</v>
      </c>
      <c r="N58" s="181"/>
      <c r="O58" s="181"/>
      <c r="P58" s="181">
        <f>'将来負担比率（分子）の構造'!M$50</f>
        <v>18547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6447</v>
      </c>
      <c r="C62" s="181"/>
      <c r="D62" s="181"/>
      <c r="E62" s="181">
        <f>'将来負担比率（分子）の構造'!J$45</f>
        <v>6467</v>
      </c>
      <c r="F62" s="181"/>
      <c r="G62" s="181"/>
      <c r="H62" s="181">
        <f>'将来負担比率（分子）の構造'!K$45</f>
        <v>6114</v>
      </c>
      <c r="I62" s="181"/>
      <c r="J62" s="181"/>
      <c r="K62" s="181">
        <f>'将来負担比率（分子）の構造'!L$45</f>
        <v>6121</v>
      </c>
      <c r="L62" s="181"/>
      <c r="M62" s="181"/>
      <c r="N62" s="181">
        <f>'将来負担比率（分子）の構造'!M$45</f>
        <v>6099</v>
      </c>
      <c r="O62" s="181"/>
      <c r="P62" s="181"/>
    </row>
    <row r="63" spans="1:16" x14ac:dyDescent="0.15">
      <c r="A63" s="181" t="s">
        <v>34</v>
      </c>
      <c r="B63" s="181">
        <f>'将来負担比率（分子）の構造'!I$44</f>
        <v>12490</v>
      </c>
      <c r="C63" s="181"/>
      <c r="D63" s="181"/>
      <c r="E63" s="181">
        <f>'将来負担比率（分子）の構造'!J$44</f>
        <v>12579</v>
      </c>
      <c r="F63" s="181"/>
      <c r="G63" s="181"/>
      <c r="H63" s="181">
        <f>'将来負担比率（分子）の構造'!K$44</f>
        <v>12060</v>
      </c>
      <c r="I63" s="181"/>
      <c r="J63" s="181"/>
      <c r="K63" s="181">
        <f>'将来負担比率（分子）の構造'!L$44</f>
        <v>11323</v>
      </c>
      <c r="L63" s="181"/>
      <c r="M63" s="181"/>
      <c r="N63" s="181">
        <f>'将来負担比率（分子）の構造'!M$44</f>
        <v>10371</v>
      </c>
      <c r="O63" s="181"/>
      <c r="P63" s="181"/>
    </row>
    <row r="64" spans="1:16" x14ac:dyDescent="0.15">
      <c r="A64" s="181" t="s">
        <v>33</v>
      </c>
      <c r="B64" s="181">
        <f>'将来負担比率（分子）の構造'!I$43</f>
        <v>43832</v>
      </c>
      <c r="C64" s="181"/>
      <c r="D64" s="181"/>
      <c r="E64" s="181">
        <f>'将来負担比率（分子）の構造'!J$43</f>
        <v>41300</v>
      </c>
      <c r="F64" s="181"/>
      <c r="G64" s="181"/>
      <c r="H64" s="181">
        <f>'将来負担比率（分子）の構造'!K$43</f>
        <v>38845</v>
      </c>
      <c r="I64" s="181"/>
      <c r="J64" s="181"/>
      <c r="K64" s="181">
        <f>'将来負担比率（分子）の構造'!L$43</f>
        <v>38424</v>
      </c>
      <c r="L64" s="181"/>
      <c r="M64" s="181"/>
      <c r="N64" s="181">
        <f>'将来負担比率（分子）の構造'!M$43</f>
        <v>38596</v>
      </c>
      <c r="O64" s="181"/>
      <c r="P64" s="181"/>
    </row>
    <row r="65" spans="1:16" x14ac:dyDescent="0.15">
      <c r="A65" s="181" t="s">
        <v>32</v>
      </c>
      <c r="B65" s="181">
        <f>'将来負担比率（分子）の構造'!I$42</f>
        <v>111</v>
      </c>
      <c r="C65" s="181"/>
      <c r="D65" s="181"/>
      <c r="E65" s="181">
        <f>'将来負担比率（分子）の構造'!J$42</f>
        <v>111</v>
      </c>
      <c r="F65" s="181"/>
      <c r="G65" s="181"/>
      <c r="H65" s="181">
        <f>'将来負担比率（分子）の構造'!K$42</f>
        <v>111</v>
      </c>
      <c r="I65" s="181"/>
      <c r="J65" s="181"/>
      <c r="K65" s="181">
        <f>'将来負担比率（分子）の構造'!L$42</f>
        <v>111</v>
      </c>
      <c r="L65" s="181"/>
      <c r="M65" s="181"/>
      <c r="N65" s="181" t="str">
        <f>'将来負担比率（分子）の構造'!M$42</f>
        <v>-</v>
      </c>
      <c r="O65" s="181"/>
      <c r="P65" s="181"/>
    </row>
    <row r="66" spans="1:16" x14ac:dyDescent="0.15">
      <c r="A66" s="181" t="s">
        <v>31</v>
      </c>
      <c r="B66" s="181">
        <f>'将来負担比率（分子）の構造'!I$41</f>
        <v>61803</v>
      </c>
      <c r="C66" s="181"/>
      <c r="D66" s="181"/>
      <c r="E66" s="181">
        <f>'将来負担比率（分子）の構造'!J$41</f>
        <v>57456</v>
      </c>
      <c r="F66" s="181"/>
      <c r="G66" s="181"/>
      <c r="H66" s="181">
        <f>'将来負担比率（分子）の構造'!K$41</f>
        <v>54742</v>
      </c>
      <c r="I66" s="181"/>
      <c r="J66" s="181"/>
      <c r="K66" s="181">
        <f>'将来負担比率（分子）の構造'!L$41</f>
        <v>51998</v>
      </c>
      <c r="L66" s="181"/>
      <c r="M66" s="181"/>
      <c r="N66" s="181">
        <f>'将来負担比率（分子）の構造'!M$41</f>
        <v>49041</v>
      </c>
      <c r="O66" s="181"/>
      <c r="P66" s="181"/>
    </row>
    <row r="67" spans="1:16" x14ac:dyDescent="0.15">
      <c r="A67" s="181" t="s">
        <v>75</v>
      </c>
      <c r="B67" s="181" t="e">
        <f>NA()</f>
        <v>#N/A</v>
      </c>
      <c r="C67" s="181">
        <f>IF(ISNUMBER('将来負担比率（分子）の構造'!I$53), IF('将来負担比率（分子）の構造'!I$53 &lt; 0, 0, '将来負担比率（分子）の構造'!I$53), NA())</f>
        <v>21476</v>
      </c>
      <c r="D67" s="181" t="e">
        <f>NA()</f>
        <v>#N/A</v>
      </c>
      <c r="E67" s="181" t="e">
        <f>NA()</f>
        <v>#N/A</v>
      </c>
      <c r="F67" s="181">
        <f>IF(ISNUMBER('将来負担比率（分子）の構造'!J$53), IF('将来負担比率（分子）の構造'!J$53 &lt; 0, 0, '将来負担比率（分子）の構造'!J$53), NA())</f>
        <v>18557</v>
      </c>
      <c r="G67" s="181" t="e">
        <f>NA()</f>
        <v>#N/A</v>
      </c>
      <c r="H67" s="181" t="e">
        <f>NA()</f>
        <v>#N/A</v>
      </c>
      <c r="I67" s="181">
        <f>IF(ISNUMBER('将来負担比率（分子）の構造'!K$53), IF('将来負担比率（分子）の構造'!K$53 &lt; 0, 0, '将来負担比率（分子）の構造'!K$53), NA())</f>
        <v>15412</v>
      </c>
      <c r="J67" s="181" t="e">
        <f>NA()</f>
        <v>#N/A</v>
      </c>
      <c r="K67" s="181" t="e">
        <f>NA()</f>
        <v>#N/A</v>
      </c>
      <c r="L67" s="181">
        <f>IF(ISNUMBER('将来負担比率（分子）の構造'!L$53), IF('将来負担比率（分子）の構造'!L$53 &lt; 0, 0, '将来負担比率（分子）の構造'!L$53), NA())</f>
        <v>15132</v>
      </c>
      <c r="M67" s="181" t="e">
        <f>NA()</f>
        <v>#N/A</v>
      </c>
      <c r="N67" s="181" t="e">
        <f>NA()</f>
        <v>#N/A</v>
      </c>
      <c r="O67" s="181">
        <f>IF(ISNUMBER('将来負担比率（分子）の構造'!M$53), IF('将来負担比率（分子）の構造'!M$53 &lt; 0, 0, '将来負担比率（分子）の構造'!M$53), NA())</f>
        <v>14266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5275</v>
      </c>
      <c r="C72" s="185">
        <f>基金残高に係る経年分析!G55</f>
        <v>5003</v>
      </c>
      <c r="D72" s="185">
        <f>基金残高に係る経年分析!H55</f>
        <v>5331</v>
      </c>
    </row>
    <row r="73" spans="1:16" x14ac:dyDescent="0.15">
      <c r="A73" s="184" t="s">
        <v>78</v>
      </c>
      <c r="B73" s="185">
        <f>基金残高に係る経年分析!F56</f>
        <v>1946</v>
      </c>
      <c r="C73" s="185">
        <f>基金残高に係る経年分析!G56</f>
        <v>1653</v>
      </c>
      <c r="D73" s="185">
        <f>基金残高に係る経年分析!H56</f>
        <v>1702</v>
      </c>
    </row>
    <row r="74" spans="1:16" x14ac:dyDescent="0.15">
      <c r="A74" s="184" t="s">
        <v>79</v>
      </c>
      <c r="B74" s="185">
        <f>基金残高に係る経年分析!F57</f>
        <v>13130</v>
      </c>
      <c r="C74" s="185">
        <f>基金残高に係る経年分析!G57</f>
        <v>13559</v>
      </c>
      <c r="D74" s="185">
        <f>基金残高に係る経年分析!H57</f>
        <v>13376</v>
      </c>
    </row>
  </sheetData>
  <sheetProtection algorithmName="SHA-512" hashValue="K0LRNhzhyqPpasvzteBqske6+A2pppStclHk6mBC9PPSD9oBp8daioAslT8eXfIPyN8rxmpwT1MyKHk03fRELg==" saltValue="xhlblvvMP6oFRefpOhy5w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9782474</v>
      </c>
      <c r="S5" s="736"/>
      <c r="T5" s="736"/>
      <c r="U5" s="736"/>
      <c r="V5" s="736"/>
      <c r="W5" s="736"/>
      <c r="X5" s="736"/>
      <c r="Y5" s="779"/>
      <c r="Z5" s="797">
        <v>16.5</v>
      </c>
      <c r="AA5" s="797"/>
      <c r="AB5" s="797"/>
      <c r="AC5" s="797"/>
      <c r="AD5" s="798">
        <v>9781889</v>
      </c>
      <c r="AE5" s="798"/>
      <c r="AF5" s="798"/>
      <c r="AG5" s="798"/>
      <c r="AH5" s="798"/>
      <c r="AI5" s="798"/>
      <c r="AJ5" s="798"/>
      <c r="AK5" s="798"/>
      <c r="AL5" s="780">
        <v>35.9</v>
      </c>
      <c r="AM5" s="751"/>
      <c r="AN5" s="751"/>
      <c r="AO5" s="781"/>
      <c r="AP5" s="746" t="s">
        <v>226</v>
      </c>
      <c r="AQ5" s="747"/>
      <c r="AR5" s="747"/>
      <c r="AS5" s="747"/>
      <c r="AT5" s="747"/>
      <c r="AU5" s="747"/>
      <c r="AV5" s="747"/>
      <c r="AW5" s="747"/>
      <c r="AX5" s="747"/>
      <c r="AY5" s="747"/>
      <c r="AZ5" s="747"/>
      <c r="BA5" s="747"/>
      <c r="BB5" s="747"/>
      <c r="BC5" s="747"/>
      <c r="BD5" s="747"/>
      <c r="BE5" s="747"/>
      <c r="BF5" s="748"/>
      <c r="BG5" s="680">
        <v>9711725</v>
      </c>
      <c r="BH5" s="681"/>
      <c r="BI5" s="681"/>
      <c r="BJ5" s="681"/>
      <c r="BK5" s="681"/>
      <c r="BL5" s="681"/>
      <c r="BM5" s="681"/>
      <c r="BN5" s="682"/>
      <c r="BO5" s="713">
        <v>99.3</v>
      </c>
      <c r="BP5" s="713"/>
      <c r="BQ5" s="713"/>
      <c r="BR5" s="713"/>
      <c r="BS5" s="714">
        <v>489659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416475</v>
      </c>
      <c r="S6" s="681"/>
      <c r="T6" s="681"/>
      <c r="U6" s="681"/>
      <c r="V6" s="681"/>
      <c r="W6" s="681"/>
      <c r="X6" s="681"/>
      <c r="Y6" s="682"/>
      <c r="Z6" s="713">
        <v>0.7</v>
      </c>
      <c r="AA6" s="713"/>
      <c r="AB6" s="713"/>
      <c r="AC6" s="713"/>
      <c r="AD6" s="714">
        <v>416475</v>
      </c>
      <c r="AE6" s="714"/>
      <c r="AF6" s="714"/>
      <c r="AG6" s="714"/>
      <c r="AH6" s="714"/>
      <c r="AI6" s="714"/>
      <c r="AJ6" s="714"/>
      <c r="AK6" s="714"/>
      <c r="AL6" s="683">
        <v>1.5</v>
      </c>
      <c r="AM6" s="684"/>
      <c r="AN6" s="684"/>
      <c r="AO6" s="715"/>
      <c r="AP6" s="677" t="s">
        <v>231</v>
      </c>
      <c r="AQ6" s="678"/>
      <c r="AR6" s="678"/>
      <c r="AS6" s="678"/>
      <c r="AT6" s="678"/>
      <c r="AU6" s="678"/>
      <c r="AV6" s="678"/>
      <c r="AW6" s="678"/>
      <c r="AX6" s="678"/>
      <c r="AY6" s="678"/>
      <c r="AZ6" s="678"/>
      <c r="BA6" s="678"/>
      <c r="BB6" s="678"/>
      <c r="BC6" s="678"/>
      <c r="BD6" s="678"/>
      <c r="BE6" s="678"/>
      <c r="BF6" s="679"/>
      <c r="BG6" s="680">
        <v>9711725</v>
      </c>
      <c r="BH6" s="681"/>
      <c r="BI6" s="681"/>
      <c r="BJ6" s="681"/>
      <c r="BK6" s="681"/>
      <c r="BL6" s="681"/>
      <c r="BM6" s="681"/>
      <c r="BN6" s="682"/>
      <c r="BO6" s="713">
        <v>99.3</v>
      </c>
      <c r="BP6" s="713"/>
      <c r="BQ6" s="713"/>
      <c r="BR6" s="713"/>
      <c r="BS6" s="714">
        <v>489659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255893</v>
      </c>
      <c r="CS6" s="681"/>
      <c r="CT6" s="681"/>
      <c r="CU6" s="681"/>
      <c r="CV6" s="681"/>
      <c r="CW6" s="681"/>
      <c r="CX6" s="681"/>
      <c r="CY6" s="682"/>
      <c r="CZ6" s="780">
        <v>0.4</v>
      </c>
      <c r="DA6" s="751"/>
      <c r="DB6" s="751"/>
      <c r="DC6" s="783"/>
      <c r="DD6" s="686" t="s">
        <v>233</v>
      </c>
      <c r="DE6" s="681"/>
      <c r="DF6" s="681"/>
      <c r="DG6" s="681"/>
      <c r="DH6" s="681"/>
      <c r="DI6" s="681"/>
      <c r="DJ6" s="681"/>
      <c r="DK6" s="681"/>
      <c r="DL6" s="681"/>
      <c r="DM6" s="681"/>
      <c r="DN6" s="681"/>
      <c r="DO6" s="681"/>
      <c r="DP6" s="682"/>
      <c r="DQ6" s="686">
        <v>255893</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9864</v>
      </c>
      <c r="S7" s="681"/>
      <c r="T7" s="681"/>
      <c r="U7" s="681"/>
      <c r="V7" s="681"/>
      <c r="W7" s="681"/>
      <c r="X7" s="681"/>
      <c r="Y7" s="682"/>
      <c r="Z7" s="713">
        <v>0</v>
      </c>
      <c r="AA7" s="713"/>
      <c r="AB7" s="713"/>
      <c r="AC7" s="713"/>
      <c r="AD7" s="714">
        <v>9864</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3918990</v>
      </c>
      <c r="BH7" s="681"/>
      <c r="BI7" s="681"/>
      <c r="BJ7" s="681"/>
      <c r="BK7" s="681"/>
      <c r="BL7" s="681"/>
      <c r="BM7" s="681"/>
      <c r="BN7" s="682"/>
      <c r="BO7" s="713">
        <v>40.1</v>
      </c>
      <c r="BP7" s="713"/>
      <c r="BQ7" s="713"/>
      <c r="BR7" s="713"/>
      <c r="BS7" s="714">
        <v>163718</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14962885</v>
      </c>
      <c r="CS7" s="681"/>
      <c r="CT7" s="681"/>
      <c r="CU7" s="681"/>
      <c r="CV7" s="681"/>
      <c r="CW7" s="681"/>
      <c r="CX7" s="681"/>
      <c r="CY7" s="682"/>
      <c r="CZ7" s="713">
        <v>26</v>
      </c>
      <c r="DA7" s="713"/>
      <c r="DB7" s="713"/>
      <c r="DC7" s="713"/>
      <c r="DD7" s="686">
        <v>369033</v>
      </c>
      <c r="DE7" s="681"/>
      <c r="DF7" s="681"/>
      <c r="DG7" s="681"/>
      <c r="DH7" s="681"/>
      <c r="DI7" s="681"/>
      <c r="DJ7" s="681"/>
      <c r="DK7" s="681"/>
      <c r="DL7" s="681"/>
      <c r="DM7" s="681"/>
      <c r="DN7" s="681"/>
      <c r="DO7" s="681"/>
      <c r="DP7" s="682"/>
      <c r="DQ7" s="686">
        <v>4915738</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55299</v>
      </c>
      <c r="S8" s="681"/>
      <c r="T8" s="681"/>
      <c r="U8" s="681"/>
      <c r="V8" s="681"/>
      <c r="W8" s="681"/>
      <c r="X8" s="681"/>
      <c r="Y8" s="682"/>
      <c r="Z8" s="713">
        <v>0.1</v>
      </c>
      <c r="AA8" s="713"/>
      <c r="AB8" s="713"/>
      <c r="AC8" s="713"/>
      <c r="AD8" s="714">
        <v>55299</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142119</v>
      </c>
      <c r="BH8" s="681"/>
      <c r="BI8" s="681"/>
      <c r="BJ8" s="681"/>
      <c r="BK8" s="681"/>
      <c r="BL8" s="681"/>
      <c r="BM8" s="681"/>
      <c r="BN8" s="682"/>
      <c r="BO8" s="713">
        <v>1.5</v>
      </c>
      <c r="BP8" s="713"/>
      <c r="BQ8" s="713"/>
      <c r="BR8" s="713"/>
      <c r="BS8" s="686" t="s">
        <v>233</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12790318</v>
      </c>
      <c r="CS8" s="681"/>
      <c r="CT8" s="681"/>
      <c r="CU8" s="681"/>
      <c r="CV8" s="681"/>
      <c r="CW8" s="681"/>
      <c r="CX8" s="681"/>
      <c r="CY8" s="682"/>
      <c r="CZ8" s="713">
        <v>22.2</v>
      </c>
      <c r="DA8" s="713"/>
      <c r="DB8" s="713"/>
      <c r="DC8" s="713"/>
      <c r="DD8" s="686">
        <v>129986</v>
      </c>
      <c r="DE8" s="681"/>
      <c r="DF8" s="681"/>
      <c r="DG8" s="681"/>
      <c r="DH8" s="681"/>
      <c r="DI8" s="681"/>
      <c r="DJ8" s="681"/>
      <c r="DK8" s="681"/>
      <c r="DL8" s="681"/>
      <c r="DM8" s="681"/>
      <c r="DN8" s="681"/>
      <c r="DO8" s="681"/>
      <c r="DP8" s="682"/>
      <c r="DQ8" s="686">
        <v>6418737</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63979</v>
      </c>
      <c r="S9" s="681"/>
      <c r="T9" s="681"/>
      <c r="U9" s="681"/>
      <c r="V9" s="681"/>
      <c r="W9" s="681"/>
      <c r="X9" s="681"/>
      <c r="Y9" s="682"/>
      <c r="Z9" s="713">
        <v>0.1</v>
      </c>
      <c r="AA9" s="713"/>
      <c r="AB9" s="713"/>
      <c r="AC9" s="713"/>
      <c r="AD9" s="714">
        <v>63979</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3219198</v>
      </c>
      <c r="BH9" s="681"/>
      <c r="BI9" s="681"/>
      <c r="BJ9" s="681"/>
      <c r="BK9" s="681"/>
      <c r="BL9" s="681"/>
      <c r="BM9" s="681"/>
      <c r="BN9" s="682"/>
      <c r="BO9" s="713">
        <v>32.9</v>
      </c>
      <c r="BP9" s="713"/>
      <c r="BQ9" s="713"/>
      <c r="BR9" s="713"/>
      <c r="BS9" s="686">
        <v>51669</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4994512</v>
      </c>
      <c r="CS9" s="681"/>
      <c r="CT9" s="681"/>
      <c r="CU9" s="681"/>
      <c r="CV9" s="681"/>
      <c r="CW9" s="681"/>
      <c r="CX9" s="681"/>
      <c r="CY9" s="682"/>
      <c r="CZ9" s="713">
        <v>8.6999999999999993</v>
      </c>
      <c r="DA9" s="713"/>
      <c r="DB9" s="713"/>
      <c r="DC9" s="713"/>
      <c r="DD9" s="686">
        <v>33862</v>
      </c>
      <c r="DE9" s="681"/>
      <c r="DF9" s="681"/>
      <c r="DG9" s="681"/>
      <c r="DH9" s="681"/>
      <c r="DI9" s="681"/>
      <c r="DJ9" s="681"/>
      <c r="DK9" s="681"/>
      <c r="DL9" s="681"/>
      <c r="DM9" s="681"/>
      <c r="DN9" s="681"/>
      <c r="DO9" s="681"/>
      <c r="DP9" s="682"/>
      <c r="DQ9" s="686">
        <v>4383256</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244</v>
      </c>
      <c r="AA10" s="713"/>
      <c r="AB10" s="713"/>
      <c r="AC10" s="713"/>
      <c r="AD10" s="714" t="s">
        <v>244</v>
      </c>
      <c r="AE10" s="714"/>
      <c r="AF10" s="714"/>
      <c r="AG10" s="714"/>
      <c r="AH10" s="714"/>
      <c r="AI10" s="714"/>
      <c r="AJ10" s="714"/>
      <c r="AK10" s="714"/>
      <c r="AL10" s="683" t="s">
        <v>233</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262796</v>
      </c>
      <c r="BH10" s="681"/>
      <c r="BI10" s="681"/>
      <c r="BJ10" s="681"/>
      <c r="BK10" s="681"/>
      <c r="BL10" s="681"/>
      <c r="BM10" s="681"/>
      <c r="BN10" s="682"/>
      <c r="BO10" s="713">
        <v>2.7</v>
      </c>
      <c r="BP10" s="713"/>
      <c r="BQ10" s="713"/>
      <c r="BR10" s="713"/>
      <c r="BS10" s="686">
        <v>43674</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17524</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17524</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1750306</v>
      </c>
      <c r="S11" s="681"/>
      <c r="T11" s="681"/>
      <c r="U11" s="681"/>
      <c r="V11" s="681"/>
      <c r="W11" s="681"/>
      <c r="X11" s="681"/>
      <c r="Y11" s="682"/>
      <c r="Z11" s="683">
        <v>2.9</v>
      </c>
      <c r="AA11" s="684"/>
      <c r="AB11" s="684"/>
      <c r="AC11" s="685"/>
      <c r="AD11" s="686">
        <v>1750306</v>
      </c>
      <c r="AE11" s="681"/>
      <c r="AF11" s="681"/>
      <c r="AG11" s="681"/>
      <c r="AH11" s="681"/>
      <c r="AI11" s="681"/>
      <c r="AJ11" s="681"/>
      <c r="AK11" s="682"/>
      <c r="AL11" s="683">
        <v>6.4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294877</v>
      </c>
      <c r="BH11" s="681"/>
      <c r="BI11" s="681"/>
      <c r="BJ11" s="681"/>
      <c r="BK11" s="681"/>
      <c r="BL11" s="681"/>
      <c r="BM11" s="681"/>
      <c r="BN11" s="682"/>
      <c r="BO11" s="713">
        <v>3</v>
      </c>
      <c r="BP11" s="713"/>
      <c r="BQ11" s="713"/>
      <c r="BR11" s="713"/>
      <c r="BS11" s="686">
        <v>68375</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1760671</v>
      </c>
      <c r="CS11" s="681"/>
      <c r="CT11" s="681"/>
      <c r="CU11" s="681"/>
      <c r="CV11" s="681"/>
      <c r="CW11" s="681"/>
      <c r="CX11" s="681"/>
      <c r="CY11" s="682"/>
      <c r="CZ11" s="713">
        <v>3.1</v>
      </c>
      <c r="DA11" s="713"/>
      <c r="DB11" s="713"/>
      <c r="DC11" s="713"/>
      <c r="DD11" s="686">
        <v>289390</v>
      </c>
      <c r="DE11" s="681"/>
      <c r="DF11" s="681"/>
      <c r="DG11" s="681"/>
      <c r="DH11" s="681"/>
      <c r="DI11" s="681"/>
      <c r="DJ11" s="681"/>
      <c r="DK11" s="681"/>
      <c r="DL11" s="681"/>
      <c r="DM11" s="681"/>
      <c r="DN11" s="681"/>
      <c r="DO11" s="681"/>
      <c r="DP11" s="682"/>
      <c r="DQ11" s="686">
        <v>730366</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11071</v>
      </c>
      <c r="S12" s="681"/>
      <c r="T12" s="681"/>
      <c r="U12" s="681"/>
      <c r="V12" s="681"/>
      <c r="W12" s="681"/>
      <c r="X12" s="681"/>
      <c r="Y12" s="682"/>
      <c r="Z12" s="713">
        <v>0</v>
      </c>
      <c r="AA12" s="713"/>
      <c r="AB12" s="713"/>
      <c r="AC12" s="713"/>
      <c r="AD12" s="714">
        <v>11071</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4969071</v>
      </c>
      <c r="BH12" s="681"/>
      <c r="BI12" s="681"/>
      <c r="BJ12" s="681"/>
      <c r="BK12" s="681"/>
      <c r="BL12" s="681"/>
      <c r="BM12" s="681"/>
      <c r="BN12" s="682"/>
      <c r="BO12" s="713">
        <v>50.8</v>
      </c>
      <c r="BP12" s="713"/>
      <c r="BQ12" s="713"/>
      <c r="BR12" s="713"/>
      <c r="BS12" s="686">
        <v>325941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2399189</v>
      </c>
      <c r="CS12" s="681"/>
      <c r="CT12" s="681"/>
      <c r="CU12" s="681"/>
      <c r="CV12" s="681"/>
      <c r="CW12" s="681"/>
      <c r="CX12" s="681"/>
      <c r="CY12" s="682"/>
      <c r="CZ12" s="713">
        <v>4.2</v>
      </c>
      <c r="DA12" s="713"/>
      <c r="DB12" s="713"/>
      <c r="DC12" s="713"/>
      <c r="DD12" s="686">
        <v>129479</v>
      </c>
      <c r="DE12" s="681"/>
      <c r="DF12" s="681"/>
      <c r="DG12" s="681"/>
      <c r="DH12" s="681"/>
      <c r="DI12" s="681"/>
      <c r="DJ12" s="681"/>
      <c r="DK12" s="681"/>
      <c r="DL12" s="681"/>
      <c r="DM12" s="681"/>
      <c r="DN12" s="681"/>
      <c r="DO12" s="681"/>
      <c r="DP12" s="682"/>
      <c r="DQ12" s="686">
        <v>1221950</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244</v>
      </c>
      <c r="S13" s="681"/>
      <c r="T13" s="681"/>
      <c r="U13" s="681"/>
      <c r="V13" s="681"/>
      <c r="W13" s="681"/>
      <c r="X13" s="681"/>
      <c r="Y13" s="682"/>
      <c r="Z13" s="713" t="s">
        <v>233</v>
      </c>
      <c r="AA13" s="713"/>
      <c r="AB13" s="713"/>
      <c r="AC13" s="713"/>
      <c r="AD13" s="714" t="s">
        <v>233</v>
      </c>
      <c r="AE13" s="714"/>
      <c r="AF13" s="714"/>
      <c r="AG13" s="714"/>
      <c r="AH13" s="714"/>
      <c r="AI13" s="714"/>
      <c r="AJ13" s="714"/>
      <c r="AK13" s="714"/>
      <c r="AL13" s="683" t="s">
        <v>244</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4951364</v>
      </c>
      <c r="BH13" s="681"/>
      <c r="BI13" s="681"/>
      <c r="BJ13" s="681"/>
      <c r="BK13" s="681"/>
      <c r="BL13" s="681"/>
      <c r="BM13" s="681"/>
      <c r="BN13" s="682"/>
      <c r="BO13" s="713">
        <v>50.6</v>
      </c>
      <c r="BP13" s="713"/>
      <c r="BQ13" s="713"/>
      <c r="BR13" s="713"/>
      <c r="BS13" s="686">
        <v>325941</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6113941</v>
      </c>
      <c r="CS13" s="681"/>
      <c r="CT13" s="681"/>
      <c r="CU13" s="681"/>
      <c r="CV13" s="681"/>
      <c r="CW13" s="681"/>
      <c r="CX13" s="681"/>
      <c r="CY13" s="682"/>
      <c r="CZ13" s="713">
        <v>10.6</v>
      </c>
      <c r="DA13" s="713"/>
      <c r="DB13" s="713"/>
      <c r="DC13" s="713"/>
      <c r="DD13" s="686">
        <v>2288036</v>
      </c>
      <c r="DE13" s="681"/>
      <c r="DF13" s="681"/>
      <c r="DG13" s="681"/>
      <c r="DH13" s="681"/>
      <c r="DI13" s="681"/>
      <c r="DJ13" s="681"/>
      <c r="DK13" s="681"/>
      <c r="DL13" s="681"/>
      <c r="DM13" s="681"/>
      <c r="DN13" s="681"/>
      <c r="DO13" s="681"/>
      <c r="DP13" s="682"/>
      <c r="DQ13" s="686">
        <v>3991485</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22</v>
      </c>
      <c r="S14" s="681"/>
      <c r="T14" s="681"/>
      <c r="U14" s="681"/>
      <c r="V14" s="681"/>
      <c r="W14" s="681"/>
      <c r="X14" s="681"/>
      <c r="Y14" s="682"/>
      <c r="Z14" s="713">
        <v>0</v>
      </c>
      <c r="AA14" s="713"/>
      <c r="AB14" s="713"/>
      <c r="AC14" s="713"/>
      <c r="AD14" s="714">
        <v>22</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312072</v>
      </c>
      <c r="BH14" s="681"/>
      <c r="BI14" s="681"/>
      <c r="BJ14" s="681"/>
      <c r="BK14" s="681"/>
      <c r="BL14" s="681"/>
      <c r="BM14" s="681"/>
      <c r="BN14" s="682"/>
      <c r="BO14" s="713">
        <v>3.2</v>
      </c>
      <c r="BP14" s="713"/>
      <c r="BQ14" s="713"/>
      <c r="BR14" s="713"/>
      <c r="BS14" s="686" t="s">
        <v>244</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1973487</v>
      </c>
      <c r="CS14" s="681"/>
      <c r="CT14" s="681"/>
      <c r="CU14" s="681"/>
      <c r="CV14" s="681"/>
      <c r="CW14" s="681"/>
      <c r="CX14" s="681"/>
      <c r="CY14" s="682"/>
      <c r="CZ14" s="713">
        <v>3.4</v>
      </c>
      <c r="DA14" s="713"/>
      <c r="DB14" s="713"/>
      <c r="DC14" s="713"/>
      <c r="DD14" s="686">
        <v>660733</v>
      </c>
      <c r="DE14" s="681"/>
      <c r="DF14" s="681"/>
      <c r="DG14" s="681"/>
      <c r="DH14" s="681"/>
      <c r="DI14" s="681"/>
      <c r="DJ14" s="681"/>
      <c r="DK14" s="681"/>
      <c r="DL14" s="681"/>
      <c r="DM14" s="681"/>
      <c r="DN14" s="681"/>
      <c r="DO14" s="681"/>
      <c r="DP14" s="682"/>
      <c r="DQ14" s="686">
        <v>1246143</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244</v>
      </c>
      <c r="S15" s="681"/>
      <c r="T15" s="681"/>
      <c r="U15" s="681"/>
      <c r="V15" s="681"/>
      <c r="W15" s="681"/>
      <c r="X15" s="681"/>
      <c r="Y15" s="682"/>
      <c r="Z15" s="713" t="s">
        <v>233</v>
      </c>
      <c r="AA15" s="713"/>
      <c r="AB15" s="713"/>
      <c r="AC15" s="713"/>
      <c r="AD15" s="714" t="s">
        <v>244</v>
      </c>
      <c r="AE15" s="714"/>
      <c r="AF15" s="714"/>
      <c r="AG15" s="714"/>
      <c r="AH15" s="714"/>
      <c r="AI15" s="714"/>
      <c r="AJ15" s="714"/>
      <c r="AK15" s="714"/>
      <c r="AL15" s="683" t="s">
        <v>244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511592</v>
      </c>
      <c r="BH15" s="681"/>
      <c r="BI15" s="681"/>
      <c r="BJ15" s="681"/>
      <c r="BK15" s="681"/>
      <c r="BL15" s="681"/>
      <c r="BM15" s="681"/>
      <c r="BN15" s="682"/>
      <c r="BO15" s="713">
        <v>5.2</v>
      </c>
      <c r="BP15" s="713"/>
      <c r="BQ15" s="713"/>
      <c r="BR15" s="713"/>
      <c r="BS15" s="686" t="s">
        <v>244</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5568173</v>
      </c>
      <c r="CS15" s="681"/>
      <c r="CT15" s="681"/>
      <c r="CU15" s="681"/>
      <c r="CV15" s="681"/>
      <c r="CW15" s="681"/>
      <c r="CX15" s="681"/>
      <c r="CY15" s="682"/>
      <c r="CZ15" s="713">
        <v>9.6999999999999993</v>
      </c>
      <c r="DA15" s="713"/>
      <c r="DB15" s="713"/>
      <c r="DC15" s="713"/>
      <c r="DD15" s="686">
        <v>1692089</v>
      </c>
      <c r="DE15" s="681"/>
      <c r="DF15" s="681"/>
      <c r="DG15" s="681"/>
      <c r="DH15" s="681"/>
      <c r="DI15" s="681"/>
      <c r="DJ15" s="681"/>
      <c r="DK15" s="681"/>
      <c r="DL15" s="681"/>
      <c r="DM15" s="681"/>
      <c r="DN15" s="681"/>
      <c r="DO15" s="681"/>
      <c r="DP15" s="682"/>
      <c r="DQ15" s="686">
        <v>3379094</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42649</v>
      </c>
      <c r="S16" s="681"/>
      <c r="T16" s="681"/>
      <c r="U16" s="681"/>
      <c r="V16" s="681"/>
      <c r="W16" s="681"/>
      <c r="X16" s="681"/>
      <c r="Y16" s="682"/>
      <c r="Z16" s="713">
        <v>0.1</v>
      </c>
      <c r="AA16" s="713"/>
      <c r="AB16" s="713"/>
      <c r="AC16" s="713"/>
      <c r="AD16" s="714">
        <v>42649</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244</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20976</v>
      </c>
      <c r="CS16" s="681"/>
      <c r="CT16" s="681"/>
      <c r="CU16" s="681"/>
      <c r="CV16" s="681"/>
      <c r="CW16" s="681"/>
      <c r="CX16" s="681"/>
      <c r="CY16" s="682"/>
      <c r="CZ16" s="713">
        <v>0</v>
      </c>
      <c r="DA16" s="713"/>
      <c r="DB16" s="713"/>
      <c r="DC16" s="713"/>
      <c r="DD16" s="686" t="s">
        <v>233</v>
      </c>
      <c r="DE16" s="681"/>
      <c r="DF16" s="681"/>
      <c r="DG16" s="681"/>
      <c r="DH16" s="681"/>
      <c r="DI16" s="681"/>
      <c r="DJ16" s="681"/>
      <c r="DK16" s="681"/>
      <c r="DL16" s="681"/>
      <c r="DM16" s="681"/>
      <c r="DN16" s="681"/>
      <c r="DO16" s="681"/>
      <c r="DP16" s="682"/>
      <c r="DQ16" s="686" t="s">
        <v>233</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50728</v>
      </c>
      <c r="S17" s="681"/>
      <c r="T17" s="681"/>
      <c r="U17" s="681"/>
      <c r="V17" s="681"/>
      <c r="W17" s="681"/>
      <c r="X17" s="681"/>
      <c r="Y17" s="682"/>
      <c r="Z17" s="713">
        <v>0.1</v>
      </c>
      <c r="AA17" s="713"/>
      <c r="AB17" s="713"/>
      <c r="AC17" s="713"/>
      <c r="AD17" s="714">
        <v>50728</v>
      </c>
      <c r="AE17" s="714"/>
      <c r="AF17" s="714"/>
      <c r="AG17" s="714"/>
      <c r="AH17" s="714"/>
      <c r="AI17" s="714"/>
      <c r="AJ17" s="714"/>
      <c r="AK17" s="714"/>
      <c r="AL17" s="683">
        <v>0.2</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244</v>
      </c>
      <c r="BP17" s="713"/>
      <c r="BQ17" s="713"/>
      <c r="BR17" s="713"/>
      <c r="BS17" s="686" t="s">
        <v>233</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6724655</v>
      </c>
      <c r="CS17" s="681"/>
      <c r="CT17" s="681"/>
      <c r="CU17" s="681"/>
      <c r="CV17" s="681"/>
      <c r="CW17" s="681"/>
      <c r="CX17" s="681"/>
      <c r="CY17" s="682"/>
      <c r="CZ17" s="713">
        <v>11.7</v>
      </c>
      <c r="DA17" s="713"/>
      <c r="DB17" s="713"/>
      <c r="DC17" s="713"/>
      <c r="DD17" s="686" t="s">
        <v>233</v>
      </c>
      <c r="DE17" s="681"/>
      <c r="DF17" s="681"/>
      <c r="DG17" s="681"/>
      <c r="DH17" s="681"/>
      <c r="DI17" s="681"/>
      <c r="DJ17" s="681"/>
      <c r="DK17" s="681"/>
      <c r="DL17" s="681"/>
      <c r="DM17" s="681"/>
      <c r="DN17" s="681"/>
      <c r="DO17" s="681"/>
      <c r="DP17" s="682"/>
      <c r="DQ17" s="686">
        <v>6607231</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78032</v>
      </c>
      <c r="S18" s="681"/>
      <c r="T18" s="681"/>
      <c r="U18" s="681"/>
      <c r="V18" s="681"/>
      <c r="W18" s="681"/>
      <c r="X18" s="681"/>
      <c r="Y18" s="682"/>
      <c r="Z18" s="713">
        <v>0.1</v>
      </c>
      <c r="AA18" s="713"/>
      <c r="AB18" s="713"/>
      <c r="AC18" s="713"/>
      <c r="AD18" s="714">
        <v>78032</v>
      </c>
      <c r="AE18" s="714"/>
      <c r="AF18" s="714"/>
      <c r="AG18" s="714"/>
      <c r="AH18" s="714"/>
      <c r="AI18" s="714"/>
      <c r="AJ18" s="714"/>
      <c r="AK18" s="714"/>
      <c r="AL18" s="683">
        <v>0.3</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244</v>
      </c>
      <c r="BH18" s="681"/>
      <c r="BI18" s="681"/>
      <c r="BJ18" s="681"/>
      <c r="BK18" s="681"/>
      <c r="BL18" s="681"/>
      <c r="BM18" s="681"/>
      <c r="BN18" s="682"/>
      <c r="BO18" s="713" t="s">
        <v>244</v>
      </c>
      <c r="BP18" s="713"/>
      <c r="BQ18" s="713"/>
      <c r="BR18" s="713"/>
      <c r="BS18" s="686" t="s">
        <v>244</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v>29146</v>
      </c>
      <c r="CS18" s="681"/>
      <c r="CT18" s="681"/>
      <c r="CU18" s="681"/>
      <c r="CV18" s="681"/>
      <c r="CW18" s="681"/>
      <c r="CX18" s="681"/>
      <c r="CY18" s="682"/>
      <c r="CZ18" s="713">
        <v>0.1</v>
      </c>
      <c r="DA18" s="713"/>
      <c r="DB18" s="713"/>
      <c r="DC18" s="713"/>
      <c r="DD18" s="686">
        <v>29146</v>
      </c>
      <c r="DE18" s="681"/>
      <c r="DF18" s="681"/>
      <c r="DG18" s="681"/>
      <c r="DH18" s="681"/>
      <c r="DI18" s="681"/>
      <c r="DJ18" s="681"/>
      <c r="DK18" s="681"/>
      <c r="DL18" s="681"/>
      <c r="DM18" s="681"/>
      <c r="DN18" s="681"/>
      <c r="DO18" s="681"/>
      <c r="DP18" s="682"/>
      <c r="DQ18" s="686" t="s">
        <v>244</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49120</v>
      </c>
      <c r="S19" s="681"/>
      <c r="T19" s="681"/>
      <c r="U19" s="681"/>
      <c r="V19" s="681"/>
      <c r="W19" s="681"/>
      <c r="X19" s="681"/>
      <c r="Y19" s="682"/>
      <c r="Z19" s="713">
        <v>0.1</v>
      </c>
      <c r="AA19" s="713"/>
      <c r="AB19" s="713"/>
      <c r="AC19" s="713"/>
      <c r="AD19" s="714">
        <v>49120</v>
      </c>
      <c r="AE19" s="714"/>
      <c r="AF19" s="714"/>
      <c r="AG19" s="714"/>
      <c r="AH19" s="714"/>
      <c r="AI19" s="714"/>
      <c r="AJ19" s="714"/>
      <c r="AK19" s="714"/>
      <c r="AL19" s="683">
        <v>0.2</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70749</v>
      </c>
      <c r="BH19" s="681"/>
      <c r="BI19" s="681"/>
      <c r="BJ19" s="681"/>
      <c r="BK19" s="681"/>
      <c r="BL19" s="681"/>
      <c r="BM19" s="681"/>
      <c r="BN19" s="682"/>
      <c r="BO19" s="713">
        <v>0.7</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233</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19925</v>
      </c>
      <c r="S20" s="681"/>
      <c r="T20" s="681"/>
      <c r="U20" s="681"/>
      <c r="V20" s="681"/>
      <c r="W20" s="681"/>
      <c r="X20" s="681"/>
      <c r="Y20" s="682"/>
      <c r="Z20" s="713">
        <v>0</v>
      </c>
      <c r="AA20" s="713"/>
      <c r="AB20" s="713"/>
      <c r="AC20" s="713"/>
      <c r="AD20" s="714">
        <v>19925</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70749</v>
      </c>
      <c r="BH20" s="681"/>
      <c r="BI20" s="681"/>
      <c r="BJ20" s="681"/>
      <c r="BK20" s="681"/>
      <c r="BL20" s="681"/>
      <c r="BM20" s="681"/>
      <c r="BN20" s="682"/>
      <c r="BO20" s="713">
        <v>0.7</v>
      </c>
      <c r="BP20" s="713"/>
      <c r="BQ20" s="713"/>
      <c r="BR20" s="713"/>
      <c r="BS20" s="686" t="s">
        <v>244</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57611370</v>
      </c>
      <c r="CS20" s="681"/>
      <c r="CT20" s="681"/>
      <c r="CU20" s="681"/>
      <c r="CV20" s="681"/>
      <c r="CW20" s="681"/>
      <c r="CX20" s="681"/>
      <c r="CY20" s="682"/>
      <c r="CZ20" s="713">
        <v>100</v>
      </c>
      <c r="DA20" s="713"/>
      <c r="DB20" s="713"/>
      <c r="DC20" s="713"/>
      <c r="DD20" s="686">
        <v>5621754</v>
      </c>
      <c r="DE20" s="681"/>
      <c r="DF20" s="681"/>
      <c r="DG20" s="681"/>
      <c r="DH20" s="681"/>
      <c r="DI20" s="681"/>
      <c r="DJ20" s="681"/>
      <c r="DK20" s="681"/>
      <c r="DL20" s="681"/>
      <c r="DM20" s="681"/>
      <c r="DN20" s="681"/>
      <c r="DO20" s="681"/>
      <c r="DP20" s="682"/>
      <c r="DQ20" s="686">
        <v>33167417</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8987</v>
      </c>
      <c r="S21" s="681"/>
      <c r="T21" s="681"/>
      <c r="U21" s="681"/>
      <c r="V21" s="681"/>
      <c r="W21" s="681"/>
      <c r="X21" s="681"/>
      <c r="Y21" s="682"/>
      <c r="Z21" s="713">
        <v>0</v>
      </c>
      <c r="AA21" s="713"/>
      <c r="AB21" s="713"/>
      <c r="AC21" s="713"/>
      <c r="AD21" s="714">
        <v>8987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70164</v>
      </c>
      <c r="BH21" s="681"/>
      <c r="BI21" s="681"/>
      <c r="BJ21" s="681"/>
      <c r="BK21" s="681"/>
      <c r="BL21" s="681"/>
      <c r="BM21" s="681"/>
      <c r="BN21" s="682"/>
      <c r="BO21" s="713">
        <v>0.7</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17488774</v>
      </c>
      <c r="S22" s="681"/>
      <c r="T22" s="681"/>
      <c r="U22" s="681"/>
      <c r="V22" s="681"/>
      <c r="W22" s="681"/>
      <c r="X22" s="681"/>
      <c r="Y22" s="682"/>
      <c r="Z22" s="713">
        <v>29.5</v>
      </c>
      <c r="AA22" s="713"/>
      <c r="AB22" s="713"/>
      <c r="AC22" s="713"/>
      <c r="AD22" s="714">
        <v>14908413</v>
      </c>
      <c r="AE22" s="714"/>
      <c r="AF22" s="714"/>
      <c r="AG22" s="714"/>
      <c r="AH22" s="714"/>
      <c r="AI22" s="714"/>
      <c r="AJ22" s="714"/>
      <c r="AK22" s="714"/>
      <c r="AL22" s="683">
        <v>54.7</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14908413</v>
      </c>
      <c r="S23" s="681"/>
      <c r="T23" s="681"/>
      <c r="U23" s="681"/>
      <c r="V23" s="681"/>
      <c r="W23" s="681"/>
      <c r="X23" s="681"/>
      <c r="Y23" s="682"/>
      <c r="Z23" s="713">
        <v>25.1</v>
      </c>
      <c r="AA23" s="713"/>
      <c r="AB23" s="713"/>
      <c r="AC23" s="713"/>
      <c r="AD23" s="714">
        <v>14908413</v>
      </c>
      <c r="AE23" s="714"/>
      <c r="AF23" s="714"/>
      <c r="AG23" s="714"/>
      <c r="AH23" s="714"/>
      <c r="AI23" s="714"/>
      <c r="AJ23" s="714"/>
      <c r="AK23" s="714"/>
      <c r="AL23" s="683">
        <v>54.7</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v>585</v>
      </c>
      <c r="BH23" s="681"/>
      <c r="BI23" s="681"/>
      <c r="BJ23" s="681"/>
      <c r="BK23" s="681"/>
      <c r="BL23" s="681"/>
      <c r="BM23" s="681"/>
      <c r="BN23" s="682"/>
      <c r="BO23" s="713">
        <v>0</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2580361</v>
      </c>
      <c r="S24" s="681"/>
      <c r="T24" s="681"/>
      <c r="U24" s="681"/>
      <c r="V24" s="681"/>
      <c r="W24" s="681"/>
      <c r="X24" s="681"/>
      <c r="Y24" s="682"/>
      <c r="Z24" s="713">
        <v>4.3</v>
      </c>
      <c r="AA24" s="713"/>
      <c r="AB24" s="713"/>
      <c r="AC24" s="713"/>
      <c r="AD24" s="714" t="s">
        <v>233</v>
      </c>
      <c r="AE24" s="714"/>
      <c r="AF24" s="714"/>
      <c r="AG24" s="714"/>
      <c r="AH24" s="714"/>
      <c r="AI24" s="714"/>
      <c r="AJ24" s="714"/>
      <c r="AK24" s="714"/>
      <c r="AL24" s="683" t="s">
        <v>244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244</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21841712</v>
      </c>
      <c r="CS24" s="736"/>
      <c r="CT24" s="736"/>
      <c r="CU24" s="736"/>
      <c r="CV24" s="736"/>
      <c r="CW24" s="736"/>
      <c r="CX24" s="736"/>
      <c r="CY24" s="779"/>
      <c r="CZ24" s="780">
        <v>37.9</v>
      </c>
      <c r="DA24" s="751"/>
      <c r="DB24" s="751"/>
      <c r="DC24" s="783"/>
      <c r="DD24" s="778">
        <v>15770361</v>
      </c>
      <c r="DE24" s="736"/>
      <c r="DF24" s="736"/>
      <c r="DG24" s="736"/>
      <c r="DH24" s="736"/>
      <c r="DI24" s="736"/>
      <c r="DJ24" s="736"/>
      <c r="DK24" s="779"/>
      <c r="DL24" s="778">
        <v>15729608</v>
      </c>
      <c r="DM24" s="736"/>
      <c r="DN24" s="736"/>
      <c r="DO24" s="736"/>
      <c r="DP24" s="736"/>
      <c r="DQ24" s="736"/>
      <c r="DR24" s="736"/>
      <c r="DS24" s="736"/>
      <c r="DT24" s="736"/>
      <c r="DU24" s="736"/>
      <c r="DV24" s="779"/>
      <c r="DW24" s="780">
        <v>55.7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233</v>
      </c>
      <c r="S25" s="681"/>
      <c r="T25" s="681"/>
      <c r="U25" s="681"/>
      <c r="V25" s="681"/>
      <c r="W25" s="681"/>
      <c r="X25" s="681"/>
      <c r="Y25" s="682"/>
      <c r="Z25" s="713" t="s">
        <v>233</v>
      </c>
      <c r="AA25" s="713"/>
      <c r="AB25" s="713"/>
      <c r="AC25" s="713"/>
      <c r="AD25" s="714" t="s">
        <v>244</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244</v>
      </c>
      <c r="BP25" s="713"/>
      <c r="BQ25" s="713"/>
      <c r="BR25" s="713"/>
      <c r="BS25" s="686" t="s">
        <v>244</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7887176</v>
      </c>
      <c r="CS25" s="699"/>
      <c r="CT25" s="699"/>
      <c r="CU25" s="699"/>
      <c r="CV25" s="699"/>
      <c r="CW25" s="699"/>
      <c r="CX25" s="699"/>
      <c r="CY25" s="700"/>
      <c r="CZ25" s="683">
        <v>13.7</v>
      </c>
      <c r="DA25" s="701"/>
      <c r="DB25" s="701"/>
      <c r="DC25" s="702"/>
      <c r="DD25" s="686">
        <v>7122168</v>
      </c>
      <c r="DE25" s="699"/>
      <c r="DF25" s="699"/>
      <c r="DG25" s="699"/>
      <c r="DH25" s="699"/>
      <c r="DI25" s="699"/>
      <c r="DJ25" s="699"/>
      <c r="DK25" s="700"/>
      <c r="DL25" s="686">
        <v>7089915</v>
      </c>
      <c r="DM25" s="699"/>
      <c r="DN25" s="699"/>
      <c r="DO25" s="699"/>
      <c r="DP25" s="699"/>
      <c r="DQ25" s="699"/>
      <c r="DR25" s="699"/>
      <c r="DS25" s="699"/>
      <c r="DT25" s="699"/>
      <c r="DU25" s="699"/>
      <c r="DV25" s="700"/>
      <c r="DW25" s="683">
        <v>25.1</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29749673</v>
      </c>
      <c r="S26" s="681"/>
      <c r="T26" s="681"/>
      <c r="U26" s="681"/>
      <c r="V26" s="681"/>
      <c r="W26" s="681"/>
      <c r="X26" s="681"/>
      <c r="Y26" s="682"/>
      <c r="Z26" s="713">
        <v>50.1</v>
      </c>
      <c r="AA26" s="713"/>
      <c r="AB26" s="713"/>
      <c r="AC26" s="713"/>
      <c r="AD26" s="714">
        <v>27168727</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244</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4505883</v>
      </c>
      <c r="CS26" s="681"/>
      <c r="CT26" s="681"/>
      <c r="CU26" s="681"/>
      <c r="CV26" s="681"/>
      <c r="CW26" s="681"/>
      <c r="CX26" s="681"/>
      <c r="CY26" s="682"/>
      <c r="CZ26" s="683">
        <v>7.8</v>
      </c>
      <c r="DA26" s="701"/>
      <c r="DB26" s="701"/>
      <c r="DC26" s="702"/>
      <c r="DD26" s="686">
        <v>4104952</v>
      </c>
      <c r="DE26" s="681"/>
      <c r="DF26" s="681"/>
      <c r="DG26" s="681"/>
      <c r="DH26" s="681"/>
      <c r="DI26" s="681"/>
      <c r="DJ26" s="681"/>
      <c r="DK26" s="682"/>
      <c r="DL26" s="686" t="s">
        <v>244</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11425</v>
      </c>
      <c r="S27" s="681"/>
      <c r="T27" s="681"/>
      <c r="U27" s="681"/>
      <c r="V27" s="681"/>
      <c r="W27" s="681"/>
      <c r="X27" s="681"/>
      <c r="Y27" s="682"/>
      <c r="Z27" s="713">
        <v>0</v>
      </c>
      <c r="AA27" s="713"/>
      <c r="AB27" s="713"/>
      <c r="AC27" s="713"/>
      <c r="AD27" s="714">
        <v>11425</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9782474</v>
      </c>
      <c r="BH27" s="681"/>
      <c r="BI27" s="681"/>
      <c r="BJ27" s="681"/>
      <c r="BK27" s="681"/>
      <c r="BL27" s="681"/>
      <c r="BM27" s="681"/>
      <c r="BN27" s="682"/>
      <c r="BO27" s="713">
        <v>100</v>
      </c>
      <c r="BP27" s="713"/>
      <c r="BQ27" s="713"/>
      <c r="BR27" s="713"/>
      <c r="BS27" s="686">
        <v>489659</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7230194</v>
      </c>
      <c r="CS27" s="699"/>
      <c r="CT27" s="699"/>
      <c r="CU27" s="699"/>
      <c r="CV27" s="699"/>
      <c r="CW27" s="699"/>
      <c r="CX27" s="699"/>
      <c r="CY27" s="700"/>
      <c r="CZ27" s="683">
        <v>12.5</v>
      </c>
      <c r="DA27" s="701"/>
      <c r="DB27" s="701"/>
      <c r="DC27" s="702"/>
      <c r="DD27" s="686">
        <v>2041275</v>
      </c>
      <c r="DE27" s="699"/>
      <c r="DF27" s="699"/>
      <c r="DG27" s="699"/>
      <c r="DH27" s="699"/>
      <c r="DI27" s="699"/>
      <c r="DJ27" s="699"/>
      <c r="DK27" s="700"/>
      <c r="DL27" s="686">
        <v>2041275</v>
      </c>
      <c r="DM27" s="699"/>
      <c r="DN27" s="699"/>
      <c r="DO27" s="699"/>
      <c r="DP27" s="699"/>
      <c r="DQ27" s="699"/>
      <c r="DR27" s="699"/>
      <c r="DS27" s="699"/>
      <c r="DT27" s="699"/>
      <c r="DU27" s="699"/>
      <c r="DV27" s="700"/>
      <c r="DW27" s="683">
        <v>7.2</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166471</v>
      </c>
      <c r="S28" s="681"/>
      <c r="T28" s="681"/>
      <c r="U28" s="681"/>
      <c r="V28" s="681"/>
      <c r="W28" s="681"/>
      <c r="X28" s="681"/>
      <c r="Y28" s="682"/>
      <c r="Z28" s="713">
        <v>0.3</v>
      </c>
      <c r="AA28" s="713"/>
      <c r="AB28" s="713"/>
      <c r="AC28" s="713"/>
      <c r="AD28" s="714" t="s">
        <v>244</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6724342</v>
      </c>
      <c r="CS28" s="681"/>
      <c r="CT28" s="681"/>
      <c r="CU28" s="681"/>
      <c r="CV28" s="681"/>
      <c r="CW28" s="681"/>
      <c r="CX28" s="681"/>
      <c r="CY28" s="682"/>
      <c r="CZ28" s="683">
        <v>11.7</v>
      </c>
      <c r="DA28" s="701"/>
      <c r="DB28" s="701"/>
      <c r="DC28" s="702"/>
      <c r="DD28" s="686">
        <v>6606918</v>
      </c>
      <c r="DE28" s="681"/>
      <c r="DF28" s="681"/>
      <c r="DG28" s="681"/>
      <c r="DH28" s="681"/>
      <c r="DI28" s="681"/>
      <c r="DJ28" s="681"/>
      <c r="DK28" s="682"/>
      <c r="DL28" s="686">
        <v>6598418</v>
      </c>
      <c r="DM28" s="681"/>
      <c r="DN28" s="681"/>
      <c r="DO28" s="681"/>
      <c r="DP28" s="681"/>
      <c r="DQ28" s="681"/>
      <c r="DR28" s="681"/>
      <c r="DS28" s="681"/>
      <c r="DT28" s="681"/>
      <c r="DU28" s="681"/>
      <c r="DV28" s="682"/>
      <c r="DW28" s="683">
        <v>23.4</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749982</v>
      </c>
      <c r="S29" s="681"/>
      <c r="T29" s="681"/>
      <c r="U29" s="681"/>
      <c r="V29" s="681"/>
      <c r="W29" s="681"/>
      <c r="X29" s="681"/>
      <c r="Y29" s="682"/>
      <c r="Z29" s="713">
        <v>1.3</v>
      </c>
      <c r="AA29" s="713"/>
      <c r="AB29" s="713"/>
      <c r="AC29" s="713"/>
      <c r="AD29" s="714">
        <v>57452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6724342</v>
      </c>
      <c r="CS29" s="699"/>
      <c r="CT29" s="699"/>
      <c r="CU29" s="699"/>
      <c r="CV29" s="699"/>
      <c r="CW29" s="699"/>
      <c r="CX29" s="699"/>
      <c r="CY29" s="700"/>
      <c r="CZ29" s="683">
        <v>11.7</v>
      </c>
      <c r="DA29" s="701"/>
      <c r="DB29" s="701"/>
      <c r="DC29" s="702"/>
      <c r="DD29" s="686">
        <v>6606918</v>
      </c>
      <c r="DE29" s="699"/>
      <c r="DF29" s="699"/>
      <c r="DG29" s="699"/>
      <c r="DH29" s="699"/>
      <c r="DI29" s="699"/>
      <c r="DJ29" s="699"/>
      <c r="DK29" s="700"/>
      <c r="DL29" s="686">
        <v>6598418</v>
      </c>
      <c r="DM29" s="699"/>
      <c r="DN29" s="699"/>
      <c r="DO29" s="699"/>
      <c r="DP29" s="699"/>
      <c r="DQ29" s="699"/>
      <c r="DR29" s="699"/>
      <c r="DS29" s="699"/>
      <c r="DT29" s="699"/>
      <c r="DU29" s="699"/>
      <c r="DV29" s="700"/>
      <c r="DW29" s="683">
        <v>23.4</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210960</v>
      </c>
      <c r="S30" s="681"/>
      <c r="T30" s="681"/>
      <c r="U30" s="681"/>
      <c r="V30" s="681"/>
      <c r="W30" s="681"/>
      <c r="X30" s="681"/>
      <c r="Y30" s="682"/>
      <c r="Z30" s="713">
        <v>0.4</v>
      </c>
      <c r="AA30" s="713"/>
      <c r="AB30" s="713"/>
      <c r="AC30" s="713"/>
      <c r="AD30" s="714" t="s">
        <v>244</v>
      </c>
      <c r="AE30" s="714"/>
      <c r="AF30" s="714"/>
      <c r="AG30" s="714"/>
      <c r="AH30" s="714"/>
      <c r="AI30" s="714"/>
      <c r="AJ30" s="714"/>
      <c r="AK30" s="714"/>
      <c r="AL30" s="683" t="s">
        <v>233</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6433182</v>
      </c>
      <c r="CS30" s="681"/>
      <c r="CT30" s="681"/>
      <c r="CU30" s="681"/>
      <c r="CV30" s="681"/>
      <c r="CW30" s="681"/>
      <c r="CX30" s="681"/>
      <c r="CY30" s="682"/>
      <c r="CZ30" s="683">
        <v>11.2</v>
      </c>
      <c r="DA30" s="701"/>
      <c r="DB30" s="701"/>
      <c r="DC30" s="702"/>
      <c r="DD30" s="686">
        <v>6329807</v>
      </c>
      <c r="DE30" s="681"/>
      <c r="DF30" s="681"/>
      <c r="DG30" s="681"/>
      <c r="DH30" s="681"/>
      <c r="DI30" s="681"/>
      <c r="DJ30" s="681"/>
      <c r="DK30" s="682"/>
      <c r="DL30" s="686">
        <v>6321307</v>
      </c>
      <c r="DM30" s="681"/>
      <c r="DN30" s="681"/>
      <c r="DO30" s="681"/>
      <c r="DP30" s="681"/>
      <c r="DQ30" s="681"/>
      <c r="DR30" s="681"/>
      <c r="DS30" s="681"/>
      <c r="DT30" s="681"/>
      <c r="DU30" s="681"/>
      <c r="DV30" s="682"/>
      <c r="DW30" s="683">
        <v>22.4</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15420542</v>
      </c>
      <c r="S31" s="681"/>
      <c r="T31" s="681"/>
      <c r="U31" s="681"/>
      <c r="V31" s="681"/>
      <c r="W31" s="681"/>
      <c r="X31" s="681"/>
      <c r="Y31" s="682"/>
      <c r="Z31" s="713">
        <v>26</v>
      </c>
      <c r="AA31" s="713"/>
      <c r="AB31" s="713"/>
      <c r="AC31" s="713"/>
      <c r="AD31" s="714" t="s">
        <v>233</v>
      </c>
      <c r="AE31" s="714"/>
      <c r="AF31" s="714"/>
      <c r="AG31" s="714"/>
      <c r="AH31" s="714"/>
      <c r="AI31" s="714"/>
      <c r="AJ31" s="714"/>
      <c r="AK31" s="714"/>
      <c r="AL31" s="683" t="s">
        <v>244</v>
      </c>
      <c r="AM31" s="684"/>
      <c r="AN31" s="684"/>
      <c r="AO31" s="715"/>
      <c r="AP31" s="756" t="s">
        <v>311</v>
      </c>
      <c r="AQ31" s="757"/>
      <c r="AR31" s="757"/>
      <c r="AS31" s="757"/>
      <c r="AT31" s="762" t="s">
        <v>312</v>
      </c>
      <c r="AU31" s="231"/>
      <c r="AV31" s="231"/>
      <c r="AW31" s="231"/>
      <c r="AX31" s="746" t="s">
        <v>186</v>
      </c>
      <c r="AY31" s="747"/>
      <c r="AZ31" s="747"/>
      <c r="BA31" s="747"/>
      <c r="BB31" s="747"/>
      <c r="BC31" s="747"/>
      <c r="BD31" s="747"/>
      <c r="BE31" s="747"/>
      <c r="BF31" s="748"/>
      <c r="BG31" s="749">
        <v>98</v>
      </c>
      <c r="BH31" s="750"/>
      <c r="BI31" s="750"/>
      <c r="BJ31" s="750"/>
      <c r="BK31" s="750"/>
      <c r="BL31" s="750"/>
      <c r="BM31" s="751">
        <v>94.1</v>
      </c>
      <c r="BN31" s="750"/>
      <c r="BO31" s="750"/>
      <c r="BP31" s="750"/>
      <c r="BQ31" s="752"/>
      <c r="BR31" s="749">
        <v>98.9</v>
      </c>
      <c r="BS31" s="750"/>
      <c r="BT31" s="750"/>
      <c r="BU31" s="750"/>
      <c r="BV31" s="750"/>
      <c r="BW31" s="750"/>
      <c r="BX31" s="751">
        <v>94.7</v>
      </c>
      <c r="BY31" s="750"/>
      <c r="BZ31" s="750"/>
      <c r="CA31" s="750"/>
      <c r="CB31" s="752"/>
      <c r="CD31" s="767"/>
      <c r="CE31" s="768"/>
      <c r="CF31" s="719" t="s">
        <v>313</v>
      </c>
      <c r="CG31" s="720"/>
      <c r="CH31" s="720"/>
      <c r="CI31" s="720"/>
      <c r="CJ31" s="720"/>
      <c r="CK31" s="720"/>
      <c r="CL31" s="720"/>
      <c r="CM31" s="720"/>
      <c r="CN31" s="720"/>
      <c r="CO31" s="720"/>
      <c r="CP31" s="720"/>
      <c r="CQ31" s="721"/>
      <c r="CR31" s="680">
        <v>291160</v>
      </c>
      <c r="CS31" s="699"/>
      <c r="CT31" s="699"/>
      <c r="CU31" s="699"/>
      <c r="CV31" s="699"/>
      <c r="CW31" s="699"/>
      <c r="CX31" s="699"/>
      <c r="CY31" s="700"/>
      <c r="CZ31" s="683">
        <v>0.5</v>
      </c>
      <c r="DA31" s="701"/>
      <c r="DB31" s="701"/>
      <c r="DC31" s="702"/>
      <c r="DD31" s="686">
        <v>277111</v>
      </c>
      <c r="DE31" s="699"/>
      <c r="DF31" s="699"/>
      <c r="DG31" s="699"/>
      <c r="DH31" s="699"/>
      <c r="DI31" s="699"/>
      <c r="DJ31" s="699"/>
      <c r="DK31" s="700"/>
      <c r="DL31" s="686">
        <v>277111</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244</v>
      </c>
      <c r="S32" s="681"/>
      <c r="T32" s="681"/>
      <c r="U32" s="681"/>
      <c r="V32" s="681"/>
      <c r="W32" s="681"/>
      <c r="X32" s="681"/>
      <c r="Y32" s="682"/>
      <c r="Z32" s="713" t="s">
        <v>244</v>
      </c>
      <c r="AA32" s="713"/>
      <c r="AB32" s="713"/>
      <c r="AC32" s="713"/>
      <c r="AD32" s="714" t="s">
        <v>233</v>
      </c>
      <c r="AE32" s="714"/>
      <c r="AF32" s="714"/>
      <c r="AG32" s="714"/>
      <c r="AH32" s="714"/>
      <c r="AI32" s="714"/>
      <c r="AJ32" s="714"/>
      <c r="AK32" s="714"/>
      <c r="AL32" s="683" t="s">
        <v>233</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98.9</v>
      </c>
      <c r="BH32" s="699"/>
      <c r="BI32" s="699"/>
      <c r="BJ32" s="699"/>
      <c r="BK32" s="699"/>
      <c r="BL32" s="699"/>
      <c r="BM32" s="684">
        <v>96.4</v>
      </c>
      <c r="BN32" s="745"/>
      <c r="BO32" s="745"/>
      <c r="BP32" s="745"/>
      <c r="BQ32" s="726"/>
      <c r="BR32" s="753">
        <v>99.1</v>
      </c>
      <c r="BS32" s="699"/>
      <c r="BT32" s="699"/>
      <c r="BU32" s="699"/>
      <c r="BV32" s="699"/>
      <c r="BW32" s="699"/>
      <c r="BX32" s="684">
        <v>96.2</v>
      </c>
      <c r="BY32" s="745"/>
      <c r="BZ32" s="745"/>
      <c r="CA32" s="745"/>
      <c r="CB32" s="726"/>
      <c r="CD32" s="769"/>
      <c r="CE32" s="770"/>
      <c r="CF32" s="719" t="s">
        <v>317</v>
      </c>
      <c r="CG32" s="720"/>
      <c r="CH32" s="720"/>
      <c r="CI32" s="720"/>
      <c r="CJ32" s="720"/>
      <c r="CK32" s="720"/>
      <c r="CL32" s="720"/>
      <c r="CM32" s="720"/>
      <c r="CN32" s="720"/>
      <c r="CO32" s="720"/>
      <c r="CP32" s="720"/>
      <c r="CQ32" s="721"/>
      <c r="CR32" s="680" t="s">
        <v>244</v>
      </c>
      <c r="CS32" s="681"/>
      <c r="CT32" s="681"/>
      <c r="CU32" s="681"/>
      <c r="CV32" s="681"/>
      <c r="CW32" s="681"/>
      <c r="CX32" s="681"/>
      <c r="CY32" s="682"/>
      <c r="CZ32" s="683" t="s">
        <v>233</v>
      </c>
      <c r="DA32" s="701"/>
      <c r="DB32" s="701"/>
      <c r="DC32" s="702"/>
      <c r="DD32" s="686" t="s">
        <v>244</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3058436</v>
      </c>
      <c r="S33" s="681"/>
      <c r="T33" s="681"/>
      <c r="U33" s="681"/>
      <c r="V33" s="681"/>
      <c r="W33" s="681"/>
      <c r="X33" s="681"/>
      <c r="Y33" s="682"/>
      <c r="Z33" s="713">
        <v>5.2</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97</v>
      </c>
      <c r="BH33" s="665"/>
      <c r="BI33" s="665"/>
      <c r="BJ33" s="665"/>
      <c r="BK33" s="665"/>
      <c r="BL33" s="665"/>
      <c r="BM33" s="707">
        <v>91.7</v>
      </c>
      <c r="BN33" s="665"/>
      <c r="BO33" s="665"/>
      <c r="BP33" s="665"/>
      <c r="BQ33" s="709"/>
      <c r="BR33" s="744">
        <v>98.6</v>
      </c>
      <c r="BS33" s="665"/>
      <c r="BT33" s="665"/>
      <c r="BU33" s="665"/>
      <c r="BV33" s="665"/>
      <c r="BW33" s="665"/>
      <c r="BX33" s="707">
        <v>93.1</v>
      </c>
      <c r="BY33" s="665"/>
      <c r="BZ33" s="665"/>
      <c r="CA33" s="665"/>
      <c r="CB33" s="709"/>
      <c r="CD33" s="719" t="s">
        <v>320</v>
      </c>
      <c r="CE33" s="720"/>
      <c r="CF33" s="720"/>
      <c r="CG33" s="720"/>
      <c r="CH33" s="720"/>
      <c r="CI33" s="720"/>
      <c r="CJ33" s="720"/>
      <c r="CK33" s="720"/>
      <c r="CL33" s="720"/>
      <c r="CM33" s="720"/>
      <c r="CN33" s="720"/>
      <c r="CO33" s="720"/>
      <c r="CP33" s="720"/>
      <c r="CQ33" s="721"/>
      <c r="CR33" s="680">
        <v>30126928</v>
      </c>
      <c r="CS33" s="699"/>
      <c r="CT33" s="699"/>
      <c r="CU33" s="699"/>
      <c r="CV33" s="699"/>
      <c r="CW33" s="699"/>
      <c r="CX33" s="699"/>
      <c r="CY33" s="700"/>
      <c r="CZ33" s="683">
        <v>52.3</v>
      </c>
      <c r="DA33" s="701"/>
      <c r="DB33" s="701"/>
      <c r="DC33" s="702"/>
      <c r="DD33" s="686">
        <v>15953526</v>
      </c>
      <c r="DE33" s="699"/>
      <c r="DF33" s="699"/>
      <c r="DG33" s="699"/>
      <c r="DH33" s="699"/>
      <c r="DI33" s="699"/>
      <c r="DJ33" s="699"/>
      <c r="DK33" s="700"/>
      <c r="DL33" s="686">
        <v>11051346</v>
      </c>
      <c r="DM33" s="699"/>
      <c r="DN33" s="699"/>
      <c r="DO33" s="699"/>
      <c r="DP33" s="699"/>
      <c r="DQ33" s="699"/>
      <c r="DR33" s="699"/>
      <c r="DS33" s="699"/>
      <c r="DT33" s="699"/>
      <c r="DU33" s="699"/>
      <c r="DV33" s="700"/>
      <c r="DW33" s="683">
        <v>39.200000000000003</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227802</v>
      </c>
      <c r="S34" s="681"/>
      <c r="T34" s="681"/>
      <c r="U34" s="681"/>
      <c r="V34" s="681"/>
      <c r="W34" s="681"/>
      <c r="X34" s="681"/>
      <c r="Y34" s="682"/>
      <c r="Z34" s="713">
        <v>0.4</v>
      </c>
      <c r="AA34" s="713"/>
      <c r="AB34" s="713"/>
      <c r="AC34" s="713"/>
      <c r="AD34" s="714">
        <v>28090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6720131</v>
      </c>
      <c r="CS34" s="681"/>
      <c r="CT34" s="681"/>
      <c r="CU34" s="681"/>
      <c r="CV34" s="681"/>
      <c r="CW34" s="681"/>
      <c r="CX34" s="681"/>
      <c r="CY34" s="682"/>
      <c r="CZ34" s="683">
        <v>11.7</v>
      </c>
      <c r="DA34" s="701"/>
      <c r="DB34" s="701"/>
      <c r="DC34" s="702"/>
      <c r="DD34" s="686">
        <v>3873696</v>
      </c>
      <c r="DE34" s="681"/>
      <c r="DF34" s="681"/>
      <c r="DG34" s="681"/>
      <c r="DH34" s="681"/>
      <c r="DI34" s="681"/>
      <c r="DJ34" s="681"/>
      <c r="DK34" s="682"/>
      <c r="DL34" s="686">
        <v>3019285</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886278</v>
      </c>
      <c r="S35" s="681"/>
      <c r="T35" s="681"/>
      <c r="U35" s="681"/>
      <c r="V35" s="681"/>
      <c r="W35" s="681"/>
      <c r="X35" s="681"/>
      <c r="Y35" s="682"/>
      <c r="Z35" s="713">
        <v>1.5</v>
      </c>
      <c r="AA35" s="713"/>
      <c r="AB35" s="713"/>
      <c r="AC35" s="713"/>
      <c r="AD35" s="714" t="s">
        <v>233</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248934</v>
      </c>
      <c r="CS35" s="699"/>
      <c r="CT35" s="699"/>
      <c r="CU35" s="699"/>
      <c r="CV35" s="699"/>
      <c r="CW35" s="699"/>
      <c r="CX35" s="699"/>
      <c r="CY35" s="700"/>
      <c r="CZ35" s="683">
        <v>0.4</v>
      </c>
      <c r="DA35" s="701"/>
      <c r="DB35" s="701"/>
      <c r="DC35" s="702"/>
      <c r="DD35" s="686">
        <v>176125</v>
      </c>
      <c r="DE35" s="699"/>
      <c r="DF35" s="699"/>
      <c r="DG35" s="699"/>
      <c r="DH35" s="699"/>
      <c r="DI35" s="699"/>
      <c r="DJ35" s="699"/>
      <c r="DK35" s="700"/>
      <c r="DL35" s="686">
        <v>174416</v>
      </c>
      <c r="DM35" s="699"/>
      <c r="DN35" s="699"/>
      <c r="DO35" s="699"/>
      <c r="DP35" s="699"/>
      <c r="DQ35" s="699"/>
      <c r="DR35" s="699"/>
      <c r="DS35" s="699"/>
      <c r="DT35" s="699"/>
      <c r="DU35" s="699"/>
      <c r="DV35" s="700"/>
      <c r="DW35" s="683">
        <v>0.6</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1450876</v>
      </c>
      <c r="S36" s="681"/>
      <c r="T36" s="681"/>
      <c r="U36" s="681"/>
      <c r="V36" s="681"/>
      <c r="W36" s="681"/>
      <c r="X36" s="681"/>
      <c r="Y36" s="682"/>
      <c r="Z36" s="713">
        <v>2.4</v>
      </c>
      <c r="AA36" s="713"/>
      <c r="AB36" s="713"/>
      <c r="AC36" s="713"/>
      <c r="AD36" s="714" t="s">
        <v>233</v>
      </c>
      <c r="AE36" s="714"/>
      <c r="AF36" s="714"/>
      <c r="AG36" s="714"/>
      <c r="AH36" s="714"/>
      <c r="AI36" s="714"/>
      <c r="AJ36" s="714"/>
      <c r="AK36" s="714"/>
      <c r="AL36" s="683" t="s">
        <v>244</v>
      </c>
      <c r="AM36" s="684"/>
      <c r="AN36" s="684"/>
      <c r="AO36" s="715"/>
      <c r="AP36" s="235"/>
      <c r="AQ36" s="732" t="s">
        <v>328</v>
      </c>
      <c r="AR36" s="733"/>
      <c r="AS36" s="733"/>
      <c r="AT36" s="733"/>
      <c r="AU36" s="733"/>
      <c r="AV36" s="733"/>
      <c r="AW36" s="733"/>
      <c r="AX36" s="733"/>
      <c r="AY36" s="734"/>
      <c r="AZ36" s="735">
        <v>9273944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116950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17467972</v>
      </c>
      <c r="CS36" s="681"/>
      <c r="CT36" s="681"/>
      <c r="CU36" s="681"/>
      <c r="CV36" s="681"/>
      <c r="CW36" s="681"/>
      <c r="CX36" s="681"/>
      <c r="CY36" s="682"/>
      <c r="CZ36" s="683">
        <v>30.3</v>
      </c>
      <c r="DA36" s="701"/>
      <c r="DB36" s="701"/>
      <c r="DC36" s="702"/>
      <c r="DD36" s="686">
        <v>8132419</v>
      </c>
      <c r="DE36" s="681"/>
      <c r="DF36" s="681"/>
      <c r="DG36" s="681"/>
      <c r="DH36" s="681"/>
      <c r="DI36" s="681"/>
      <c r="DJ36" s="681"/>
      <c r="DK36" s="682"/>
      <c r="DL36" s="686">
        <v>5133759</v>
      </c>
      <c r="DM36" s="681"/>
      <c r="DN36" s="681"/>
      <c r="DO36" s="681"/>
      <c r="DP36" s="681"/>
      <c r="DQ36" s="681"/>
      <c r="DR36" s="681"/>
      <c r="DS36" s="681"/>
      <c r="DT36" s="681"/>
      <c r="DU36" s="681"/>
      <c r="DV36" s="682"/>
      <c r="DW36" s="683">
        <v>18.2</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1519862</v>
      </c>
      <c r="S37" s="681"/>
      <c r="T37" s="681"/>
      <c r="U37" s="681"/>
      <c r="V37" s="681"/>
      <c r="W37" s="681"/>
      <c r="X37" s="681"/>
      <c r="Y37" s="682"/>
      <c r="Z37" s="713">
        <v>2.6</v>
      </c>
      <c r="AA37" s="713"/>
      <c r="AB37" s="713"/>
      <c r="AC37" s="713"/>
      <c r="AD37" s="714" t="s">
        <v>244</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2761046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59750</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256378</v>
      </c>
      <c r="CS37" s="699"/>
      <c r="CT37" s="699"/>
      <c r="CU37" s="699"/>
      <c r="CV37" s="699"/>
      <c r="CW37" s="699"/>
      <c r="CX37" s="699"/>
      <c r="CY37" s="700"/>
      <c r="CZ37" s="683">
        <v>0.4</v>
      </c>
      <c r="DA37" s="701"/>
      <c r="DB37" s="701"/>
      <c r="DC37" s="702"/>
      <c r="DD37" s="686">
        <v>245072</v>
      </c>
      <c r="DE37" s="699"/>
      <c r="DF37" s="699"/>
      <c r="DG37" s="699"/>
      <c r="DH37" s="699"/>
      <c r="DI37" s="699"/>
      <c r="DJ37" s="699"/>
      <c r="DK37" s="700"/>
      <c r="DL37" s="686">
        <v>244688</v>
      </c>
      <c r="DM37" s="699"/>
      <c r="DN37" s="699"/>
      <c r="DO37" s="699"/>
      <c r="DP37" s="699"/>
      <c r="DQ37" s="699"/>
      <c r="DR37" s="699"/>
      <c r="DS37" s="699"/>
      <c r="DT37" s="699"/>
      <c r="DU37" s="699"/>
      <c r="DV37" s="700"/>
      <c r="DW37" s="683">
        <v>0.9</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2301057</v>
      </c>
      <c r="S38" s="681"/>
      <c r="T38" s="681"/>
      <c r="U38" s="681"/>
      <c r="V38" s="681"/>
      <c r="W38" s="681"/>
      <c r="X38" s="681"/>
      <c r="Y38" s="682"/>
      <c r="Z38" s="713">
        <v>3.9</v>
      </c>
      <c r="AA38" s="713"/>
      <c r="AB38" s="713"/>
      <c r="AC38" s="713"/>
      <c r="AD38" s="714">
        <v>85</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2595571</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11068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3570960</v>
      </c>
      <c r="CS38" s="681"/>
      <c r="CT38" s="681"/>
      <c r="CU38" s="681"/>
      <c r="CV38" s="681"/>
      <c r="CW38" s="681"/>
      <c r="CX38" s="681"/>
      <c r="CY38" s="682"/>
      <c r="CZ38" s="683">
        <v>6.2</v>
      </c>
      <c r="DA38" s="701"/>
      <c r="DB38" s="701"/>
      <c r="DC38" s="702"/>
      <c r="DD38" s="686">
        <v>2881702</v>
      </c>
      <c r="DE38" s="681"/>
      <c r="DF38" s="681"/>
      <c r="DG38" s="681"/>
      <c r="DH38" s="681"/>
      <c r="DI38" s="681"/>
      <c r="DJ38" s="681"/>
      <c r="DK38" s="682"/>
      <c r="DL38" s="686">
        <v>2723886</v>
      </c>
      <c r="DM38" s="681"/>
      <c r="DN38" s="681"/>
      <c r="DO38" s="681"/>
      <c r="DP38" s="681"/>
      <c r="DQ38" s="681"/>
      <c r="DR38" s="681"/>
      <c r="DS38" s="681"/>
      <c r="DT38" s="681"/>
      <c r="DU38" s="681"/>
      <c r="DV38" s="682"/>
      <c r="DW38" s="683">
        <v>9.6999999999999993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3598900</v>
      </c>
      <c r="S39" s="681"/>
      <c r="T39" s="681"/>
      <c r="U39" s="681"/>
      <c r="V39" s="681"/>
      <c r="W39" s="681"/>
      <c r="X39" s="681"/>
      <c r="Y39" s="682"/>
      <c r="Z39" s="713">
        <v>6.1</v>
      </c>
      <c r="AA39" s="713"/>
      <c r="AB39" s="713"/>
      <c r="AC39" s="713"/>
      <c r="AD39" s="714" t="s">
        <v>244</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346367</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17777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1517091</v>
      </c>
      <c r="CS39" s="699"/>
      <c r="CT39" s="699"/>
      <c r="CU39" s="699"/>
      <c r="CV39" s="699"/>
      <c r="CW39" s="699"/>
      <c r="CX39" s="699"/>
      <c r="CY39" s="700"/>
      <c r="CZ39" s="683">
        <v>2.6</v>
      </c>
      <c r="DA39" s="701"/>
      <c r="DB39" s="701"/>
      <c r="DC39" s="702"/>
      <c r="DD39" s="686">
        <v>889524</v>
      </c>
      <c r="DE39" s="699"/>
      <c r="DF39" s="699"/>
      <c r="DG39" s="699"/>
      <c r="DH39" s="699"/>
      <c r="DI39" s="699"/>
      <c r="DJ39" s="699"/>
      <c r="DK39" s="700"/>
      <c r="DL39" s="686" t="s">
        <v>233</v>
      </c>
      <c r="DM39" s="699"/>
      <c r="DN39" s="699"/>
      <c r="DO39" s="699"/>
      <c r="DP39" s="699"/>
      <c r="DQ39" s="699"/>
      <c r="DR39" s="699"/>
      <c r="DS39" s="699"/>
      <c r="DT39" s="699"/>
      <c r="DU39" s="699"/>
      <c r="DV39" s="700"/>
      <c r="DW39" s="683" t="s">
        <v>244</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244</v>
      </c>
      <c r="S40" s="681"/>
      <c r="T40" s="681"/>
      <c r="U40" s="681"/>
      <c r="V40" s="681"/>
      <c r="W40" s="681"/>
      <c r="X40" s="681"/>
      <c r="Y40" s="682"/>
      <c r="Z40" s="713" t="s">
        <v>233</v>
      </c>
      <c r="AA40" s="713"/>
      <c r="AB40" s="713"/>
      <c r="AC40" s="713"/>
      <c r="AD40" s="714" t="s">
        <v>244</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t="s">
        <v>233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601840</v>
      </c>
      <c r="CS40" s="681"/>
      <c r="CT40" s="681"/>
      <c r="CU40" s="681"/>
      <c r="CV40" s="681"/>
      <c r="CW40" s="681"/>
      <c r="CX40" s="681"/>
      <c r="CY40" s="682"/>
      <c r="CZ40" s="683">
        <v>1</v>
      </c>
      <c r="DA40" s="701"/>
      <c r="DB40" s="701"/>
      <c r="DC40" s="702"/>
      <c r="DD40" s="686">
        <v>60</v>
      </c>
      <c r="DE40" s="681"/>
      <c r="DF40" s="681"/>
      <c r="DG40" s="681"/>
      <c r="DH40" s="681"/>
      <c r="DI40" s="681"/>
      <c r="DJ40" s="681"/>
      <c r="DK40" s="682"/>
      <c r="DL40" s="686" t="s">
        <v>244</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233</v>
      </c>
      <c r="AA41" s="713"/>
      <c r="AB41" s="713"/>
      <c r="AC41" s="713"/>
      <c r="AD41" s="714" t="s">
        <v>233</v>
      </c>
      <c r="AE41" s="714"/>
      <c r="AF41" s="714"/>
      <c r="AG41" s="714"/>
      <c r="AH41" s="714"/>
      <c r="AI41" s="714"/>
      <c r="AJ41" s="714"/>
      <c r="AK41" s="714"/>
      <c r="AL41" s="683" t="s">
        <v>244</v>
      </c>
      <c r="AM41" s="684"/>
      <c r="AN41" s="684"/>
      <c r="AO41" s="715"/>
      <c r="AQ41" s="723" t="s">
        <v>349</v>
      </c>
      <c r="AR41" s="724"/>
      <c r="AS41" s="724"/>
      <c r="AT41" s="724"/>
      <c r="AU41" s="724"/>
      <c r="AV41" s="724"/>
      <c r="AW41" s="724"/>
      <c r="AX41" s="724"/>
      <c r="AY41" s="725"/>
      <c r="AZ41" s="680">
        <v>666771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244</v>
      </c>
      <c r="CS41" s="699"/>
      <c r="CT41" s="699"/>
      <c r="CU41" s="699"/>
      <c r="CV41" s="699"/>
      <c r="CW41" s="699"/>
      <c r="CX41" s="699"/>
      <c r="CY41" s="700"/>
      <c r="CZ41" s="683" t="s">
        <v>244</v>
      </c>
      <c r="DA41" s="701"/>
      <c r="DB41" s="701"/>
      <c r="DC41" s="702"/>
      <c r="DD41" s="686" t="s">
        <v>244</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960500</v>
      </c>
      <c r="S42" s="681"/>
      <c r="T42" s="681"/>
      <c r="U42" s="681"/>
      <c r="V42" s="681"/>
      <c r="W42" s="681"/>
      <c r="X42" s="681"/>
      <c r="Y42" s="682"/>
      <c r="Z42" s="713">
        <v>1.6</v>
      </c>
      <c r="AA42" s="713"/>
      <c r="AB42" s="713"/>
      <c r="AC42" s="713"/>
      <c r="AD42" s="714" t="s">
        <v>233</v>
      </c>
      <c r="AE42" s="714"/>
      <c r="AF42" s="714"/>
      <c r="AG42" s="714"/>
      <c r="AH42" s="714"/>
      <c r="AI42" s="714"/>
      <c r="AJ42" s="714"/>
      <c r="AK42" s="714"/>
      <c r="AL42" s="683" t="s">
        <v>244</v>
      </c>
      <c r="AM42" s="684"/>
      <c r="AN42" s="684"/>
      <c r="AO42" s="715"/>
      <c r="AQ42" s="716" t="s">
        <v>353</v>
      </c>
      <c r="AR42" s="717"/>
      <c r="AS42" s="717"/>
      <c r="AT42" s="717"/>
      <c r="AU42" s="717"/>
      <c r="AV42" s="717"/>
      <c r="AW42" s="717"/>
      <c r="AX42" s="717"/>
      <c r="AY42" s="718"/>
      <c r="AZ42" s="664">
        <v>2904189</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325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5642730</v>
      </c>
      <c r="CS42" s="681"/>
      <c r="CT42" s="681"/>
      <c r="CU42" s="681"/>
      <c r="CV42" s="681"/>
      <c r="CW42" s="681"/>
      <c r="CX42" s="681"/>
      <c r="CY42" s="682"/>
      <c r="CZ42" s="683">
        <v>9.8000000000000007</v>
      </c>
      <c r="DA42" s="684"/>
      <c r="DB42" s="684"/>
      <c r="DC42" s="685"/>
      <c r="DD42" s="686">
        <v>1443530</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59352264</v>
      </c>
      <c r="S43" s="703"/>
      <c r="T43" s="703"/>
      <c r="U43" s="703"/>
      <c r="V43" s="703"/>
      <c r="W43" s="703"/>
      <c r="X43" s="703"/>
      <c r="Y43" s="704"/>
      <c r="Z43" s="705">
        <v>100</v>
      </c>
      <c r="AA43" s="705"/>
      <c r="AB43" s="705"/>
      <c r="AC43" s="705"/>
      <c r="AD43" s="706">
        <v>27265779</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302357</v>
      </c>
      <c r="CS43" s="699"/>
      <c r="CT43" s="699"/>
      <c r="CU43" s="699"/>
      <c r="CV43" s="699"/>
      <c r="CW43" s="699"/>
      <c r="CX43" s="699"/>
      <c r="CY43" s="700"/>
      <c r="CZ43" s="683">
        <v>0.5</v>
      </c>
      <c r="DA43" s="701"/>
      <c r="DB43" s="701"/>
      <c r="DC43" s="702"/>
      <c r="DD43" s="686">
        <v>302357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5621754</v>
      </c>
      <c r="CS44" s="681"/>
      <c r="CT44" s="681"/>
      <c r="CU44" s="681"/>
      <c r="CV44" s="681"/>
      <c r="CW44" s="681"/>
      <c r="CX44" s="681"/>
      <c r="CY44" s="682"/>
      <c r="CZ44" s="683">
        <v>9.8000000000000007</v>
      </c>
      <c r="DA44" s="684"/>
      <c r="DB44" s="684"/>
      <c r="DC44" s="685"/>
      <c r="DD44" s="686">
        <v>1443530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2330410</v>
      </c>
      <c r="CS45" s="699"/>
      <c r="CT45" s="699"/>
      <c r="CU45" s="699"/>
      <c r="CV45" s="699"/>
      <c r="CW45" s="699"/>
      <c r="CX45" s="699"/>
      <c r="CY45" s="700"/>
      <c r="CZ45" s="683">
        <v>4</v>
      </c>
      <c r="DA45" s="701"/>
      <c r="DB45" s="701"/>
      <c r="DC45" s="702"/>
      <c r="DD45" s="686">
        <v>84767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3193397</v>
      </c>
      <c r="CS46" s="681"/>
      <c r="CT46" s="681"/>
      <c r="CU46" s="681"/>
      <c r="CV46" s="681"/>
      <c r="CW46" s="681"/>
      <c r="CX46" s="681"/>
      <c r="CY46" s="682"/>
      <c r="CZ46" s="683">
        <v>5.5</v>
      </c>
      <c r="DA46" s="684"/>
      <c r="DB46" s="684"/>
      <c r="DC46" s="685"/>
      <c r="DD46" s="686">
        <v>1349232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20976</v>
      </c>
      <c r="CS47" s="699"/>
      <c r="CT47" s="699"/>
      <c r="CU47" s="699"/>
      <c r="CV47" s="699"/>
      <c r="CW47" s="699"/>
      <c r="CX47" s="699"/>
      <c r="CY47" s="700"/>
      <c r="CZ47" s="683">
        <v>0</v>
      </c>
      <c r="DA47" s="701"/>
      <c r="DB47" s="701"/>
      <c r="DC47" s="702"/>
      <c r="DD47" s="686" t="s">
        <v>244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233</v>
      </c>
      <c r="CS48" s="681"/>
      <c r="CT48" s="681"/>
      <c r="CU48" s="681"/>
      <c r="CV48" s="681"/>
      <c r="CW48" s="681"/>
      <c r="CX48" s="681"/>
      <c r="CY48" s="682"/>
      <c r="CZ48" s="683" t="s">
        <v>233</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57611370</v>
      </c>
      <c r="CS49" s="665"/>
      <c r="CT49" s="665"/>
      <c r="CU49" s="665"/>
      <c r="CV49" s="665"/>
      <c r="CW49" s="665"/>
      <c r="CX49" s="665"/>
      <c r="CY49" s="666"/>
      <c r="CZ49" s="667">
        <v>100</v>
      </c>
      <c r="DA49" s="668"/>
      <c r="DB49" s="668"/>
      <c r="DC49" s="669"/>
      <c r="DD49" s="670">
        <v>33167417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1JZgg5QMYPHem7OHX+pU6si4zPjEn8kZSKMS7bjegt1pKf79lkhH2fxepL9pA0EuF0RyAjVShJI2mVTzOuPCUg==" saltValue="gkni5qdGEltAsjtlXQ7P+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59340.22</v>
      </c>
      <c r="R7" s="1200"/>
      <c r="S7" s="1200"/>
      <c r="T7" s="1200"/>
      <c r="U7" s="1200"/>
      <c r="V7" s="1200">
        <v>57640.692999999999</v>
      </c>
      <c r="W7" s="1200"/>
      <c r="X7" s="1200"/>
      <c r="Y7" s="1200"/>
      <c r="Z7" s="1200"/>
      <c r="AA7" s="1200">
        <f>Q7-V7</f>
        <v>1699.5270000000019</v>
      </c>
      <c r="AB7" s="1200"/>
      <c r="AC7" s="1200"/>
      <c r="AD7" s="1200"/>
      <c r="AE7" s="1201"/>
      <c r="AF7" s="1202">
        <v>1169</v>
      </c>
      <c r="AG7" s="1203"/>
      <c r="AH7" s="1203"/>
      <c r="AI7" s="1203"/>
      <c r="AJ7" s="1204"/>
      <c r="AK7" s="1186">
        <v>1616.89</v>
      </c>
      <c r="AL7" s="1187"/>
      <c r="AM7" s="1187"/>
      <c r="AN7" s="1187"/>
      <c r="AO7" s="1187"/>
      <c r="AP7" s="1187">
        <v>48967.457999999999</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t="s">
        <v>597</v>
      </c>
      <c r="BS7" s="1190" t="s">
        <v>587</v>
      </c>
      <c r="BT7" s="1191"/>
      <c r="BU7" s="1191"/>
      <c r="BV7" s="1191"/>
      <c r="BW7" s="1191"/>
      <c r="BX7" s="1191"/>
      <c r="BY7" s="1191"/>
      <c r="BZ7" s="1191"/>
      <c r="CA7" s="1191"/>
      <c r="CB7" s="1191"/>
      <c r="CC7" s="1191"/>
      <c r="CD7" s="1191"/>
      <c r="CE7" s="1191"/>
      <c r="CF7" s="1191"/>
      <c r="CG7" s="1192"/>
      <c r="CH7" s="1183">
        <v>-1.7889999999999999</v>
      </c>
      <c r="CI7" s="1184"/>
      <c r="CJ7" s="1184"/>
      <c r="CK7" s="1184"/>
      <c r="CL7" s="1185"/>
      <c r="CM7" s="1183">
        <v>256.65800000000002</v>
      </c>
      <c r="CN7" s="1184"/>
      <c r="CO7" s="1184"/>
      <c r="CP7" s="1184"/>
      <c r="CQ7" s="1185"/>
      <c r="CR7" s="1183">
        <v>12.5</v>
      </c>
      <c r="CS7" s="1184"/>
      <c r="CT7" s="1184"/>
      <c r="CU7" s="1184"/>
      <c r="CV7" s="1185"/>
      <c r="CW7" s="1183" t="s">
        <v>579</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308.98700000000002</v>
      </c>
      <c r="R8" s="1139"/>
      <c r="S8" s="1139"/>
      <c r="T8" s="1139"/>
      <c r="U8" s="1139"/>
      <c r="V8" s="1139">
        <v>271.06799999999998</v>
      </c>
      <c r="W8" s="1139"/>
      <c r="X8" s="1139"/>
      <c r="Y8" s="1139"/>
      <c r="Z8" s="1139"/>
      <c r="AA8" s="1140">
        <f>Q8-V8</f>
        <v>37.91900000000004</v>
      </c>
      <c r="AB8" s="1115"/>
      <c r="AC8" s="1115"/>
      <c r="AD8" s="1115"/>
      <c r="AE8" s="1116"/>
      <c r="AF8" s="1114">
        <v>38</v>
      </c>
      <c r="AG8" s="1115"/>
      <c r="AH8" s="1115"/>
      <c r="AI8" s="1115"/>
      <c r="AJ8" s="1116"/>
      <c r="AK8" s="1181">
        <f>17.833+43.044+26.239+30.928+5.544</f>
        <v>123.58799999999999</v>
      </c>
      <c r="AL8" s="1182"/>
      <c r="AM8" s="1182"/>
      <c r="AN8" s="1182"/>
      <c r="AO8" s="1182"/>
      <c r="AP8" s="1182">
        <v>73.275000000000006</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588</v>
      </c>
      <c r="BT8" s="1110"/>
      <c r="BU8" s="1110"/>
      <c r="BV8" s="1110"/>
      <c r="BW8" s="1110"/>
      <c r="BX8" s="1110"/>
      <c r="BY8" s="1110"/>
      <c r="BZ8" s="1110"/>
      <c r="CA8" s="1110"/>
      <c r="CB8" s="1110"/>
      <c r="CC8" s="1110"/>
      <c r="CD8" s="1110"/>
      <c r="CE8" s="1110"/>
      <c r="CF8" s="1110"/>
      <c r="CG8" s="1111"/>
      <c r="CH8" s="1084">
        <v>0.30099999999999999</v>
      </c>
      <c r="CI8" s="1085"/>
      <c r="CJ8" s="1085"/>
      <c r="CK8" s="1085"/>
      <c r="CL8" s="1086"/>
      <c r="CM8" s="1084">
        <v>-18.141999999999999</v>
      </c>
      <c r="CN8" s="1085"/>
      <c r="CO8" s="1085"/>
      <c r="CP8" s="1085"/>
      <c r="CQ8" s="1086"/>
      <c r="CR8" s="1084">
        <v>12.75</v>
      </c>
      <c r="CS8" s="1085"/>
      <c r="CT8" s="1085"/>
      <c r="CU8" s="1085"/>
      <c r="CV8" s="1086"/>
      <c r="CW8" s="1084" t="s">
        <v>579</v>
      </c>
      <c r="CX8" s="1085"/>
      <c r="CY8" s="1085"/>
      <c r="CZ8" s="1085"/>
      <c r="DA8" s="1086"/>
      <c r="DB8" s="1084" t="s">
        <v>579</v>
      </c>
      <c r="DC8" s="1085"/>
      <c r="DD8" s="1085"/>
      <c r="DE8" s="1085"/>
      <c r="DF8" s="1086"/>
      <c r="DG8" s="1084" t="s">
        <v>579</v>
      </c>
      <c r="DH8" s="1085"/>
      <c r="DI8" s="1085"/>
      <c r="DJ8" s="1085"/>
      <c r="DK8" s="1086"/>
      <c r="DL8" s="1084" t="s">
        <v>579</v>
      </c>
      <c r="DM8" s="1085"/>
      <c r="DN8" s="1085"/>
      <c r="DO8" s="1085"/>
      <c r="DP8" s="1086"/>
      <c r="DQ8" s="1084" t="s">
        <v>579</v>
      </c>
      <c r="DR8" s="1085"/>
      <c r="DS8" s="1085"/>
      <c r="DT8" s="1085"/>
      <c r="DU8" s="1086"/>
      <c r="DV8" s="1087"/>
      <c r="DW8" s="1088"/>
      <c r="DX8" s="1088"/>
      <c r="DY8" s="1088"/>
      <c r="DZ8" s="1089"/>
      <c r="EA8" s="256"/>
    </row>
    <row r="9" spans="1:131" s="257" customFormat="1" ht="26.25" customHeight="1" x14ac:dyDescent="0.15">
      <c r="A9" s="263">
        <v>3</v>
      </c>
      <c r="B9" s="1132" t="s">
        <v>391</v>
      </c>
      <c r="C9" s="1133"/>
      <c r="D9" s="1133"/>
      <c r="E9" s="1133"/>
      <c r="F9" s="1133"/>
      <c r="G9" s="1133"/>
      <c r="H9" s="1133"/>
      <c r="I9" s="1133"/>
      <c r="J9" s="1133"/>
      <c r="K9" s="1133"/>
      <c r="L9" s="1133"/>
      <c r="M9" s="1133"/>
      <c r="N9" s="1133"/>
      <c r="O9" s="1133"/>
      <c r="P9" s="1134"/>
      <c r="Q9" s="1138">
        <v>18.492999999999999</v>
      </c>
      <c r="R9" s="1139"/>
      <c r="S9" s="1139"/>
      <c r="T9" s="1139"/>
      <c r="U9" s="1139"/>
      <c r="V9" s="1139">
        <v>15.045</v>
      </c>
      <c r="W9" s="1139"/>
      <c r="X9" s="1139"/>
      <c r="Y9" s="1139"/>
      <c r="Z9" s="1139"/>
      <c r="AA9" s="1140">
        <f>Q9-V9</f>
        <v>3.4479999999999986</v>
      </c>
      <c r="AB9" s="1115"/>
      <c r="AC9" s="1115"/>
      <c r="AD9" s="1115"/>
      <c r="AE9" s="1116"/>
      <c r="AF9" s="1114">
        <v>3</v>
      </c>
      <c r="AG9" s="1115"/>
      <c r="AH9" s="1115"/>
      <c r="AI9" s="1115"/>
      <c r="AJ9" s="1116"/>
      <c r="AK9" s="1181">
        <v>0.68400000000000005</v>
      </c>
      <c r="AL9" s="1182"/>
      <c r="AM9" s="1182"/>
      <c r="AN9" s="1182"/>
      <c r="AO9" s="1182"/>
      <c r="AP9" s="1182" t="s">
        <v>578</v>
      </c>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t="s">
        <v>589</v>
      </c>
      <c r="BT9" s="1110"/>
      <c r="BU9" s="1110"/>
      <c r="BV9" s="1110"/>
      <c r="BW9" s="1110"/>
      <c r="BX9" s="1110"/>
      <c r="BY9" s="1110"/>
      <c r="BZ9" s="1110"/>
      <c r="CA9" s="1110"/>
      <c r="CB9" s="1110"/>
      <c r="CC9" s="1110"/>
      <c r="CD9" s="1110"/>
      <c r="CE9" s="1110"/>
      <c r="CF9" s="1110"/>
      <c r="CG9" s="1111"/>
      <c r="CH9" s="1084">
        <v>3.5920000000000001</v>
      </c>
      <c r="CI9" s="1085"/>
      <c r="CJ9" s="1085"/>
      <c r="CK9" s="1085"/>
      <c r="CL9" s="1086"/>
      <c r="CM9" s="1084">
        <v>25.901</v>
      </c>
      <c r="CN9" s="1085"/>
      <c r="CO9" s="1085"/>
      <c r="CP9" s="1085"/>
      <c r="CQ9" s="1086"/>
      <c r="CR9" s="1084">
        <v>20</v>
      </c>
      <c r="CS9" s="1085"/>
      <c r="CT9" s="1085"/>
      <c r="CU9" s="1085"/>
      <c r="CV9" s="1086"/>
      <c r="CW9" s="1084" t="s">
        <v>579</v>
      </c>
      <c r="CX9" s="1085"/>
      <c r="CY9" s="1085"/>
      <c r="CZ9" s="1085"/>
      <c r="DA9" s="1086"/>
      <c r="DB9" s="1084" t="s">
        <v>579</v>
      </c>
      <c r="DC9" s="1085"/>
      <c r="DD9" s="1085"/>
      <c r="DE9" s="1085"/>
      <c r="DF9" s="1086"/>
      <c r="DG9" s="1084" t="s">
        <v>579</v>
      </c>
      <c r="DH9" s="1085"/>
      <c r="DI9" s="1085"/>
      <c r="DJ9" s="1085"/>
      <c r="DK9" s="1086"/>
      <c r="DL9" s="1084" t="s">
        <v>579</v>
      </c>
      <c r="DM9" s="1085"/>
      <c r="DN9" s="1085"/>
      <c r="DO9" s="1085"/>
      <c r="DP9" s="1086"/>
      <c r="DQ9" s="1084" t="s">
        <v>579</v>
      </c>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t="s">
        <v>590</v>
      </c>
      <c r="BT10" s="1110"/>
      <c r="BU10" s="1110"/>
      <c r="BV10" s="1110"/>
      <c r="BW10" s="1110"/>
      <c r="BX10" s="1110"/>
      <c r="BY10" s="1110"/>
      <c r="BZ10" s="1110"/>
      <c r="CA10" s="1110"/>
      <c r="CB10" s="1110"/>
      <c r="CC10" s="1110"/>
      <c r="CD10" s="1110"/>
      <c r="CE10" s="1110"/>
      <c r="CF10" s="1110"/>
      <c r="CG10" s="1111"/>
      <c r="CH10" s="1084">
        <v>-7.8680000000000003</v>
      </c>
      <c r="CI10" s="1085"/>
      <c r="CJ10" s="1085"/>
      <c r="CK10" s="1085"/>
      <c r="CL10" s="1086"/>
      <c r="CM10" s="1084">
        <v>80.445999999999998</v>
      </c>
      <c r="CN10" s="1085"/>
      <c r="CO10" s="1085"/>
      <c r="CP10" s="1085"/>
      <c r="CQ10" s="1086"/>
      <c r="CR10" s="1084">
        <v>25.5</v>
      </c>
      <c r="CS10" s="1085"/>
      <c r="CT10" s="1085"/>
      <c r="CU10" s="1085"/>
      <c r="CV10" s="1086"/>
      <c r="CW10" s="1084" t="s">
        <v>579</v>
      </c>
      <c r="CX10" s="1085"/>
      <c r="CY10" s="1085"/>
      <c r="CZ10" s="1085"/>
      <c r="DA10" s="1086"/>
      <c r="DB10" s="1084" t="s">
        <v>579</v>
      </c>
      <c r="DC10" s="1085"/>
      <c r="DD10" s="1085"/>
      <c r="DE10" s="1085"/>
      <c r="DF10" s="1086"/>
      <c r="DG10" s="1084" t="s">
        <v>579</v>
      </c>
      <c r="DH10" s="1085"/>
      <c r="DI10" s="1085"/>
      <c r="DJ10" s="1085"/>
      <c r="DK10" s="1086"/>
      <c r="DL10" s="1084" t="s">
        <v>579</v>
      </c>
      <c r="DM10" s="1085"/>
      <c r="DN10" s="1085"/>
      <c r="DO10" s="1085"/>
      <c r="DP10" s="1086"/>
      <c r="DQ10" s="1084" t="s">
        <v>579</v>
      </c>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t="s">
        <v>591</v>
      </c>
      <c r="BT11" s="1110"/>
      <c r="BU11" s="1110"/>
      <c r="BV11" s="1110"/>
      <c r="BW11" s="1110"/>
      <c r="BX11" s="1110"/>
      <c r="BY11" s="1110"/>
      <c r="BZ11" s="1110"/>
      <c r="CA11" s="1110"/>
      <c r="CB11" s="1110"/>
      <c r="CC11" s="1110"/>
      <c r="CD11" s="1110"/>
      <c r="CE11" s="1110"/>
      <c r="CF11" s="1110"/>
      <c r="CG11" s="1111"/>
      <c r="CH11" s="1084">
        <v>42.848999999999997</v>
      </c>
      <c r="CI11" s="1085"/>
      <c r="CJ11" s="1085"/>
      <c r="CK11" s="1085"/>
      <c r="CL11" s="1086"/>
      <c r="CM11" s="1084">
        <v>206.786</v>
      </c>
      <c r="CN11" s="1085"/>
      <c r="CO11" s="1085"/>
      <c r="CP11" s="1085"/>
      <c r="CQ11" s="1086"/>
      <c r="CR11" s="1084">
        <v>80</v>
      </c>
      <c r="CS11" s="1085"/>
      <c r="CT11" s="1085"/>
      <c r="CU11" s="1085"/>
      <c r="CV11" s="1086"/>
      <c r="CW11" s="1084" t="s">
        <v>579</v>
      </c>
      <c r="CX11" s="1085"/>
      <c r="CY11" s="1085"/>
      <c r="CZ11" s="1085"/>
      <c r="DA11" s="1086"/>
      <c r="DB11" s="1084">
        <v>700</v>
      </c>
      <c r="DC11" s="1085"/>
      <c r="DD11" s="1085"/>
      <c r="DE11" s="1085"/>
      <c r="DF11" s="1086"/>
      <c r="DG11" s="1084" t="s">
        <v>579</v>
      </c>
      <c r="DH11" s="1085"/>
      <c r="DI11" s="1085"/>
      <c r="DJ11" s="1085"/>
      <c r="DK11" s="1086"/>
      <c r="DL11" s="1084" t="s">
        <v>579</v>
      </c>
      <c r="DM11" s="1085"/>
      <c r="DN11" s="1085"/>
      <c r="DO11" s="1085"/>
      <c r="DP11" s="1086"/>
      <c r="DQ11" s="1084" t="s">
        <v>579</v>
      </c>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t="s">
        <v>592</v>
      </c>
      <c r="BT12" s="1110"/>
      <c r="BU12" s="1110"/>
      <c r="BV12" s="1110"/>
      <c r="BW12" s="1110"/>
      <c r="BX12" s="1110"/>
      <c r="BY12" s="1110"/>
      <c r="BZ12" s="1110"/>
      <c r="CA12" s="1110"/>
      <c r="CB12" s="1110"/>
      <c r="CC12" s="1110"/>
      <c r="CD12" s="1110"/>
      <c r="CE12" s="1110"/>
      <c r="CF12" s="1110"/>
      <c r="CG12" s="1111"/>
      <c r="CH12" s="1084">
        <v>9.9329999999999998</v>
      </c>
      <c r="CI12" s="1085"/>
      <c r="CJ12" s="1085"/>
      <c r="CK12" s="1085"/>
      <c r="CL12" s="1086"/>
      <c r="CM12" s="1084">
        <v>115.068</v>
      </c>
      <c r="CN12" s="1085"/>
      <c r="CO12" s="1085"/>
      <c r="CP12" s="1085"/>
      <c r="CQ12" s="1086"/>
      <c r="CR12" s="1084">
        <v>45.9</v>
      </c>
      <c r="CS12" s="1085"/>
      <c r="CT12" s="1085"/>
      <c r="CU12" s="1085"/>
      <c r="CV12" s="1086"/>
      <c r="CW12" s="1084" t="s">
        <v>579</v>
      </c>
      <c r="CX12" s="1085"/>
      <c r="CY12" s="1085"/>
      <c r="CZ12" s="1085"/>
      <c r="DA12" s="1086"/>
      <c r="DB12" s="1084" t="s">
        <v>579</v>
      </c>
      <c r="DC12" s="1085"/>
      <c r="DD12" s="1085"/>
      <c r="DE12" s="1085"/>
      <c r="DF12" s="1086"/>
      <c r="DG12" s="1084" t="s">
        <v>579</v>
      </c>
      <c r="DH12" s="1085"/>
      <c r="DI12" s="1085"/>
      <c r="DJ12" s="1085"/>
      <c r="DK12" s="1086"/>
      <c r="DL12" s="1084" t="s">
        <v>579</v>
      </c>
      <c r="DM12" s="1085"/>
      <c r="DN12" s="1085"/>
      <c r="DO12" s="1085"/>
      <c r="DP12" s="1086"/>
      <c r="DQ12" s="1084" t="s">
        <v>579</v>
      </c>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t="s">
        <v>593</v>
      </c>
      <c r="BT13" s="1110"/>
      <c r="BU13" s="1110"/>
      <c r="BV13" s="1110"/>
      <c r="BW13" s="1110"/>
      <c r="BX13" s="1110"/>
      <c r="BY13" s="1110"/>
      <c r="BZ13" s="1110"/>
      <c r="CA13" s="1110"/>
      <c r="CB13" s="1110"/>
      <c r="CC13" s="1110"/>
      <c r="CD13" s="1110"/>
      <c r="CE13" s="1110"/>
      <c r="CF13" s="1110"/>
      <c r="CG13" s="1111"/>
      <c r="CH13" s="1084">
        <v>-10.3</v>
      </c>
      <c r="CI13" s="1085"/>
      <c r="CJ13" s="1085"/>
      <c r="CK13" s="1085"/>
      <c r="CL13" s="1086"/>
      <c r="CM13" s="1084">
        <v>19.663</v>
      </c>
      <c r="CN13" s="1085"/>
      <c r="CO13" s="1085"/>
      <c r="CP13" s="1085"/>
      <c r="CQ13" s="1086"/>
      <c r="CR13" s="1084">
        <v>4.95</v>
      </c>
      <c r="CS13" s="1085"/>
      <c r="CT13" s="1085"/>
      <c r="CU13" s="1085"/>
      <c r="CV13" s="1086"/>
      <c r="CW13" s="1084" t="s">
        <v>579</v>
      </c>
      <c r="CX13" s="1085"/>
      <c r="CY13" s="1085"/>
      <c r="CZ13" s="1085"/>
      <c r="DA13" s="1086"/>
      <c r="DB13" s="1084" t="s">
        <v>579</v>
      </c>
      <c r="DC13" s="1085"/>
      <c r="DD13" s="1085"/>
      <c r="DE13" s="1085"/>
      <c r="DF13" s="1086"/>
      <c r="DG13" s="1084" t="s">
        <v>579</v>
      </c>
      <c r="DH13" s="1085"/>
      <c r="DI13" s="1085"/>
      <c r="DJ13" s="1085"/>
      <c r="DK13" s="1086"/>
      <c r="DL13" s="1084" t="s">
        <v>579</v>
      </c>
      <c r="DM13" s="1085"/>
      <c r="DN13" s="1085"/>
      <c r="DO13" s="1085"/>
      <c r="DP13" s="1086"/>
      <c r="DQ13" s="1084" t="s">
        <v>579</v>
      </c>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t="s">
        <v>594</v>
      </c>
      <c r="BT14" s="1110"/>
      <c r="BU14" s="1110"/>
      <c r="BV14" s="1110"/>
      <c r="BW14" s="1110"/>
      <c r="BX14" s="1110"/>
      <c r="BY14" s="1110"/>
      <c r="BZ14" s="1110"/>
      <c r="CA14" s="1110"/>
      <c r="CB14" s="1110"/>
      <c r="CC14" s="1110"/>
      <c r="CD14" s="1110"/>
      <c r="CE14" s="1110"/>
      <c r="CF14" s="1110"/>
      <c r="CG14" s="1111"/>
      <c r="CH14" s="1084">
        <v>-15.831</v>
      </c>
      <c r="CI14" s="1085"/>
      <c r="CJ14" s="1085"/>
      <c r="CK14" s="1085"/>
      <c r="CL14" s="1086"/>
      <c r="CM14" s="1084">
        <v>477.935</v>
      </c>
      <c r="CN14" s="1085"/>
      <c r="CO14" s="1085"/>
      <c r="CP14" s="1085"/>
      <c r="CQ14" s="1086"/>
      <c r="CR14" s="1084">
        <v>13</v>
      </c>
      <c r="CS14" s="1085"/>
      <c r="CT14" s="1085"/>
      <c r="CU14" s="1085"/>
      <c r="CV14" s="1086"/>
      <c r="CW14" s="1084" t="s">
        <v>579</v>
      </c>
      <c r="CX14" s="1085"/>
      <c r="CY14" s="1085"/>
      <c r="CZ14" s="1085"/>
      <c r="DA14" s="1086"/>
      <c r="DB14" s="1084" t="s">
        <v>579</v>
      </c>
      <c r="DC14" s="1085"/>
      <c r="DD14" s="1085"/>
      <c r="DE14" s="1085"/>
      <c r="DF14" s="1086"/>
      <c r="DG14" s="1084" t="s">
        <v>579</v>
      </c>
      <c r="DH14" s="1085"/>
      <c r="DI14" s="1085"/>
      <c r="DJ14" s="1085"/>
      <c r="DK14" s="1086"/>
      <c r="DL14" s="1084" t="s">
        <v>579</v>
      </c>
      <c r="DM14" s="1085"/>
      <c r="DN14" s="1085"/>
      <c r="DO14" s="1085"/>
      <c r="DP14" s="1086"/>
      <c r="DQ14" s="1084" t="s">
        <v>579</v>
      </c>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t="s">
        <v>595</v>
      </c>
      <c r="BT15" s="1110"/>
      <c r="BU15" s="1110"/>
      <c r="BV15" s="1110"/>
      <c r="BW15" s="1110"/>
      <c r="BX15" s="1110"/>
      <c r="BY15" s="1110"/>
      <c r="BZ15" s="1110"/>
      <c r="CA15" s="1110"/>
      <c r="CB15" s="1110"/>
      <c r="CC15" s="1110"/>
      <c r="CD15" s="1110"/>
      <c r="CE15" s="1110"/>
      <c r="CF15" s="1110"/>
      <c r="CG15" s="1111"/>
      <c r="CH15" s="1084">
        <v>9.7059999999999995</v>
      </c>
      <c r="CI15" s="1085"/>
      <c r="CJ15" s="1085"/>
      <c r="CK15" s="1085"/>
      <c r="CL15" s="1086"/>
      <c r="CM15" s="1084">
        <v>38.658999999999999</v>
      </c>
      <c r="CN15" s="1085"/>
      <c r="CO15" s="1085"/>
      <c r="CP15" s="1085"/>
      <c r="CQ15" s="1086"/>
      <c r="CR15" s="1084">
        <v>20</v>
      </c>
      <c r="CS15" s="1085"/>
      <c r="CT15" s="1085"/>
      <c r="CU15" s="1085"/>
      <c r="CV15" s="1086"/>
      <c r="CW15" s="1084" t="s">
        <v>579</v>
      </c>
      <c r="CX15" s="1085"/>
      <c r="CY15" s="1085"/>
      <c r="CZ15" s="1085"/>
      <c r="DA15" s="1086"/>
      <c r="DB15" s="1084" t="s">
        <v>579</v>
      </c>
      <c r="DC15" s="1085"/>
      <c r="DD15" s="1085"/>
      <c r="DE15" s="1085"/>
      <c r="DF15" s="1086"/>
      <c r="DG15" s="1084" t="s">
        <v>579</v>
      </c>
      <c r="DH15" s="1085"/>
      <c r="DI15" s="1085"/>
      <c r="DJ15" s="1085"/>
      <c r="DK15" s="1086"/>
      <c r="DL15" s="1084" t="s">
        <v>579</v>
      </c>
      <c r="DM15" s="1085"/>
      <c r="DN15" s="1085"/>
      <c r="DO15" s="1085"/>
      <c r="DP15" s="1086"/>
      <c r="DQ15" s="1084" t="s">
        <v>579</v>
      </c>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t="s">
        <v>597</v>
      </c>
      <c r="BS16" s="1109" t="s">
        <v>596</v>
      </c>
      <c r="BT16" s="1110"/>
      <c r="BU16" s="1110"/>
      <c r="BV16" s="1110"/>
      <c r="BW16" s="1110"/>
      <c r="BX16" s="1110"/>
      <c r="BY16" s="1110"/>
      <c r="BZ16" s="1110"/>
      <c r="CA16" s="1110"/>
      <c r="CB16" s="1110"/>
      <c r="CC16" s="1110"/>
      <c r="CD16" s="1110"/>
      <c r="CE16" s="1110"/>
      <c r="CF16" s="1110"/>
      <c r="CG16" s="1111"/>
      <c r="CH16" s="1084" t="s">
        <v>579</v>
      </c>
      <c r="CI16" s="1085"/>
      <c r="CJ16" s="1085"/>
      <c r="CK16" s="1085"/>
      <c r="CL16" s="1086"/>
      <c r="CM16" s="1084" t="s">
        <v>579</v>
      </c>
      <c r="CN16" s="1085"/>
      <c r="CO16" s="1085"/>
      <c r="CP16" s="1085"/>
      <c r="CQ16" s="1086"/>
      <c r="CR16" s="1084" t="s">
        <v>579</v>
      </c>
      <c r="CS16" s="1085"/>
      <c r="CT16" s="1085"/>
      <c r="CU16" s="1085"/>
      <c r="CV16" s="1086"/>
      <c r="CW16" s="1084" t="s">
        <v>579</v>
      </c>
      <c r="CX16" s="1085"/>
      <c r="CY16" s="1085"/>
      <c r="CZ16" s="1085"/>
      <c r="DA16" s="1086"/>
      <c r="DB16" s="1084" t="s">
        <v>579</v>
      </c>
      <c r="DC16" s="1085"/>
      <c r="DD16" s="1085"/>
      <c r="DE16" s="1085"/>
      <c r="DF16" s="1086"/>
      <c r="DG16" s="1084" t="s">
        <v>579</v>
      </c>
      <c r="DH16" s="1085"/>
      <c r="DI16" s="1085"/>
      <c r="DJ16" s="1085"/>
      <c r="DK16" s="1086"/>
      <c r="DL16" s="1084">
        <v>396.84300000000002</v>
      </c>
      <c r="DM16" s="1085"/>
      <c r="DN16" s="1085"/>
      <c r="DO16" s="1085"/>
      <c r="DP16" s="1086"/>
      <c r="DQ16" s="1084" t="s">
        <v>579</v>
      </c>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59352.264000000003</v>
      </c>
      <c r="R23" s="1164"/>
      <c r="S23" s="1164"/>
      <c r="T23" s="1164"/>
      <c r="U23" s="1164"/>
      <c r="V23" s="1164">
        <v>57611.37</v>
      </c>
      <c r="W23" s="1164"/>
      <c r="X23" s="1164"/>
      <c r="Y23" s="1164"/>
      <c r="Z23" s="1164"/>
      <c r="AA23" s="1164">
        <f t="shared" ref="AA23" si="0">SUM(AA7:AE22)</f>
        <v>1740.8940000000021</v>
      </c>
      <c r="AB23" s="1164"/>
      <c r="AC23" s="1164"/>
      <c r="AD23" s="1164"/>
      <c r="AE23" s="1165"/>
      <c r="AF23" s="1166">
        <v>1210</v>
      </c>
      <c r="AG23" s="1164"/>
      <c r="AH23" s="1164"/>
      <c r="AI23" s="1164"/>
      <c r="AJ23" s="1167"/>
      <c r="AK23" s="1168"/>
      <c r="AL23" s="1169"/>
      <c r="AM23" s="1169"/>
      <c r="AN23" s="1169"/>
      <c r="AO23" s="1169"/>
      <c r="AP23" s="1164">
        <f>SUM(AP7:AT22)</f>
        <v>49040.733</v>
      </c>
      <c r="AQ23" s="1164"/>
      <c r="AR23" s="1164"/>
      <c r="AS23" s="1164"/>
      <c r="AT23" s="1164"/>
      <c r="AU23" s="1170"/>
      <c r="AV23" s="1170"/>
      <c r="AW23" s="1170"/>
      <c r="AX23" s="1170"/>
      <c r="AY23" s="1171"/>
      <c r="AZ23" s="1160" t="s">
        <v>233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8643.5840000000007</v>
      </c>
      <c r="R28" s="1149"/>
      <c r="S28" s="1149"/>
      <c r="T28" s="1149"/>
      <c r="U28" s="1149"/>
      <c r="V28" s="1149">
        <v>8526.634</v>
      </c>
      <c r="W28" s="1149"/>
      <c r="X28" s="1149"/>
      <c r="Y28" s="1149"/>
      <c r="Z28" s="1149"/>
      <c r="AA28" s="1149">
        <f>Q28-V28</f>
        <v>116.95000000000073</v>
      </c>
      <c r="AB28" s="1149"/>
      <c r="AC28" s="1149"/>
      <c r="AD28" s="1149"/>
      <c r="AE28" s="1150"/>
      <c r="AF28" s="1151">
        <v>117</v>
      </c>
      <c r="AG28" s="1149"/>
      <c r="AH28" s="1149"/>
      <c r="AI28" s="1149"/>
      <c r="AJ28" s="1152"/>
      <c r="AK28" s="1153">
        <v>831.83100000000002</v>
      </c>
      <c r="AL28" s="1141"/>
      <c r="AM28" s="1141"/>
      <c r="AN28" s="1141"/>
      <c r="AO28" s="1141"/>
      <c r="AP28" s="1141" t="s">
        <v>578</v>
      </c>
      <c r="AQ28" s="1141"/>
      <c r="AR28" s="1141"/>
      <c r="AS28" s="1141"/>
      <c r="AT28" s="1141"/>
      <c r="AU28" s="1141" t="s">
        <v>578</v>
      </c>
      <c r="AV28" s="1141"/>
      <c r="AW28" s="1141"/>
      <c r="AX28" s="1141"/>
      <c r="AY28" s="1141"/>
      <c r="AZ28" s="1142" t="s">
        <v>578</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86.135999999999996</v>
      </c>
      <c r="R29" s="1139"/>
      <c r="S29" s="1139"/>
      <c r="T29" s="1139"/>
      <c r="U29" s="1139"/>
      <c r="V29" s="1139">
        <v>78.715999999999994</v>
      </c>
      <c r="W29" s="1139"/>
      <c r="X29" s="1139"/>
      <c r="Y29" s="1139"/>
      <c r="Z29" s="1139"/>
      <c r="AA29" s="1139">
        <f t="shared" ref="AA29:AA34" si="1">Q29-V29</f>
        <v>7.4200000000000017</v>
      </c>
      <c r="AB29" s="1139"/>
      <c r="AC29" s="1139"/>
      <c r="AD29" s="1139"/>
      <c r="AE29" s="1140"/>
      <c r="AF29" s="1114">
        <v>7</v>
      </c>
      <c r="AG29" s="1115"/>
      <c r="AH29" s="1115"/>
      <c r="AI29" s="1115"/>
      <c r="AJ29" s="1116"/>
      <c r="AK29" s="1075">
        <v>18.763000000000002</v>
      </c>
      <c r="AL29" s="1066"/>
      <c r="AM29" s="1066"/>
      <c r="AN29" s="1066"/>
      <c r="AO29" s="1066"/>
      <c r="AP29" s="1066">
        <v>4.9180000000000001</v>
      </c>
      <c r="AQ29" s="1066"/>
      <c r="AR29" s="1066"/>
      <c r="AS29" s="1066"/>
      <c r="AT29" s="1066"/>
      <c r="AU29" s="1066">
        <v>0.67800000000000005</v>
      </c>
      <c r="AV29" s="1066"/>
      <c r="AW29" s="1066"/>
      <c r="AX29" s="1066"/>
      <c r="AY29" s="1066"/>
      <c r="AZ29" s="1137" t="s">
        <v>578</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10325.18</v>
      </c>
      <c r="R30" s="1139"/>
      <c r="S30" s="1139"/>
      <c r="T30" s="1139"/>
      <c r="U30" s="1139"/>
      <c r="V30" s="1139">
        <v>9836.402</v>
      </c>
      <c r="W30" s="1139"/>
      <c r="X30" s="1139"/>
      <c r="Y30" s="1139"/>
      <c r="Z30" s="1139"/>
      <c r="AA30" s="1139">
        <f t="shared" si="1"/>
        <v>488.77800000000025</v>
      </c>
      <c r="AB30" s="1139"/>
      <c r="AC30" s="1139"/>
      <c r="AD30" s="1139"/>
      <c r="AE30" s="1140"/>
      <c r="AF30" s="1114">
        <v>489</v>
      </c>
      <c r="AG30" s="1115"/>
      <c r="AH30" s="1115"/>
      <c r="AI30" s="1115"/>
      <c r="AJ30" s="1116"/>
      <c r="AK30" s="1075">
        <v>1853.893</v>
      </c>
      <c r="AL30" s="1066"/>
      <c r="AM30" s="1066"/>
      <c r="AN30" s="1066"/>
      <c r="AO30" s="1066"/>
      <c r="AP30" s="1066" t="s">
        <v>578</v>
      </c>
      <c r="AQ30" s="1066"/>
      <c r="AR30" s="1066"/>
      <c r="AS30" s="1066"/>
      <c r="AT30" s="1066"/>
      <c r="AU30" s="1066" t="s">
        <v>578</v>
      </c>
      <c r="AV30" s="1066"/>
      <c r="AW30" s="1066"/>
      <c r="AX30" s="1066"/>
      <c r="AY30" s="1066"/>
      <c r="AZ30" s="1137" t="s">
        <v>578</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1317.481</v>
      </c>
      <c r="R31" s="1139"/>
      <c r="S31" s="1139"/>
      <c r="T31" s="1139"/>
      <c r="U31" s="1139"/>
      <c r="V31" s="1139">
        <v>1289.0160000000001</v>
      </c>
      <c r="W31" s="1139"/>
      <c r="X31" s="1139"/>
      <c r="Y31" s="1139"/>
      <c r="Z31" s="1139"/>
      <c r="AA31" s="1139">
        <f t="shared" si="1"/>
        <v>28.464999999999918</v>
      </c>
      <c r="AB31" s="1139"/>
      <c r="AC31" s="1139"/>
      <c r="AD31" s="1139"/>
      <c r="AE31" s="1140"/>
      <c r="AF31" s="1114">
        <v>28</v>
      </c>
      <c r="AG31" s="1115"/>
      <c r="AH31" s="1115"/>
      <c r="AI31" s="1115"/>
      <c r="AJ31" s="1116"/>
      <c r="AK31" s="1075">
        <v>328.40600000000001</v>
      </c>
      <c r="AL31" s="1066"/>
      <c r="AM31" s="1066"/>
      <c r="AN31" s="1066"/>
      <c r="AO31" s="1066"/>
      <c r="AP31" s="1066" t="s">
        <v>578</v>
      </c>
      <c r="AQ31" s="1066"/>
      <c r="AR31" s="1066"/>
      <c r="AS31" s="1066"/>
      <c r="AT31" s="1066"/>
      <c r="AU31" s="1066" t="s">
        <v>578</v>
      </c>
      <c r="AV31" s="1066"/>
      <c r="AW31" s="1066"/>
      <c r="AX31" s="1066"/>
      <c r="AY31" s="1066"/>
      <c r="AZ31" s="1137" t="s">
        <v>578</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2170.4839999999999</v>
      </c>
      <c r="R32" s="1139"/>
      <c r="S32" s="1139"/>
      <c r="T32" s="1139"/>
      <c r="U32" s="1139"/>
      <c r="V32" s="1139">
        <v>1966.606</v>
      </c>
      <c r="W32" s="1139"/>
      <c r="X32" s="1139"/>
      <c r="Y32" s="1139"/>
      <c r="Z32" s="1139"/>
      <c r="AA32" s="1139">
        <f t="shared" si="1"/>
        <v>203.87799999999993</v>
      </c>
      <c r="AB32" s="1139"/>
      <c r="AC32" s="1139"/>
      <c r="AD32" s="1139"/>
      <c r="AE32" s="1140"/>
      <c r="AF32" s="1114">
        <v>3345</v>
      </c>
      <c r="AG32" s="1115"/>
      <c r="AH32" s="1115"/>
      <c r="AI32" s="1115"/>
      <c r="AJ32" s="1116"/>
      <c r="AK32" s="1075">
        <v>89.960999999999999</v>
      </c>
      <c r="AL32" s="1066"/>
      <c r="AM32" s="1066"/>
      <c r="AN32" s="1066"/>
      <c r="AO32" s="1066"/>
      <c r="AP32" s="1066">
        <v>10996.493</v>
      </c>
      <c r="AQ32" s="1066"/>
      <c r="AR32" s="1066"/>
      <c r="AS32" s="1066"/>
      <c r="AT32" s="1066"/>
      <c r="AU32" s="1066">
        <v>2507.1999999999998</v>
      </c>
      <c r="AV32" s="1066"/>
      <c r="AW32" s="1066"/>
      <c r="AX32" s="1066"/>
      <c r="AY32" s="1066"/>
      <c r="AZ32" s="1137" t="s">
        <v>579</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f>83.107+3007.408+1625.698+834.409+33.961+22.38+15.528</f>
        <v>5622.491</v>
      </c>
      <c r="R33" s="1139"/>
      <c r="S33" s="1139"/>
      <c r="T33" s="1139"/>
      <c r="U33" s="1139"/>
      <c r="V33" s="1139">
        <f>83.107+2541.346+1381.873+834.409+33.961+22.38+15.528</f>
        <v>4912.6040000000003</v>
      </c>
      <c r="W33" s="1139"/>
      <c r="X33" s="1139"/>
      <c r="Y33" s="1139"/>
      <c r="Z33" s="1139"/>
      <c r="AA33" s="1139">
        <f t="shared" si="1"/>
        <v>709.88699999999972</v>
      </c>
      <c r="AB33" s="1139"/>
      <c r="AC33" s="1139"/>
      <c r="AD33" s="1139"/>
      <c r="AE33" s="1140"/>
      <c r="AF33" s="1114">
        <v>1907</v>
      </c>
      <c r="AG33" s="1115"/>
      <c r="AH33" s="1115"/>
      <c r="AI33" s="1115"/>
      <c r="AJ33" s="1116"/>
      <c r="AK33" s="1075">
        <f>1.324+1190.679+845.794+513.835+16.024+19.927+7.481</f>
        <v>2595.0640000000003</v>
      </c>
      <c r="AL33" s="1066"/>
      <c r="AM33" s="1066"/>
      <c r="AN33" s="1066"/>
      <c r="AO33" s="1066"/>
      <c r="AP33" s="1066">
        <v>43796.3</v>
      </c>
      <c r="AQ33" s="1066"/>
      <c r="AR33" s="1066"/>
      <c r="AS33" s="1066"/>
      <c r="AT33" s="1066"/>
      <c r="AU33" s="1066">
        <v>36088.150999999998</v>
      </c>
      <c r="AV33" s="1066"/>
      <c r="AW33" s="1066"/>
      <c r="AX33" s="1066"/>
      <c r="AY33" s="1066"/>
      <c r="AZ33" s="1137" t="s">
        <v>579</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111.139</v>
      </c>
      <c r="R34" s="1139"/>
      <c r="S34" s="1139"/>
      <c r="T34" s="1139"/>
      <c r="U34" s="1139"/>
      <c r="V34" s="1139">
        <v>90.195999999999998</v>
      </c>
      <c r="W34" s="1139"/>
      <c r="X34" s="1139"/>
      <c r="Y34" s="1139"/>
      <c r="Z34" s="1139"/>
      <c r="AA34" s="1139">
        <f t="shared" si="1"/>
        <v>20.942999999999998</v>
      </c>
      <c r="AB34" s="1139"/>
      <c r="AC34" s="1139"/>
      <c r="AD34" s="1139"/>
      <c r="AE34" s="1140"/>
      <c r="AF34" s="1114">
        <v>13</v>
      </c>
      <c r="AG34" s="1115"/>
      <c r="AH34" s="1115"/>
      <c r="AI34" s="1115"/>
      <c r="AJ34" s="1116"/>
      <c r="AK34" s="1075" t="s">
        <v>579</v>
      </c>
      <c r="AL34" s="1066"/>
      <c r="AM34" s="1066"/>
      <c r="AN34" s="1066"/>
      <c r="AO34" s="1066"/>
      <c r="AP34" s="1066" t="s">
        <v>579</v>
      </c>
      <c r="AQ34" s="1066"/>
      <c r="AR34" s="1066"/>
      <c r="AS34" s="1066"/>
      <c r="AT34" s="1066"/>
      <c r="AU34" s="1066" t="s">
        <v>578</v>
      </c>
      <c r="AV34" s="1066"/>
      <c r="AW34" s="1066"/>
      <c r="AX34" s="1066"/>
      <c r="AY34" s="1066"/>
      <c r="AZ34" s="1137" t="s">
        <v>579</v>
      </c>
      <c r="BA34" s="1137"/>
      <c r="BB34" s="1137"/>
      <c r="BC34" s="1137"/>
      <c r="BD34" s="1137"/>
      <c r="BE34" s="1127" t="s">
        <v>413</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414</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415</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5907</v>
      </c>
      <c r="AG63" s="1054"/>
      <c r="AH63" s="1054"/>
      <c r="AI63" s="1054"/>
      <c r="AJ63" s="1125"/>
      <c r="AK63" s="1126"/>
      <c r="AL63" s="1058"/>
      <c r="AM63" s="1058"/>
      <c r="AN63" s="1058"/>
      <c r="AO63" s="1058"/>
      <c r="AP63" s="1054">
        <f>SUM(AP28:AT62)</f>
        <v>54797.711000000003</v>
      </c>
      <c r="AQ63" s="1054"/>
      <c r="AR63" s="1054"/>
      <c r="AS63" s="1054"/>
      <c r="AT63" s="1054"/>
      <c r="AU63" s="1054">
        <f>SUM(AU28:AY62)</f>
        <v>38596.028999999995</v>
      </c>
      <c r="AV63" s="1054"/>
      <c r="AW63" s="1054"/>
      <c r="AX63" s="1054"/>
      <c r="AY63" s="1054"/>
      <c r="AZ63" s="1120"/>
      <c r="BA63" s="1120"/>
      <c r="BB63" s="1120"/>
      <c r="BC63" s="1120"/>
      <c r="BD63" s="1120"/>
      <c r="BE63" s="1055"/>
      <c r="BF63" s="1055"/>
      <c r="BG63" s="1055"/>
      <c r="BH63" s="1055"/>
      <c r="BI63" s="1056"/>
      <c r="BJ63" s="1121" t="s">
        <v>416</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422</v>
      </c>
      <c r="AQ66" s="1097"/>
      <c r="AR66" s="1097"/>
      <c r="AS66" s="1097"/>
      <c r="AT66" s="1098"/>
      <c r="AU66" s="1096" t="s">
        <v>423</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580</v>
      </c>
      <c r="C68" s="1081"/>
      <c r="D68" s="1081"/>
      <c r="E68" s="1081"/>
      <c r="F68" s="1081"/>
      <c r="G68" s="1081"/>
      <c r="H68" s="1081"/>
      <c r="I68" s="1081"/>
      <c r="J68" s="1081"/>
      <c r="K68" s="1081"/>
      <c r="L68" s="1081"/>
      <c r="M68" s="1081"/>
      <c r="N68" s="1081"/>
      <c r="O68" s="1081"/>
      <c r="P68" s="1082"/>
      <c r="Q68" s="1083">
        <f>19081.34+2010.78+750.106+2044.583</f>
        <v>23886.808999999997</v>
      </c>
      <c r="R68" s="1077"/>
      <c r="S68" s="1077"/>
      <c r="T68" s="1077"/>
      <c r="U68" s="1077"/>
      <c r="V68" s="1077">
        <f>19678.792+2291.481+871.099+2553.174</f>
        <v>25394.545999999998</v>
      </c>
      <c r="W68" s="1077"/>
      <c r="X68" s="1077"/>
      <c r="Y68" s="1077"/>
      <c r="Z68" s="1077"/>
      <c r="AA68" s="1077">
        <f>Q68-V68</f>
        <v>-1507.737000000001</v>
      </c>
      <c r="AB68" s="1077"/>
      <c r="AC68" s="1077"/>
      <c r="AD68" s="1077"/>
      <c r="AE68" s="1077"/>
      <c r="AF68" s="1077">
        <v>848.322</v>
      </c>
      <c r="AG68" s="1077"/>
      <c r="AH68" s="1077"/>
      <c r="AI68" s="1077"/>
      <c r="AJ68" s="1077"/>
      <c r="AK68" s="1077" t="s">
        <v>579</v>
      </c>
      <c r="AL68" s="1077"/>
      <c r="AM68" s="1077"/>
      <c r="AN68" s="1077"/>
      <c r="AO68" s="1077"/>
      <c r="AP68" s="1077">
        <v>21030.838</v>
      </c>
      <c r="AQ68" s="1077"/>
      <c r="AR68" s="1077"/>
      <c r="AS68" s="1077"/>
      <c r="AT68" s="1077"/>
      <c r="AU68" s="1077">
        <v>10371.031999999999</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581</v>
      </c>
      <c r="C69" s="1070"/>
      <c r="D69" s="1070"/>
      <c r="E69" s="1070"/>
      <c r="F69" s="1070"/>
      <c r="G69" s="1070"/>
      <c r="H69" s="1070"/>
      <c r="I69" s="1070"/>
      <c r="J69" s="1070"/>
      <c r="K69" s="1070"/>
      <c r="L69" s="1070"/>
      <c r="M69" s="1070"/>
      <c r="N69" s="1070"/>
      <c r="O69" s="1070"/>
      <c r="P69" s="1071"/>
      <c r="Q69" s="1072">
        <v>716.41600000000005</v>
      </c>
      <c r="R69" s="1066"/>
      <c r="S69" s="1066"/>
      <c r="T69" s="1066"/>
      <c r="U69" s="1066"/>
      <c r="V69" s="1066">
        <v>700.23599999999999</v>
      </c>
      <c r="W69" s="1066"/>
      <c r="X69" s="1066"/>
      <c r="Y69" s="1066"/>
      <c r="Z69" s="1066"/>
      <c r="AA69" s="1066">
        <f>Q69-V69</f>
        <v>16.180000000000064</v>
      </c>
      <c r="AB69" s="1066"/>
      <c r="AC69" s="1066"/>
      <c r="AD69" s="1066"/>
      <c r="AE69" s="1066"/>
      <c r="AF69" s="1066">
        <f>AA69</f>
        <v>16.180000000000064</v>
      </c>
      <c r="AG69" s="1066"/>
      <c r="AH69" s="1066"/>
      <c r="AI69" s="1066"/>
      <c r="AJ69" s="1066"/>
      <c r="AK69" s="1066" t="s">
        <v>579</v>
      </c>
      <c r="AL69" s="1066"/>
      <c r="AM69" s="1066"/>
      <c r="AN69" s="1066"/>
      <c r="AO69" s="1066"/>
      <c r="AP69" s="1066" t="s">
        <v>579</v>
      </c>
      <c r="AQ69" s="1066"/>
      <c r="AR69" s="1066"/>
      <c r="AS69" s="1066"/>
      <c r="AT69" s="1066"/>
      <c r="AU69" s="1066" t="s">
        <v>579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582</v>
      </c>
      <c r="C70" s="1070"/>
      <c r="D70" s="1070"/>
      <c r="E70" s="1070"/>
      <c r="F70" s="1070"/>
      <c r="G70" s="1070"/>
      <c r="H70" s="1070"/>
      <c r="I70" s="1070"/>
      <c r="J70" s="1070"/>
      <c r="K70" s="1070"/>
      <c r="L70" s="1070"/>
      <c r="M70" s="1070"/>
      <c r="N70" s="1070"/>
      <c r="O70" s="1070"/>
      <c r="P70" s="1071"/>
      <c r="Q70" s="1072">
        <v>116.77200000000001</v>
      </c>
      <c r="R70" s="1066"/>
      <c r="S70" s="1066"/>
      <c r="T70" s="1066"/>
      <c r="U70" s="1066"/>
      <c r="V70" s="1066">
        <v>115.32299999999999</v>
      </c>
      <c r="W70" s="1066"/>
      <c r="X70" s="1066"/>
      <c r="Y70" s="1066"/>
      <c r="Z70" s="1066"/>
      <c r="AA70" s="1066">
        <f t="shared" ref="AA70:AA74" si="2">Q70-V70</f>
        <v>1.4490000000000123</v>
      </c>
      <c r="AB70" s="1066"/>
      <c r="AC70" s="1066"/>
      <c r="AD70" s="1066"/>
      <c r="AE70" s="1066"/>
      <c r="AF70" s="1066">
        <f t="shared" ref="AF70:AF74" si="3">AA70</f>
        <v>1.4490000000000123</v>
      </c>
      <c r="AG70" s="1066"/>
      <c r="AH70" s="1066"/>
      <c r="AI70" s="1066"/>
      <c r="AJ70" s="1066"/>
      <c r="AK70" s="1066" t="s">
        <v>579</v>
      </c>
      <c r="AL70" s="1066"/>
      <c r="AM70" s="1066"/>
      <c r="AN70" s="1066"/>
      <c r="AO70" s="1066"/>
      <c r="AP70" s="1066" t="s">
        <v>579</v>
      </c>
      <c r="AQ70" s="1066"/>
      <c r="AR70" s="1066"/>
      <c r="AS70" s="1066"/>
      <c r="AT70" s="1066"/>
      <c r="AU70" s="1066" t="s">
        <v>579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583</v>
      </c>
      <c r="C71" s="1070"/>
      <c r="D71" s="1070"/>
      <c r="E71" s="1070"/>
      <c r="F71" s="1070"/>
      <c r="G71" s="1070"/>
      <c r="H71" s="1070"/>
      <c r="I71" s="1070"/>
      <c r="J71" s="1070"/>
      <c r="K71" s="1070"/>
      <c r="L71" s="1070"/>
      <c r="M71" s="1070"/>
      <c r="N71" s="1070"/>
      <c r="O71" s="1070"/>
      <c r="P71" s="1071"/>
      <c r="Q71" s="1072">
        <v>11859.678</v>
      </c>
      <c r="R71" s="1066"/>
      <c r="S71" s="1066"/>
      <c r="T71" s="1066"/>
      <c r="U71" s="1066"/>
      <c r="V71" s="1066">
        <v>9384.3670000000002</v>
      </c>
      <c r="W71" s="1066"/>
      <c r="X71" s="1066"/>
      <c r="Y71" s="1066"/>
      <c r="Z71" s="1066"/>
      <c r="AA71" s="1066">
        <f t="shared" si="2"/>
        <v>2475.3109999999997</v>
      </c>
      <c r="AB71" s="1066"/>
      <c r="AC71" s="1066"/>
      <c r="AD71" s="1066"/>
      <c r="AE71" s="1066"/>
      <c r="AF71" s="1066">
        <f>AA71</f>
        <v>2475.3109999999997</v>
      </c>
      <c r="AG71" s="1066"/>
      <c r="AH71" s="1066"/>
      <c r="AI71" s="1066"/>
      <c r="AJ71" s="1066"/>
      <c r="AK71" s="1066" t="s">
        <v>579</v>
      </c>
      <c r="AL71" s="1066"/>
      <c r="AM71" s="1066"/>
      <c r="AN71" s="1066"/>
      <c r="AO71" s="1066"/>
      <c r="AP71" s="1066" t="s">
        <v>579</v>
      </c>
      <c r="AQ71" s="1066"/>
      <c r="AR71" s="1066"/>
      <c r="AS71" s="1066"/>
      <c r="AT71" s="1066"/>
      <c r="AU71" s="1066" t="s">
        <v>579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584</v>
      </c>
      <c r="C72" s="1070"/>
      <c r="D72" s="1070"/>
      <c r="E72" s="1070"/>
      <c r="F72" s="1070"/>
      <c r="G72" s="1070"/>
      <c r="H72" s="1070"/>
      <c r="I72" s="1070"/>
      <c r="J72" s="1070"/>
      <c r="K72" s="1070"/>
      <c r="L72" s="1070"/>
      <c r="M72" s="1070"/>
      <c r="N72" s="1070"/>
      <c r="O72" s="1070"/>
      <c r="P72" s="1071"/>
      <c r="Q72" s="1072">
        <v>43.363</v>
      </c>
      <c r="R72" s="1066"/>
      <c r="S72" s="1066"/>
      <c r="T72" s="1066"/>
      <c r="U72" s="1066"/>
      <c r="V72" s="1066">
        <v>42.322000000000003</v>
      </c>
      <c r="W72" s="1066"/>
      <c r="X72" s="1066"/>
      <c r="Y72" s="1066"/>
      <c r="Z72" s="1066"/>
      <c r="AA72" s="1066">
        <f t="shared" si="2"/>
        <v>1.0409999999999968</v>
      </c>
      <c r="AB72" s="1066"/>
      <c r="AC72" s="1066"/>
      <c r="AD72" s="1066"/>
      <c r="AE72" s="1066"/>
      <c r="AF72" s="1066">
        <f t="shared" si="3"/>
        <v>1.0409999999999968</v>
      </c>
      <c r="AG72" s="1066"/>
      <c r="AH72" s="1066"/>
      <c r="AI72" s="1066"/>
      <c r="AJ72" s="1066"/>
      <c r="AK72" s="1066" t="s">
        <v>579</v>
      </c>
      <c r="AL72" s="1066"/>
      <c r="AM72" s="1066"/>
      <c r="AN72" s="1066"/>
      <c r="AO72" s="1066"/>
      <c r="AP72" s="1066" t="s">
        <v>579</v>
      </c>
      <c r="AQ72" s="1066"/>
      <c r="AR72" s="1066"/>
      <c r="AS72" s="1066"/>
      <c r="AT72" s="1066"/>
      <c r="AU72" s="1066" t="s">
        <v>579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585</v>
      </c>
      <c r="C73" s="1070"/>
      <c r="D73" s="1070"/>
      <c r="E73" s="1070"/>
      <c r="F73" s="1070"/>
      <c r="G73" s="1070"/>
      <c r="H73" s="1070"/>
      <c r="I73" s="1070"/>
      <c r="J73" s="1070"/>
      <c r="K73" s="1070"/>
      <c r="L73" s="1070"/>
      <c r="M73" s="1070"/>
      <c r="N73" s="1070"/>
      <c r="O73" s="1070"/>
      <c r="P73" s="1071"/>
      <c r="Q73" s="1072">
        <v>544.59699999999998</v>
      </c>
      <c r="R73" s="1066"/>
      <c r="S73" s="1066"/>
      <c r="T73" s="1066"/>
      <c r="U73" s="1066"/>
      <c r="V73" s="1066">
        <v>171.47</v>
      </c>
      <c r="W73" s="1066"/>
      <c r="X73" s="1066"/>
      <c r="Y73" s="1066"/>
      <c r="Z73" s="1066"/>
      <c r="AA73" s="1066">
        <f t="shared" si="2"/>
        <v>373.12699999999995</v>
      </c>
      <c r="AB73" s="1066"/>
      <c r="AC73" s="1066"/>
      <c r="AD73" s="1066"/>
      <c r="AE73" s="1066"/>
      <c r="AF73" s="1066">
        <f>AA73</f>
        <v>373.12699999999995</v>
      </c>
      <c r="AG73" s="1066"/>
      <c r="AH73" s="1066"/>
      <c r="AI73" s="1066"/>
      <c r="AJ73" s="1066"/>
      <c r="AK73" s="1066" t="s">
        <v>579</v>
      </c>
      <c r="AL73" s="1066"/>
      <c r="AM73" s="1066"/>
      <c r="AN73" s="1066"/>
      <c r="AO73" s="1066"/>
      <c r="AP73" s="1066" t="s">
        <v>579</v>
      </c>
      <c r="AQ73" s="1066"/>
      <c r="AR73" s="1066"/>
      <c r="AS73" s="1066"/>
      <c r="AT73" s="1066"/>
      <c r="AU73" s="1066" t="s">
        <v>579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586</v>
      </c>
      <c r="C74" s="1070"/>
      <c r="D74" s="1070"/>
      <c r="E74" s="1070"/>
      <c r="F74" s="1070"/>
      <c r="G74" s="1070"/>
      <c r="H74" s="1070"/>
      <c r="I74" s="1070"/>
      <c r="J74" s="1070"/>
      <c r="K74" s="1070"/>
      <c r="L74" s="1070"/>
      <c r="M74" s="1070"/>
      <c r="N74" s="1070"/>
      <c r="O74" s="1070"/>
      <c r="P74" s="1071"/>
      <c r="Q74" s="1072">
        <v>800628.45299999998</v>
      </c>
      <c r="R74" s="1066"/>
      <c r="S74" s="1066"/>
      <c r="T74" s="1066"/>
      <c r="U74" s="1066"/>
      <c r="V74" s="1066">
        <v>751835.62300000002</v>
      </c>
      <c r="W74" s="1066"/>
      <c r="X74" s="1066"/>
      <c r="Y74" s="1066"/>
      <c r="Z74" s="1066"/>
      <c r="AA74" s="1066">
        <f t="shared" si="2"/>
        <v>48792.829999999958</v>
      </c>
      <c r="AB74" s="1066"/>
      <c r="AC74" s="1066"/>
      <c r="AD74" s="1066"/>
      <c r="AE74" s="1066"/>
      <c r="AF74" s="1066">
        <f t="shared" si="3"/>
        <v>48792.829999999958</v>
      </c>
      <c r="AG74" s="1066"/>
      <c r="AH74" s="1066"/>
      <c r="AI74" s="1066"/>
      <c r="AJ74" s="1066"/>
      <c r="AK74" s="1066" t="s">
        <v>579</v>
      </c>
      <c r="AL74" s="1066"/>
      <c r="AM74" s="1066"/>
      <c r="AN74" s="1066"/>
      <c r="AO74" s="1066"/>
      <c r="AP74" s="1066" t="s">
        <v>579</v>
      </c>
      <c r="AQ74" s="1066"/>
      <c r="AR74" s="1066"/>
      <c r="AS74" s="1066"/>
      <c r="AT74" s="1066"/>
      <c r="AU74" s="1066" t="s">
        <v>579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424</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SUM(AF68:AJ87)</f>
        <v>52508.259999999958</v>
      </c>
      <c r="AG88" s="1054"/>
      <c r="AH88" s="1054"/>
      <c r="AI88" s="1054"/>
      <c r="AJ88" s="1054"/>
      <c r="AK88" s="1058"/>
      <c r="AL88" s="1058"/>
      <c r="AM88" s="1058"/>
      <c r="AN88" s="1058"/>
      <c r="AO88" s="1058"/>
      <c r="AP88" s="1054">
        <f t="shared" ref="AP88" si="4">SUM(AP68:AT87)</f>
        <v>21030.838</v>
      </c>
      <c r="AQ88" s="1054"/>
      <c r="AR88" s="1054"/>
      <c r="AS88" s="1054"/>
      <c r="AT88" s="1054"/>
      <c r="AU88" s="1054">
        <f t="shared" ref="AU88" si="5">SUM(AU68:AY87)</f>
        <v>10371.031999999999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425</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SUM(CR7:CV88)</f>
        <v>234.6</v>
      </c>
      <c r="CS102" s="1046"/>
      <c r="CT102" s="1046"/>
      <c r="CU102" s="1046"/>
      <c r="CV102" s="1047"/>
      <c r="CW102" s="1045">
        <f t="shared" ref="CW102" si="6">SUM(CW7:DA88)</f>
        <v>0</v>
      </c>
      <c r="CX102" s="1046"/>
      <c r="CY102" s="1046"/>
      <c r="CZ102" s="1046"/>
      <c r="DA102" s="1047"/>
      <c r="DB102" s="1045">
        <f t="shared" ref="DB102" si="7">SUM(DB7:DF88)</f>
        <v>700</v>
      </c>
      <c r="DC102" s="1046"/>
      <c r="DD102" s="1046"/>
      <c r="DE102" s="1046"/>
      <c r="DF102" s="1047"/>
      <c r="DG102" s="1045">
        <f t="shared" ref="DG102" si="8">SUM(DG7:DK88)</f>
        <v>0</v>
      </c>
      <c r="DH102" s="1046"/>
      <c r="DI102" s="1046"/>
      <c r="DJ102" s="1046"/>
      <c r="DK102" s="1047"/>
      <c r="DL102" s="1045">
        <f t="shared" ref="DL102" si="9">SUM(DL7:DP88)</f>
        <v>396.84300000000002</v>
      </c>
      <c r="DM102" s="1046"/>
      <c r="DN102" s="1046"/>
      <c r="DO102" s="1046"/>
      <c r="DP102" s="1047"/>
      <c r="DQ102" s="1045">
        <f t="shared" ref="DQ102" si="10">SUM(DQ7:DU88)</f>
        <v>0</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426</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427</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430</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431</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432</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433</v>
      </c>
      <c r="AB109" s="989"/>
      <c r="AC109" s="989"/>
      <c r="AD109" s="989"/>
      <c r="AE109" s="990"/>
      <c r="AF109" s="991" t="s">
        <v>434</v>
      </c>
      <c r="AG109" s="989"/>
      <c r="AH109" s="989"/>
      <c r="AI109" s="989"/>
      <c r="AJ109" s="990"/>
      <c r="AK109" s="991" t="s">
        <v>307</v>
      </c>
      <c r="AL109" s="989"/>
      <c r="AM109" s="989"/>
      <c r="AN109" s="989"/>
      <c r="AO109" s="990"/>
      <c r="AP109" s="991" t="s">
        <v>435</v>
      </c>
      <c r="AQ109" s="989"/>
      <c r="AR109" s="989"/>
      <c r="AS109" s="989"/>
      <c r="AT109" s="1020"/>
      <c r="AU109" s="988" t="s">
        <v>432</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433</v>
      </c>
      <c r="BR109" s="989"/>
      <c r="BS109" s="989"/>
      <c r="BT109" s="989"/>
      <c r="BU109" s="990"/>
      <c r="BV109" s="991" t="s">
        <v>434</v>
      </c>
      <c r="BW109" s="989"/>
      <c r="BX109" s="989"/>
      <c r="BY109" s="989"/>
      <c r="BZ109" s="990"/>
      <c r="CA109" s="991" t="s">
        <v>307</v>
      </c>
      <c r="CB109" s="989"/>
      <c r="CC109" s="989"/>
      <c r="CD109" s="989"/>
      <c r="CE109" s="990"/>
      <c r="CF109" s="1027" t="s">
        <v>435</v>
      </c>
      <c r="CG109" s="1027"/>
      <c r="CH109" s="1027"/>
      <c r="CI109" s="1027"/>
      <c r="CJ109" s="1027"/>
      <c r="CK109" s="991" t="s">
        <v>436</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433</v>
      </c>
      <c r="DH109" s="989"/>
      <c r="DI109" s="989"/>
      <c r="DJ109" s="989"/>
      <c r="DK109" s="990"/>
      <c r="DL109" s="991" t="s">
        <v>434</v>
      </c>
      <c r="DM109" s="989"/>
      <c r="DN109" s="989"/>
      <c r="DO109" s="989"/>
      <c r="DP109" s="990"/>
      <c r="DQ109" s="991" t="s">
        <v>307</v>
      </c>
      <c r="DR109" s="989"/>
      <c r="DS109" s="989"/>
      <c r="DT109" s="989"/>
      <c r="DU109" s="990"/>
      <c r="DV109" s="991" t="s">
        <v>435</v>
      </c>
      <c r="DW109" s="989"/>
      <c r="DX109" s="989"/>
      <c r="DY109" s="989"/>
      <c r="DZ109" s="1020"/>
    </row>
    <row r="110" spans="1:131" s="248" customFormat="1" ht="26.25" customHeight="1" x14ac:dyDescent="0.15">
      <c r="A110" s="891" t="s">
        <v>437</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6407527</v>
      </c>
      <c r="AB110" s="982"/>
      <c r="AC110" s="982"/>
      <c r="AD110" s="982"/>
      <c r="AE110" s="983"/>
      <c r="AF110" s="984">
        <v>6401863</v>
      </c>
      <c r="AG110" s="982"/>
      <c r="AH110" s="982"/>
      <c r="AI110" s="982"/>
      <c r="AJ110" s="983"/>
      <c r="AK110" s="984">
        <v>6538731</v>
      </c>
      <c r="AL110" s="982"/>
      <c r="AM110" s="982"/>
      <c r="AN110" s="982"/>
      <c r="AO110" s="983"/>
      <c r="AP110" s="985">
        <v>31.8</v>
      </c>
      <c r="AQ110" s="986"/>
      <c r="AR110" s="986"/>
      <c r="AS110" s="986"/>
      <c r="AT110" s="987"/>
      <c r="AU110" s="1021" t="s">
        <v>73</v>
      </c>
      <c r="AV110" s="1022"/>
      <c r="AW110" s="1022"/>
      <c r="AX110" s="1022"/>
      <c r="AY110" s="1022"/>
      <c r="AZ110" s="947" t="s">
        <v>438</v>
      </c>
      <c r="BA110" s="892"/>
      <c r="BB110" s="892"/>
      <c r="BC110" s="892"/>
      <c r="BD110" s="892"/>
      <c r="BE110" s="892"/>
      <c r="BF110" s="892"/>
      <c r="BG110" s="892"/>
      <c r="BH110" s="892"/>
      <c r="BI110" s="892"/>
      <c r="BJ110" s="892"/>
      <c r="BK110" s="892"/>
      <c r="BL110" s="892"/>
      <c r="BM110" s="892"/>
      <c r="BN110" s="892"/>
      <c r="BO110" s="892"/>
      <c r="BP110" s="893"/>
      <c r="BQ110" s="948">
        <v>54742335</v>
      </c>
      <c r="BR110" s="929"/>
      <c r="BS110" s="929"/>
      <c r="BT110" s="929"/>
      <c r="BU110" s="929"/>
      <c r="BV110" s="929">
        <v>51997874</v>
      </c>
      <c r="BW110" s="929"/>
      <c r="BX110" s="929"/>
      <c r="BY110" s="929"/>
      <c r="BZ110" s="929"/>
      <c r="CA110" s="929">
        <v>49040733</v>
      </c>
      <c r="CB110" s="929"/>
      <c r="CC110" s="929"/>
      <c r="CD110" s="929"/>
      <c r="CE110" s="929"/>
      <c r="CF110" s="953">
        <v>238.4</v>
      </c>
      <c r="CG110" s="954"/>
      <c r="CH110" s="954"/>
      <c r="CI110" s="954"/>
      <c r="CJ110" s="954"/>
      <c r="CK110" s="1017" t="s">
        <v>439</v>
      </c>
      <c r="CL110" s="903"/>
      <c r="CM110" s="978" t="s">
        <v>440</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233</v>
      </c>
      <c r="DH110" s="929"/>
      <c r="DI110" s="929"/>
      <c r="DJ110" s="929"/>
      <c r="DK110" s="929"/>
      <c r="DL110" s="929" t="s">
        <v>233</v>
      </c>
      <c r="DM110" s="929"/>
      <c r="DN110" s="929"/>
      <c r="DO110" s="929"/>
      <c r="DP110" s="929"/>
      <c r="DQ110" s="929" t="s">
        <v>233</v>
      </c>
      <c r="DR110" s="929"/>
      <c r="DS110" s="929"/>
      <c r="DT110" s="929"/>
      <c r="DU110" s="929"/>
      <c r="DV110" s="930" t="s">
        <v>233</v>
      </c>
      <c r="DW110" s="930"/>
      <c r="DX110" s="930"/>
      <c r="DY110" s="930"/>
      <c r="DZ110" s="931"/>
    </row>
    <row r="111" spans="1:131" s="248" customFormat="1" ht="26.25" customHeight="1" x14ac:dyDescent="0.15">
      <c r="A111" s="858" t="s">
        <v>441</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416</v>
      </c>
      <c r="AB111" s="1010"/>
      <c r="AC111" s="1010"/>
      <c r="AD111" s="1010"/>
      <c r="AE111" s="1011"/>
      <c r="AF111" s="1012" t="s">
        <v>233</v>
      </c>
      <c r="AG111" s="1010"/>
      <c r="AH111" s="1010"/>
      <c r="AI111" s="1010"/>
      <c r="AJ111" s="1011"/>
      <c r="AK111" s="1012" t="s">
        <v>416</v>
      </c>
      <c r="AL111" s="1010"/>
      <c r="AM111" s="1010"/>
      <c r="AN111" s="1010"/>
      <c r="AO111" s="1011"/>
      <c r="AP111" s="1013" t="s">
        <v>416</v>
      </c>
      <c r="AQ111" s="1014"/>
      <c r="AR111" s="1014"/>
      <c r="AS111" s="1014"/>
      <c r="AT111" s="1015"/>
      <c r="AU111" s="1023"/>
      <c r="AV111" s="1024"/>
      <c r="AW111" s="1024"/>
      <c r="AX111" s="1024"/>
      <c r="AY111" s="1024"/>
      <c r="AZ111" s="899" t="s">
        <v>442</v>
      </c>
      <c r="BA111" s="834"/>
      <c r="BB111" s="834"/>
      <c r="BC111" s="834"/>
      <c r="BD111" s="834"/>
      <c r="BE111" s="834"/>
      <c r="BF111" s="834"/>
      <c r="BG111" s="834"/>
      <c r="BH111" s="834"/>
      <c r="BI111" s="834"/>
      <c r="BJ111" s="834"/>
      <c r="BK111" s="834"/>
      <c r="BL111" s="834"/>
      <c r="BM111" s="834"/>
      <c r="BN111" s="834"/>
      <c r="BO111" s="834"/>
      <c r="BP111" s="835"/>
      <c r="BQ111" s="900">
        <v>111127</v>
      </c>
      <c r="BR111" s="901"/>
      <c r="BS111" s="901"/>
      <c r="BT111" s="901"/>
      <c r="BU111" s="901"/>
      <c r="BV111" s="901">
        <v>111127</v>
      </c>
      <c r="BW111" s="901"/>
      <c r="BX111" s="901"/>
      <c r="BY111" s="901"/>
      <c r="BZ111" s="901"/>
      <c r="CA111" s="901" t="s">
        <v>416</v>
      </c>
      <c r="CB111" s="901"/>
      <c r="CC111" s="901"/>
      <c r="CD111" s="901"/>
      <c r="CE111" s="901"/>
      <c r="CF111" s="962" t="s">
        <v>416</v>
      </c>
      <c r="CG111" s="963"/>
      <c r="CH111" s="963"/>
      <c r="CI111" s="963"/>
      <c r="CJ111" s="963"/>
      <c r="CK111" s="1018"/>
      <c r="CL111" s="905"/>
      <c r="CM111" s="908" t="s">
        <v>443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416</v>
      </c>
      <c r="DH111" s="901"/>
      <c r="DI111" s="901"/>
      <c r="DJ111" s="901"/>
      <c r="DK111" s="901"/>
      <c r="DL111" s="901" t="s">
        <v>416</v>
      </c>
      <c r="DM111" s="901"/>
      <c r="DN111" s="901"/>
      <c r="DO111" s="901"/>
      <c r="DP111" s="901"/>
      <c r="DQ111" s="901" t="s">
        <v>416</v>
      </c>
      <c r="DR111" s="901"/>
      <c r="DS111" s="901"/>
      <c r="DT111" s="901"/>
      <c r="DU111" s="901"/>
      <c r="DV111" s="878" t="s">
        <v>416</v>
      </c>
      <c r="DW111" s="878"/>
      <c r="DX111" s="878"/>
      <c r="DY111" s="878"/>
      <c r="DZ111" s="879"/>
    </row>
    <row r="112" spans="1:131" s="248" customFormat="1" ht="26.25" customHeight="1" x14ac:dyDescent="0.15">
      <c r="A112" s="1003" t="s">
        <v>444</v>
      </c>
      <c r="B112" s="1004"/>
      <c r="C112" s="834" t="s">
        <v>445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40000</v>
      </c>
      <c r="AB112" s="864"/>
      <c r="AC112" s="864"/>
      <c r="AD112" s="864"/>
      <c r="AE112" s="865"/>
      <c r="AF112" s="866">
        <v>30000</v>
      </c>
      <c r="AG112" s="864"/>
      <c r="AH112" s="864"/>
      <c r="AI112" s="864"/>
      <c r="AJ112" s="865"/>
      <c r="AK112" s="866">
        <v>20000</v>
      </c>
      <c r="AL112" s="864"/>
      <c r="AM112" s="864"/>
      <c r="AN112" s="864"/>
      <c r="AO112" s="865"/>
      <c r="AP112" s="911">
        <v>0.1</v>
      </c>
      <c r="AQ112" s="912"/>
      <c r="AR112" s="912"/>
      <c r="AS112" s="912"/>
      <c r="AT112" s="913"/>
      <c r="AU112" s="1023"/>
      <c r="AV112" s="1024"/>
      <c r="AW112" s="1024"/>
      <c r="AX112" s="1024"/>
      <c r="AY112" s="1024"/>
      <c r="AZ112" s="899" t="s">
        <v>446</v>
      </c>
      <c r="BA112" s="834"/>
      <c r="BB112" s="834"/>
      <c r="BC112" s="834"/>
      <c r="BD112" s="834"/>
      <c r="BE112" s="834"/>
      <c r="BF112" s="834"/>
      <c r="BG112" s="834"/>
      <c r="BH112" s="834"/>
      <c r="BI112" s="834"/>
      <c r="BJ112" s="834"/>
      <c r="BK112" s="834"/>
      <c r="BL112" s="834"/>
      <c r="BM112" s="834"/>
      <c r="BN112" s="834"/>
      <c r="BO112" s="834"/>
      <c r="BP112" s="835"/>
      <c r="BQ112" s="900">
        <v>38844790</v>
      </c>
      <c r="BR112" s="901"/>
      <c r="BS112" s="901"/>
      <c r="BT112" s="901"/>
      <c r="BU112" s="901"/>
      <c r="BV112" s="901">
        <v>38424253</v>
      </c>
      <c r="BW112" s="901"/>
      <c r="BX112" s="901"/>
      <c r="BY112" s="901"/>
      <c r="BZ112" s="901"/>
      <c r="CA112" s="901">
        <v>38596029</v>
      </c>
      <c r="CB112" s="901"/>
      <c r="CC112" s="901"/>
      <c r="CD112" s="901"/>
      <c r="CE112" s="901"/>
      <c r="CF112" s="962">
        <v>187.6</v>
      </c>
      <c r="CG112" s="963"/>
      <c r="CH112" s="963"/>
      <c r="CI112" s="963"/>
      <c r="CJ112" s="963"/>
      <c r="CK112" s="1018"/>
      <c r="CL112" s="905"/>
      <c r="CM112" s="908" t="s">
        <v>447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233</v>
      </c>
      <c r="DH112" s="901"/>
      <c r="DI112" s="901"/>
      <c r="DJ112" s="901"/>
      <c r="DK112" s="901"/>
      <c r="DL112" s="901" t="s">
        <v>233</v>
      </c>
      <c r="DM112" s="901"/>
      <c r="DN112" s="901"/>
      <c r="DO112" s="901"/>
      <c r="DP112" s="901"/>
      <c r="DQ112" s="901" t="s">
        <v>233</v>
      </c>
      <c r="DR112" s="901"/>
      <c r="DS112" s="901"/>
      <c r="DT112" s="901"/>
      <c r="DU112" s="901"/>
      <c r="DV112" s="878" t="s">
        <v>233</v>
      </c>
      <c r="DW112" s="878"/>
      <c r="DX112" s="878"/>
      <c r="DY112" s="878"/>
      <c r="DZ112" s="879"/>
    </row>
    <row r="113" spans="1:130" s="248" customFormat="1" ht="26.25" customHeight="1" x14ac:dyDescent="0.15">
      <c r="A113" s="1005"/>
      <c r="B113" s="1006"/>
      <c r="C113" s="834" t="s">
        <v>448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2944707</v>
      </c>
      <c r="AB113" s="1010"/>
      <c r="AC113" s="1010"/>
      <c r="AD113" s="1010"/>
      <c r="AE113" s="1011"/>
      <c r="AF113" s="1012">
        <v>2864364</v>
      </c>
      <c r="AG113" s="1010"/>
      <c r="AH113" s="1010"/>
      <c r="AI113" s="1010"/>
      <c r="AJ113" s="1011"/>
      <c r="AK113" s="1012">
        <v>2808125</v>
      </c>
      <c r="AL113" s="1010"/>
      <c r="AM113" s="1010"/>
      <c r="AN113" s="1010"/>
      <c r="AO113" s="1011"/>
      <c r="AP113" s="1013">
        <v>13.7</v>
      </c>
      <c r="AQ113" s="1014"/>
      <c r="AR113" s="1014"/>
      <c r="AS113" s="1014"/>
      <c r="AT113" s="1015"/>
      <c r="AU113" s="1023"/>
      <c r="AV113" s="1024"/>
      <c r="AW113" s="1024"/>
      <c r="AX113" s="1024"/>
      <c r="AY113" s="1024"/>
      <c r="AZ113" s="899" t="s">
        <v>449</v>
      </c>
      <c r="BA113" s="834"/>
      <c r="BB113" s="834"/>
      <c r="BC113" s="834"/>
      <c r="BD113" s="834"/>
      <c r="BE113" s="834"/>
      <c r="BF113" s="834"/>
      <c r="BG113" s="834"/>
      <c r="BH113" s="834"/>
      <c r="BI113" s="834"/>
      <c r="BJ113" s="834"/>
      <c r="BK113" s="834"/>
      <c r="BL113" s="834"/>
      <c r="BM113" s="834"/>
      <c r="BN113" s="834"/>
      <c r="BO113" s="834"/>
      <c r="BP113" s="835"/>
      <c r="BQ113" s="900">
        <v>12059712</v>
      </c>
      <c r="BR113" s="901"/>
      <c r="BS113" s="901"/>
      <c r="BT113" s="901"/>
      <c r="BU113" s="901"/>
      <c r="BV113" s="901">
        <v>11322750</v>
      </c>
      <c r="BW113" s="901"/>
      <c r="BX113" s="901"/>
      <c r="BY113" s="901"/>
      <c r="BZ113" s="901"/>
      <c r="CA113" s="901">
        <v>10371032</v>
      </c>
      <c r="CB113" s="901"/>
      <c r="CC113" s="901"/>
      <c r="CD113" s="901"/>
      <c r="CE113" s="901"/>
      <c r="CF113" s="962">
        <v>50.4</v>
      </c>
      <c r="CG113" s="963"/>
      <c r="CH113" s="963"/>
      <c r="CI113" s="963"/>
      <c r="CJ113" s="963"/>
      <c r="CK113" s="1018"/>
      <c r="CL113" s="905"/>
      <c r="CM113" s="908" t="s">
        <v>450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233</v>
      </c>
      <c r="DH113" s="864"/>
      <c r="DI113" s="864"/>
      <c r="DJ113" s="864"/>
      <c r="DK113" s="865"/>
      <c r="DL113" s="866" t="s">
        <v>233</v>
      </c>
      <c r="DM113" s="864"/>
      <c r="DN113" s="864"/>
      <c r="DO113" s="864"/>
      <c r="DP113" s="865"/>
      <c r="DQ113" s="866" t="s">
        <v>233</v>
      </c>
      <c r="DR113" s="864"/>
      <c r="DS113" s="864"/>
      <c r="DT113" s="864"/>
      <c r="DU113" s="865"/>
      <c r="DV113" s="911" t="s">
        <v>233</v>
      </c>
      <c r="DW113" s="912"/>
      <c r="DX113" s="912"/>
      <c r="DY113" s="912"/>
      <c r="DZ113" s="913"/>
    </row>
    <row r="114" spans="1:130" s="248" customFormat="1" ht="26.25" customHeight="1" x14ac:dyDescent="0.15">
      <c r="A114" s="1005"/>
      <c r="B114" s="1006"/>
      <c r="C114" s="834" t="s">
        <v>451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949063</v>
      </c>
      <c r="AB114" s="864"/>
      <c r="AC114" s="864"/>
      <c r="AD114" s="864"/>
      <c r="AE114" s="865"/>
      <c r="AF114" s="866">
        <v>914739</v>
      </c>
      <c r="AG114" s="864"/>
      <c r="AH114" s="864"/>
      <c r="AI114" s="864"/>
      <c r="AJ114" s="865"/>
      <c r="AK114" s="866">
        <v>908105</v>
      </c>
      <c r="AL114" s="864"/>
      <c r="AM114" s="864"/>
      <c r="AN114" s="864"/>
      <c r="AO114" s="865"/>
      <c r="AP114" s="911">
        <v>4.4000000000000004</v>
      </c>
      <c r="AQ114" s="912"/>
      <c r="AR114" s="912"/>
      <c r="AS114" s="912"/>
      <c r="AT114" s="913"/>
      <c r="AU114" s="1023"/>
      <c r="AV114" s="1024"/>
      <c r="AW114" s="1024"/>
      <c r="AX114" s="1024"/>
      <c r="AY114" s="1024"/>
      <c r="AZ114" s="899" t="s">
        <v>452</v>
      </c>
      <c r="BA114" s="834"/>
      <c r="BB114" s="834"/>
      <c r="BC114" s="834"/>
      <c r="BD114" s="834"/>
      <c r="BE114" s="834"/>
      <c r="BF114" s="834"/>
      <c r="BG114" s="834"/>
      <c r="BH114" s="834"/>
      <c r="BI114" s="834"/>
      <c r="BJ114" s="834"/>
      <c r="BK114" s="834"/>
      <c r="BL114" s="834"/>
      <c r="BM114" s="834"/>
      <c r="BN114" s="834"/>
      <c r="BO114" s="834"/>
      <c r="BP114" s="835"/>
      <c r="BQ114" s="900">
        <v>6113928</v>
      </c>
      <c r="BR114" s="901"/>
      <c r="BS114" s="901"/>
      <c r="BT114" s="901"/>
      <c r="BU114" s="901"/>
      <c r="BV114" s="901">
        <v>6121004</v>
      </c>
      <c r="BW114" s="901"/>
      <c r="BX114" s="901"/>
      <c r="BY114" s="901"/>
      <c r="BZ114" s="901"/>
      <c r="CA114" s="901">
        <v>6098881</v>
      </c>
      <c r="CB114" s="901"/>
      <c r="CC114" s="901"/>
      <c r="CD114" s="901"/>
      <c r="CE114" s="901"/>
      <c r="CF114" s="962">
        <v>29.7</v>
      </c>
      <c r="CG114" s="963"/>
      <c r="CH114" s="963"/>
      <c r="CI114" s="963"/>
      <c r="CJ114" s="963"/>
      <c r="CK114" s="1018"/>
      <c r="CL114" s="905"/>
      <c r="CM114" s="908" t="s">
        <v>453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454</v>
      </c>
      <c r="DH114" s="864"/>
      <c r="DI114" s="864"/>
      <c r="DJ114" s="864"/>
      <c r="DK114" s="865"/>
      <c r="DL114" s="866" t="s">
        <v>233</v>
      </c>
      <c r="DM114" s="864"/>
      <c r="DN114" s="864"/>
      <c r="DO114" s="864"/>
      <c r="DP114" s="865"/>
      <c r="DQ114" s="866" t="s">
        <v>233</v>
      </c>
      <c r="DR114" s="864"/>
      <c r="DS114" s="864"/>
      <c r="DT114" s="864"/>
      <c r="DU114" s="865"/>
      <c r="DV114" s="911" t="s">
        <v>233</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233</v>
      </c>
      <c r="AB115" s="1010"/>
      <c r="AC115" s="1010"/>
      <c r="AD115" s="1010"/>
      <c r="AE115" s="1011"/>
      <c r="AF115" s="1012" t="s">
        <v>233</v>
      </c>
      <c r="AG115" s="1010"/>
      <c r="AH115" s="1010"/>
      <c r="AI115" s="1010"/>
      <c r="AJ115" s="1011"/>
      <c r="AK115" s="1012" t="s">
        <v>233</v>
      </c>
      <c r="AL115" s="1010"/>
      <c r="AM115" s="1010"/>
      <c r="AN115" s="1010"/>
      <c r="AO115" s="1011"/>
      <c r="AP115" s="1013" t="s">
        <v>233</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233</v>
      </c>
      <c r="BR115" s="901"/>
      <c r="BS115" s="901"/>
      <c r="BT115" s="901"/>
      <c r="BU115" s="901"/>
      <c r="BV115" s="901" t="s">
        <v>233</v>
      </c>
      <c r="BW115" s="901"/>
      <c r="BX115" s="901"/>
      <c r="BY115" s="901"/>
      <c r="BZ115" s="901"/>
      <c r="CA115" s="901" t="s">
        <v>233</v>
      </c>
      <c r="CB115" s="901"/>
      <c r="CC115" s="901"/>
      <c r="CD115" s="901"/>
      <c r="CE115" s="901"/>
      <c r="CF115" s="962" t="s">
        <v>233</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111127</v>
      </c>
      <c r="DH115" s="864"/>
      <c r="DI115" s="864"/>
      <c r="DJ115" s="864"/>
      <c r="DK115" s="865"/>
      <c r="DL115" s="866">
        <v>111127</v>
      </c>
      <c r="DM115" s="864"/>
      <c r="DN115" s="864"/>
      <c r="DO115" s="864"/>
      <c r="DP115" s="865"/>
      <c r="DQ115" s="866" t="s">
        <v>454</v>
      </c>
      <c r="DR115" s="864"/>
      <c r="DS115" s="864"/>
      <c r="DT115" s="864"/>
      <c r="DU115" s="865"/>
      <c r="DV115" s="911" t="s">
        <v>233</v>
      </c>
      <c r="DW115" s="912"/>
      <c r="DX115" s="912"/>
      <c r="DY115" s="912"/>
      <c r="DZ115" s="913"/>
    </row>
    <row r="116" spans="1:130" s="248" customFormat="1" ht="26.25" customHeight="1" x14ac:dyDescent="0.15">
      <c r="A116" s="1007"/>
      <c r="B116" s="1008"/>
      <c r="C116" s="967" t="s">
        <v>458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233</v>
      </c>
      <c r="AB116" s="864"/>
      <c r="AC116" s="864"/>
      <c r="AD116" s="864"/>
      <c r="AE116" s="865"/>
      <c r="AF116" s="866" t="s">
        <v>454</v>
      </c>
      <c r="AG116" s="864"/>
      <c r="AH116" s="864"/>
      <c r="AI116" s="864"/>
      <c r="AJ116" s="865"/>
      <c r="AK116" s="866" t="s">
        <v>233</v>
      </c>
      <c r="AL116" s="864"/>
      <c r="AM116" s="864"/>
      <c r="AN116" s="864"/>
      <c r="AO116" s="865"/>
      <c r="AP116" s="911" t="s">
        <v>454</v>
      </c>
      <c r="AQ116" s="912"/>
      <c r="AR116" s="912"/>
      <c r="AS116" s="912"/>
      <c r="AT116" s="913"/>
      <c r="AU116" s="1023"/>
      <c r="AV116" s="1024"/>
      <c r="AW116" s="1024"/>
      <c r="AX116" s="1024"/>
      <c r="AY116" s="1024"/>
      <c r="AZ116" s="950" t="s">
        <v>459</v>
      </c>
      <c r="BA116" s="951"/>
      <c r="BB116" s="951"/>
      <c r="BC116" s="951"/>
      <c r="BD116" s="951"/>
      <c r="BE116" s="951"/>
      <c r="BF116" s="951"/>
      <c r="BG116" s="951"/>
      <c r="BH116" s="951"/>
      <c r="BI116" s="951"/>
      <c r="BJ116" s="951"/>
      <c r="BK116" s="951"/>
      <c r="BL116" s="951"/>
      <c r="BM116" s="951"/>
      <c r="BN116" s="951"/>
      <c r="BO116" s="951"/>
      <c r="BP116" s="952"/>
      <c r="BQ116" s="900" t="s">
        <v>233</v>
      </c>
      <c r="BR116" s="901"/>
      <c r="BS116" s="901"/>
      <c r="BT116" s="901"/>
      <c r="BU116" s="901"/>
      <c r="BV116" s="901" t="s">
        <v>233</v>
      </c>
      <c r="BW116" s="901"/>
      <c r="BX116" s="901"/>
      <c r="BY116" s="901"/>
      <c r="BZ116" s="901"/>
      <c r="CA116" s="901" t="s">
        <v>460</v>
      </c>
      <c r="CB116" s="901"/>
      <c r="CC116" s="901"/>
      <c r="CD116" s="901"/>
      <c r="CE116" s="901"/>
      <c r="CF116" s="962" t="s">
        <v>233</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233</v>
      </c>
      <c r="DH116" s="864"/>
      <c r="DI116" s="864"/>
      <c r="DJ116" s="864"/>
      <c r="DK116" s="865"/>
      <c r="DL116" s="866" t="s">
        <v>454</v>
      </c>
      <c r="DM116" s="864"/>
      <c r="DN116" s="864"/>
      <c r="DO116" s="864"/>
      <c r="DP116" s="865"/>
      <c r="DQ116" s="866" t="s">
        <v>233</v>
      </c>
      <c r="DR116" s="864"/>
      <c r="DS116" s="864"/>
      <c r="DT116" s="864"/>
      <c r="DU116" s="865"/>
      <c r="DV116" s="911" t="s">
        <v>233</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10341297</v>
      </c>
      <c r="AB117" s="996"/>
      <c r="AC117" s="996"/>
      <c r="AD117" s="996"/>
      <c r="AE117" s="997"/>
      <c r="AF117" s="998">
        <v>10210966</v>
      </c>
      <c r="AG117" s="996"/>
      <c r="AH117" s="996"/>
      <c r="AI117" s="996"/>
      <c r="AJ117" s="997"/>
      <c r="AK117" s="998">
        <v>10274961</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233</v>
      </c>
      <c r="BR117" s="901"/>
      <c r="BS117" s="901"/>
      <c r="BT117" s="901"/>
      <c r="BU117" s="901"/>
      <c r="BV117" s="901" t="s">
        <v>233</v>
      </c>
      <c r="BW117" s="901"/>
      <c r="BX117" s="901"/>
      <c r="BY117" s="901"/>
      <c r="BZ117" s="901"/>
      <c r="CA117" s="901" t="s">
        <v>233</v>
      </c>
      <c r="CB117" s="901"/>
      <c r="CC117" s="901"/>
      <c r="CD117" s="901"/>
      <c r="CE117" s="901"/>
      <c r="CF117" s="962" t="s">
        <v>233</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233</v>
      </c>
      <c r="DH117" s="864"/>
      <c r="DI117" s="864"/>
      <c r="DJ117" s="864"/>
      <c r="DK117" s="865"/>
      <c r="DL117" s="866" t="s">
        <v>233</v>
      </c>
      <c r="DM117" s="864"/>
      <c r="DN117" s="864"/>
      <c r="DO117" s="864"/>
      <c r="DP117" s="865"/>
      <c r="DQ117" s="866" t="s">
        <v>233</v>
      </c>
      <c r="DR117" s="864"/>
      <c r="DS117" s="864"/>
      <c r="DT117" s="864"/>
      <c r="DU117" s="865"/>
      <c r="DV117" s="911" t="s">
        <v>233</v>
      </c>
      <c r="DW117" s="912"/>
      <c r="DX117" s="912"/>
      <c r="DY117" s="912"/>
      <c r="DZ117" s="913"/>
    </row>
    <row r="118" spans="1:130" s="248" customFormat="1" ht="26.25" customHeight="1" x14ac:dyDescent="0.15">
      <c r="A118" s="988" t="s">
        <v>436</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433</v>
      </c>
      <c r="AB118" s="989"/>
      <c r="AC118" s="989"/>
      <c r="AD118" s="989"/>
      <c r="AE118" s="990"/>
      <c r="AF118" s="991" t="s">
        <v>434</v>
      </c>
      <c r="AG118" s="989"/>
      <c r="AH118" s="989"/>
      <c r="AI118" s="989"/>
      <c r="AJ118" s="990"/>
      <c r="AK118" s="991" t="s">
        <v>307</v>
      </c>
      <c r="AL118" s="989"/>
      <c r="AM118" s="989"/>
      <c r="AN118" s="989"/>
      <c r="AO118" s="990"/>
      <c r="AP118" s="992" t="s">
        <v>435</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233</v>
      </c>
      <c r="BR118" s="932"/>
      <c r="BS118" s="932"/>
      <c r="BT118" s="932"/>
      <c r="BU118" s="932"/>
      <c r="BV118" s="932" t="s">
        <v>233</v>
      </c>
      <c r="BW118" s="932"/>
      <c r="BX118" s="932"/>
      <c r="BY118" s="932"/>
      <c r="BZ118" s="932"/>
      <c r="CA118" s="932" t="s">
        <v>233</v>
      </c>
      <c r="CB118" s="932"/>
      <c r="CC118" s="932"/>
      <c r="CD118" s="932"/>
      <c r="CE118" s="932"/>
      <c r="CF118" s="962" t="s">
        <v>454</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233</v>
      </c>
      <c r="DH118" s="864"/>
      <c r="DI118" s="864"/>
      <c r="DJ118" s="864"/>
      <c r="DK118" s="865"/>
      <c r="DL118" s="866" t="s">
        <v>233</v>
      </c>
      <c r="DM118" s="864"/>
      <c r="DN118" s="864"/>
      <c r="DO118" s="864"/>
      <c r="DP118" s="865"/>
      <c r="DQ118" s="866" t="s">
        <v>233</v>
      </c>
      <c r="DR118" s="864"/>
      <c r="DS118" s="864"/>
      <c r="DT118" s="864"/>
      <c r="DU118" s="865"/>
      <c r="DV118" s="911" t="s">
        <v>454</v>
      </c>
      <c r="DW118" s="912"/>
      <c r="DX118" s="912"/>
      <c r="DY118" s="912"/>
      <c r="DZ118" s="913"/>
    </row>
    <row r="119" spans="1:130" s="248" customFormat="1" ht="26.25" customHeight="1" x14ac:dyDescent="0.15">
      <c r="A119" s="902" t="s">
        <v>439</v>
      </c>
      <c r="B119" s="903"/>
      <c r="C119" s="978" t="s">
        <v>440</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233</v>
      </c>
      <c r="AB119" s="982"/>
      <c r="AC119" s="982"/>
      <c r="AD119" s="982"/>
      <c r="AE119" s="983"/>
      <c r="AF119" s="984" t="s">
        <v>233</v>
      </c>
      <c r="AG119" s="982"/>
      <c r="AH119" s="982"/>
      <c r="AI119" s="982"/>
      <c r="AJ119" s="983"/>
      <c r="AK119" s="984" t="s">
        <v>233</v>
      </c>
      <c r="AL119" s="982"/>
      <c r="AM119" s="982"/>
      <c r="AN119" s="982"/>
      <c r="AO119" s="983"/>
      <c r="AP119" s="985" t="s">
        <v>233</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467</v>
      </c>
      <c r="BP119" s="965"/>
      <c r="BQ119" s="969">
        <v>111871892</v>
      </c>
      <c r="BR119" s="932"/>
      <c r="BS119" s="932"/>
      <c r="BT119" s="932"/>
      <c r="BU119" s="932"/>
      <c r="BV119" s="932">
        <v>107977008</v>
      </c>
      <c r="BW119" s="932"/>
      <c r="BX119" s="932"/>
      <c r="BY119" s="932"/>
      <c r="BZ119" s="932"/>
      <c r="CA119" s="932">
        <v>104106675</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454</v>
      </c>
      <c r="DH119" s="847"/>
      <c r="DI119" s="847"/>
      <c r="DJ119" s="847"/>
      <c r="DK119" s="848"/>
      <c r="DL119" s="849" t="s">
        <v>454</v>
      </c>
      <c r="DM119" s="847"/>
      <c r="DN119" s="847"/>
      <c r="DO119" s="847"/>
      <c r="DP119" s="848"/>
      <c r="DQ119" s="849" t="s">
        <v>233</v>
      </c>
      <c r="DR119" s="847"/>
      <c r="DS119" s="847"/>
      <c r="DT119" s="847"/>
      <c r="DU119" s="848"/>
      <c r="DV119" s="935" t="s">
        <v>233</v>
      </c>
      <c r="DW119" s="936"/>
      <c r="DX119" s="936"/>
      <c r="DY119" s="936"/>
      <c r="DZ119" s="937"/>
    </row>
    <row r="120" spans="1:130" s="248" customFormat="1" ht="26.25" customHeight="1" x14ac:dyDescent="0.15">
      <c r="A120" s="904"/>
      <c r="B120" s="905"/>
      <c r="C120" s="908" t="s">
        <v>443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233</v>
      </c>
      <c r="AB120" s="864"/>
      <c r="AC120" s="864"/>
      <c r="AD120" s="864"/>
      <c r="AE120" s="865"/>
      <c r="AF120" s="866" t="s">
        <v>233</v>
      </c>
      <c r="AG120" s="864"/>
      <c r="AH120" s="864"/>
      <c r="AI120" s="864"/>
      <c r="AJ120" s="865"/>
      <c r="AK120" s="866" t="s">
        <v>454</v>
      </c>
      <c r="AL120" s="864"/>
      <c r="AM120" s="864"/>
      <c r="AN120" s="864"/>
      <c r="AO120" s="865"/>
      <c r="AP120" s="911" t="s">
        <v>233</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18835745</v>
      </c>
      <c r="BR120" s="929"/>
      <c r="BS120" s="929"/>
      <c r="BT120" s="929"/>
      <c r="BU120" s="929"/>
      <c r="BV120" s="929">
        <v>18471097</v>
      </c>
      <c r="BW120" s="929"/>
      <c r="BX120" s="929"/>
      <c r="BY120" s="929"/>
      <c r="BZ120" s="929"/>
      <c r="CA120" s="929">
        <v>18547358</v>
      </c>
      <c r="CB120" s="929"/>
      <c r="CC120" s="929"/>
      <c r="CD120" s="929"/>
      <c r="CE120" s="929"/>
      <c r="CF120" s="953">
        <v>90.2</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36089314</v>
      </c>
      <c r="DH120" s="929"/>
      <c r="DI120" s="929"/>
      <c r="DJ120" s="929"/>
      <c r="DK120" s="929"/>
      <c r="DL120" s="929">
        <v>35907783</v>
      </c>
      <c r="DM120" s="929"/>
      <c r="DN120" s="929"/>
      <c r="DO120" s="929"/>
      <c r="DP120" s="929"/>
      <c r="DQ120" s="929">
        <v>36088151</v>
      </c>
      <c r="DR120" s="929"/>
      <c r="DS120" s="929"/>
      <c r="DT120" s="929"/>
      <c r="DU120" s="929"/>
      <c r="DV120" s="930">
        <v>175.4</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233</v>
      </c>
      <c r="AB121" s="864"/>
      <c r="AC121" s="864"/>
      <c r="AD121" s="864"/>
      <c r="AE121" s="865"/>
      <c r="AF121" s="866" t="s">
        <v>454</v>
      </c>
      <c r="AG121" s="864"/>
      <c r="AH121" s="864"/>
      <c r="AI121" s="864"/>
      <c r="AJ121" s="865"/>
      <c r="AK121" s="866" t="s">
        <v>233</v>
      </c>
      <c r="AL121" s="864"/>
      <c r="AM121" s="864"/>
      <c r="AN121" s="864"/>
      <c r="AO121" s="865"/>
      <c r="AP121" s="911" t="s">
        <v>233</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v>1003196</v>
      </c>
      <c r="BR121" s="901"/>
      <c r="BS121" s="901"/>
      <c r="BT121" s="901"/>
      <c r="BU121" s="901"/>
      <c r="BV121" s="901">
        <v>885778</v>
      </c>
      <c r="BW121" s="901"/>
      <c r="BX121" s="901"/>
      <c r="BY121" s="901"/>
      <c r="BZ121" s="901"/>
      <c r="CA121" s="901">
        <v>777245</v>
      </c>
      <c r="CB121" s="901"/>
      <c r="CC121" s="901"/>
      <c r="CD121" s="901"/>
      <c r="CE121" s="901"/>
      <c r="CF121" s="962">
        <v>3.8</v>
      </c>
      <c r="CG121" s="963"/>
      <c r="CH121" s="963"/>
      <c r="CI121" s="963"/>
      <c r="CJ121" s="963"/>
      <c r="CK121" s="956"/>
      <c r="CL121" s="942"/>
      <c r="CM121" s="942"/>
      <c r="CN121" s="942"/>
      <c r="CO121" s="943"/>
      <c r="CP121" s="922" t="s">
        <v>409</v>
      </c>
      <c r="CQ121" s="923"/>
      <c r="CR121" s="923"/>
      <c r="CS121" s="923"/>
      <c r="CT121" s="923"/>
      <c r="CU121" s="923"/>
      <c r="CV121" s="923"/>
      <c r="CW121" s="923"/>
      <c r="CX121" s="923"/>
      <c r="CY121" s="923"/>
      <c r="CZ121" s="923"/>
      <c r="DA121" s="923"/>
      <c r="DB121" s="923"/>
      <c r="DC121" s="923"/>
      <c r="DD121" s="923"/>
      <c r="DE121" s="923"/>
      <c r="DF121" s="924"/>
      <c r="DG121" s="900">
        <v>2754979</v>
      </c>
      <c r="DH121" s="901"/>
      <c r="DI121" s="901"/>
      <c r="DJ121" s="901"/>
      <c r="DK121" s="901"/>
      <c r="DL121" s="901">
        <v>2515780</v>
      </c>
      <c r="DM121" s="901"/>
      <c r="DN121" s="901"/>
      <c r="DO121" s="901"/>
      <c r="DP121" s="901"/>
      <c r="DQ121" s="901">
        <v>2507200</v>
      </c>
      <c r="DR121" s="901"/>
      <c r="DS121" s="901"/>
      <c r="DT121" s="901"/>
      <c r="DU121" s="901"/>
      <c r="DV121" s="878">
        <v>12.2</v>
      </c>
      <c r="DW121" s="878"/>
      <c r="DX121" s="878"/>
      <c r="DY121" s="878"/>
      <c r="DZ121" s="879"/>
    </row>
    <row r="122" spans="1:130" s="248" customFormat="1" ht="26.25" customHeight="1" x14ac:dyDescent="0.15">
      <c r="A122" s="904"/>
      <c r="B122" s="905"/>
      <c r="C122" s="908" t="s">
        <v>453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233</v>
      </c>
      <c r="AB122" s="864"/>
      <c r="AC122" s="864"/>
      <c r="AD122" s="864"/>
      <c r="AE122" s="865"/>
      <c r="AF122" s="866" t="s">
        <v>233</v>
      </c>
      <c r="AG122" s="864"/>
      <c r="AH122" s="864"/>
      <c r="AI122" s="864"/>
      <c r="AJ122" s="865"/>
      <c r="AK122" s="866" t="s">
        <v>233</v>
      </c>
      <c r="AL122" s="864"/>
      <c r="AM122" s="864"/>
      <c r="AN122" s="864"/>
      <c r="AO122" s="865"/>
      <c r="AP122" s="911" t="s">
        <v>460</v>
      </c>
      <c r="AQ122" s="912"/>
      <c r="AR122" s="912"/>
      <c r="AS122" s="912"/>
      <c r="AT122" s="913"/>
      <c r="AU122" s="973"/>
      <c r="AV122" s="974"/>
      <c r="AW122" s="974"/>
      <c r="AX122" s="974"/>
      <c r="AY122" s="975"/>
      <c r="AZ122" s="966" t="s">
        <v>475</v>
      </c>
      <c r="BA122" s="967"/>
      <c r="BB122" s="967"/>
      <c r="BC122" s="967"/>
      <c r="BD122" s="967"/>
      <c r="BE122" s="967"/>
      <c r="BF122" s="967"/>
      <c r="BG122" s="967"/>
      <c r="BH122" s="967"/>
      <c r="BI122" s="967"/>
      <c r="BJ122" s="967"/>
      <c r="BK122" s="967"/>
      <c r="BL122" s="967"/>
      <c r="BM122" s="967"/>
      <c r="BN122" s="967"/>
      <c r="BO122" s="967"/>
      <c r="BP122" s="968"/>
      <c r="BQ122" s="969">
        <v>76621300</v>
      </c>
      <c r="BR122" s="932"/>
      <c r="BS122" s="932"/>
      <c r="BT122" s="932"/>
      <c r="BU122" s="932"/>
      <c r="BV122" s="932">
        <v>73487693</v>
      </c>
      <c r="BW122" s="932"/>
      <c r="BX122" s="932"/>
      <c r="BY122" s="932"/>
      <c r="BZ122" s="932"/>
      <c r="CA122" s="932">
        <v>70516184</v>
      </c>
      <c r="CB122" s="932"/>
      <c r="CC122" s="932"/>
      <c r="CD122" s="932"/>
      <c r="CE122" s="932"/>
      <c r="CF122" s="933">
        <v>342.8</v>
      </c>
      <c r="CG122" s="934"/>
      <c r="CH122" s="934"/>
      <c r="CI122" s="934"/>
      <c r="CJ122" s="934"/>
      <c r="CK122" s="956"/>
      <c r="CL122" s="942"/>
      <c r="CM122" s="942"/>
      <c r="CN122" s="942"/>
      <c r="CO122" s="943"/>
      <c r="CP122" s="922" t="s">
        <v>406</v>
      </c>
      <c r="CQ122" s="923"/>
      <c r="CR122" s="923"/>
      <c r="CS122" s="923"/>
      <c r="CT122" s="923"/>
      <c r="CU122" s="923"/>
      <c r="CV122" s="923"/>
      <c r="CW122" s="923"/>
      <c r="CX122" s="923"/>
      <c r="CY122" s="923"/>
      <c r="CZ122" s="923"/>
      <c r="DA122" s="923"/>
      <c r="DB122" s="923"/>
      <c r="DC122" s="923"/>
      <c r="DD122" s="923"/>
      <c r="DE122" s="923"/>
      <c r="DF122" s="924"/>
      <c r="DG122" s="900">
        <v>497</v>
      </c>
      <c r="DH122" s="901"/>
      <c r="DI122" s="901"/>
      <c r="DJ122" s="901"/>
      <c r="DK122" s="901"/>
      <c r="DL122" s="901">
        <v>690</v>
      </c>
      <c r="DM122" s="901"/>
      <c r="DN122" s="901"/>
      <c r="DO122" s="901"/>
      <c r="DP122" s="901"/>
      <c r="DQ122" s="901">
        <v>678</v>
      </c>
      <c r="DR122" s="901"/>
      <c r="DS122" s="901"/>
      <c r="DT122" s="901"/>
      <c r="DU122" s="901"/>
      <c r="DV122" s="878">
        <v>0</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233</v>
      </c>
      <c r="AB123" s="864"/>
      <c r="AC123" s="864"/>
      <c r="AD123" s="864"/>
      <c r="AE123" s="865"/>
      <c r="AF123" s="866" t="s">
        <v>233</v>
      </c>
      <c r="AG123" s="864"/>
      <c r="AH123" s="864"/>
      <c r="AI123" s="864"/>
      <c r="AJ123" s="865"/>
      <c r="AK123" s="866" t="s">
        <v>454</v>
      </c>
      <c r="AL123" s="864"/>
      <c r="AM123" s="864"/>
      <c r="AN123" s="864"/>
      <c r="AO123" s="865"/>
      <c r="AP123" s="911" t="s">
        <v>233</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476</v>
      </c>
      <c r="BP123" s="965"/>
      <c r="BQ123" s="919">
        <v>96460241</v>
      </c>
      <c r="BR123" s="920"/>
      <c r="BS123" s="920"/>
      <c r="BT123" s="920"/>
      <c r="BU123" s="920"/>
      <c r="BV123" s="920">
        <v>92844568</v>
      </c>
      <c r="BW123" s="920"/>
      <c r="BX123" s="920"/>
      <c r="BY123" s="920"/>
      <c r="BZ123" s="920"/>
      <c r="CA123" s="920">
        <v>89840787</v>
      </c>
      <c r="CB123" s="920"/>
      <c r="CC123" s="920"/>
      <c r="CD123" s="920"/>
      <c r="CE123" s="920"/>
      <c r="CF123" s="830"/>
      <c r="CG123" s="831"/>
      <c r="CH123" s="831"/>
      <c r="CI123" s="831"/>
      <c r="CJ123" s="921"/>
      <c r="CK123" s="956"/>
      <c r="CL123" s="942"/>
      <c r="CM123" s="942"/>
      <c r="CN123" s="942"/>
      <c r="CO123" s="943"/>
      <c r="CP123" s="922" t="s">
        <v>407</v>
      </c>
      <c r="CQ123" s="923"/>
      <c r="CR123" s="923"/>
      <c r="CS123" s="923"/>
      <c r="CT123" s="923"/>
      <c r="CU123" s="923"/>
      <c r="CV123" s="923"/>
      <c r="CW123" s="923"/>
      <c r="CX123" s="923"/>
      <c r="CY123" s="923"/>
      <c r="CZ123" s="923"/>
      <c r="DA123" s="923"/>
      <c r="DB123" s="923"/>
      <c r="DC123" s="923"/>
      <c r="DD123" s="923"/>
      <c r="DE123" s="923"/>
      <c r="DF123" s="924"/>
      <c r="DG123" s="863" t="s">
        <v>233</v>
      </c>
      <c r="DH123" s="864"/>
      <c r="DI123" s="864"/>
      <c r="DJ123" s="864"/>
      <c r="DK123" s="865"/>
      <c r="DL123" s="866" t="s">
        <v>233</v>
      </c>
      <c r="DM123" s="864"/>
      <c r="DN123" s="864"/>
      <c r="DO123" s="864"/>
      <c r="DP123" s="865"/>
      <c r="DQ123" s="866" t="s">
        <v>460</v>
      </c>
      <c r="DR123" s="864"/>
      <c r="DS123" s="864"/>
      <c r="DT123" s="864"/>
      <c r="DU123" s="865"/>
      <c r="DV123" s="911" t="s">
        <v>233</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454</v>
      </c>
      <c r="AB124" s="864"/>
      <c r="AC124" s="864"/>
      <c r="AD124" s="864"/>
      <c r="AE124" s="865"/>
      <c r="AF124" s="866" t="s">
        <v>233</v>
      </c>
      <c r="AG124" s="864"/>
      <c r="AH124" s="864"/>
      <c r="AI124" s="864"/>
      <c r="AJ124" s="865"/>
      <c r="AK124" s="866" t="s">
        <v>233</v>
      </c>
      <c r="AL124" s="864"/>
      <c r="AM124" s="864"/>
      <c r="AN124" s="864"/>
      <c r="AO124" s="865"/>
      <c r="AP124" s="911" t="s">
        <v>233</v>
      </c>
      <c r="AQ124" s="912"/>
      <c r="AR124" s="912"/>
      <c r="AS124" s="912"/>
      <c r="AT124" s="913"/>
      <c r="AU124" s="914" t="s">
        <v>477</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74.8</v>
      </c>
      <c r="BR124" s="918"/>
      <c r="BS124" s="918"/>
      <c r="BT124" s="918"/>
      <c r="BU124" s="918"/>
      <c r="BV124" s="918">
        <v>74.5</v>
      </c>
      <c r="BW124" s="918"/>
      <c r="BX124" s="918"/>
      <c r="BY124" s="918"/>
      <c r="BZ124" s="918"/>
      <c r="CA124" s="918">
        <v>69.3</v>
      </c>
      <c r="CB124" s="918"/>
      <c r="CC124" s="918"/>
      <c r="CD124" s="918"/>
      <c r="CE124" s="918"/>
      <c r="CF124" s="808"/>
      <c r="CG124" s="809"/>
      <c r="CH124" s="809"/>
      <c r="CI124" s="809"/>
      <c r="CJ124" s="949"/>
      <c r="CK124" s="957"/>
      <c r="CL124" s="957"/>
      <c r="CM124" s="957"/>
      <c r="CN124" s="957"/>
      <c r="CO124" s="958"/>
      <c r="CP124" s="922" t="s">
        <v>478</v>
      </c>
      <c r="CQ124" s="923"/>
      <c r="CR124" s="923"/>
      <c r="CS124" s="923"/>
      <c r="CT124" s="923"/>
      <c r="CU124" s="923"/>
      <c r="CV124" s="923"/>
      <c r="CW124" s="923"/>
      <c r="CX124" s="923"/>
      <c r="CY124" s="923"/>
      <c r="CZ124" s="923"/>
      <c r="DA124" s="923"/>
      <c r="DB124" s="923"/>
      <c r="DC124" s="923"/>
      <c r="DD124" s="923"/>
      <c r="DE124" s="923"/>
      <c r="DF124" s="924"/>
      <c r="DG124" s="846" t="s">
        <v>233</v>
      </c>
      <c r="DH124" s="847"/>
      <c r="DI124" s="847"/>
      <c r="DJ124" s="847"/>
      <c r="DK124" s="848"/>
      <c r="DL124" s="849" t="s">
        <v>233</v>
      </c>
      <c r="DM124" s="847"/>
      <c r="DN124" s="847"/>
      <c r="DO124" s="847"/>
      <c r="DP124" s="848"/>
      <c r="DQ124" s="849" t="s">
        <v>460</v>
      </c>
      <c r="DR124" s="847"/>
      <c r="DS124" s="847"/>
      <c r="DT124" s="847"/>
      <c r="DU124" s="848"/>
      <c r="DV124" s="935" t="s">
        <v>454</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233</v>
      </c>
      <c r="AB125" s="864"/>
      <c r="AC125" s="864"/>
      <c r="AD125" s="864"/>
      <c r="AE125" s="865"/>
      <c r="AF125" s="866" t="s">
        <v>233</v>
      </c>
      <c r="AG125" s="864"/>
      <c r="AH125" s="864"/>
      <c r="AI125" s="864"/>
      <c r="AJ125" s="865"/>
      <c r="AK125" s="866" t="s">
        <v>454</v>
      </c>
      <c r="AL125" s="864"/>
      <c r="AM125" s="864"/>
      <c r="AN125" s="864"/>
      <c r="AO125" s="865"/>
      <c r="AP125" s="911" t="s">
        <v>460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479</v>
      </c>
      <c r="CL125" s="939"/>
      <c r="CM125" s="939"/>
      <c r="CN125" s="939"/>
      <c r="CO125" s="940"/>
      <c r="CP125" s="947" t="s">
        <v>480</v>
      </c>
      <c r="CQ125" s="892"/>
      <c r="CR125" s="892"/>
      <c r="CS125" s="892"/>
      <c r="CT125" s="892"/>
      <c r="CU125" s="892"/>
      <c r="CV125" s="892"/>
      <c r="CW125" s="892"/>
      <c r="CX125" s="892"/>
      <c r="CY125" s="892"/>
      <c r="CZ125" s="892"/>
      <c r="DA125" s="892"/>
      <c r="DB125" s="892"/>
      <c r="DC125" s="892"/>
      <c r="DD125" s="892"/>
      <c r="DE125" s="892"/>
      <c r="DF125" s="893"/>
      <c r="DG125" s="948" t="s">
        <v>233</v>
      </c>
      <c r="DH125" s="929"/>
      <c r="DI125" s="929"/>
      <c r="DJ125" s="929"/>
      <c r="DK125" s="929"/>
      <c r="DL125" s="929" t="s">
        <v>454</v>
      </c>
      <c r="DM125" s="929"/>
      <c r="DN125" s="929"/>
      <c r="DO125" s="929"/>
      <c r="DP125" s="929"/>
      <c r="DQ125" s="929" t="s">
        <v>233</v>
      </c>
      <c r="DR125" s="929"/>
      <c r="DS125" s="929"/>
      <c r="DT125" s="929"/>
      <c r="DU125" s="929"/>
      <c r="DV125" s="930" t="s">
        <v>454</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460</v>
      </c>
      <c r="AB126" s="864"/>
      <c r="AC126" s="864"/>
      <c r="AD126" s="864"/>
      <c r="AE126" s="865"/>
      <c r="AF126" s="866" t="s">
        <v>233</v>
      </c>
      <c r="AG126" s="864"/>
      <c r="AH126" s="864"/>
      <c r="AI126" s="864"/>
      <c r="AJ126" s="865"/>
      <c r="AK126" s="866" t="s">
        <v>233</v>
      </c>
      <c r="AL126" s="864"/>
      <c r="AM126" s="864"/>
      <c r="AN126" s="864"/>
      <c r="AO126" s="865"/>
      <c r="AP126" s="911" t="s">
        <v>460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233</v>
      </c>
      <c r="DH126" s="901"/>
      <c r="DI126" s="901"/>
      <c r="DJ126" s="901"/>
      <c r="DK126" s="901"/>
      <c r="DL126" s="901" t="s">
        <v>233</v>
      </c>
      <c r="DM126" s="901"/>
      <c r="DN126" s="901"/>
      <c r="DO126" s="901"/>
      <c r="DP126" s="901"/>
      <c r="DQ126" s="901" t="s">
        <v>233</v>
      </c>
      <c r="DR126" s="901"/>
      <c r="DS126" s="901"/>
      <c r="DT126" s="901"/>
      <c r="DU126" s="901"/>
      <c r="DV126" s="878" t="s">
        <v>233</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233</v>
      </c>
      <c r="AB127" s="864"/>
      <c r="AC127" s="864"/>
      <c r="AD127" s="864"/>
      <c r="AE127" s="865"/>
      <c r="AF127" s="866" t="s">
        <v>233</v>
      </c>
      <c r="AG127" s="864"/>
      <c r="AH127" s="864"/>
      <c r="AI127" s="864"/>
      <c r="AJ127" s="865"/>
      <c r="AK127" s="866" t="s">
        <v>460</v>
      </c>
      <c r="AL127" s="864"/>
      <c r="AM127" s="864"/>
      <c r="AN127" s="864"/>
      <c r="AO127" s="865"/>
      <c r="AP127" s="911" t="s">
        <v>454</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233</v>
      </c>
      <c r="DH127" s="901"/>
      <c r="DI127" s="901"/>
      <c r="DJ127" s="901"/>
      <c r="DK127" s="901"/>
      <c r="DL127" s="901" t="s">
        <v>454</v>
      </c>
      <c r="DM127" s="901"/>
      <c r="DN127" s="901"/>
      <c r="DO127" s="901"/>
      <c r="DP127" s="901"/>
      <c r="DQ127" s="901" t="s">
        <v>233</v>
      </c>
      <c r="DR127" s="901"/>
      <c r="DS127" s="901"/>
      <c r="DT127" s="901"/>
      <c r="DU127" s="901"/>
      <c r="DV127" s="878" t="s">
        <v>233</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v>147270</v>
      </c>
      <c r="AB128" s="885"/>
      <c r="AC128" s="885"/>
      <c r="AD128" s="885"/>
      <c r="AE128" s="886"/>
      <c r="AF128" s="887">
        <v>132952</v>
      </c>
      <c r="AG128" s="885"/>
      <c r="AH128" s="885"/>
      <c r="AI128" s="885"/>
      <c r="AJ128" s="886"/>
      <c r="AK128" s="887">
        <v>117992</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233</v>
      </c>
      <c r="BG128" s="871"/>
      <c r="BH128" s="871"/>
      <c r="BI128" s="871"/>
      <c r="BJ128" s="871"/>
      <c r="BK128" s="871"/>
      <c r="BL128" s="894"/>
      <c r="BM128" s="870">
        <v>11.92</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233</v>
      </c>
      <c r="DH128" s="875"/>
      <c r="DI128" s="875"/>
      <c r="DJ128" s="875"/>
      <c r="DK128" s="875"/>
      <c r="DL128" s="875" t="s">
        <v>454</v>
      </c>
      <c r="DM128" s="875"/>
      <c r="DN128" s="875"/>
      <c r="DO128" s="875"/>
      <c r="DP128" s="875"/>
      <c r="DQ128" s="875" t="s">
        <v>233</v>
      </c>
      <c r="DR128" s="875"/>
      <c r="DS128" s="875"/>
      <c r="DT128" s="875"/>
      <c r="DU128" s="875"/>
      <c r="DV128" s="876" t="s">
        <v>454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28075108</v>
      </c>
      <c r="AB129" s="864"/>
      <c r="AC129" s="864"/>
      <c r="AD129" s="864"/>
      <c r="AE129" s="865"/>
      <c r="AF129" s="866">
        <v>27556995</v>
      </c>
      <c r="AG129" s="864"/>
      <c r="AH129" s="864"/>
      <c r="AI129" s="864"/>
      <c r="AJ129" s="865"/>
      <c r="AK129" s="866">
        <v>27738050</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233</v>
      </c>
      <c r="BG129" s="854"/>
      <c r="BH129" s="854"/>
      <c r="BI129" s="854"/>
      <c r="BJ129" s="854"/>
      <c r="BK129" s="854"/>
      <c r="BL129" s="855"/>
      <c r="BM129" s="853">
        <v>16.920000000000002</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7491641</v>
      </c>
      <c r="AB130" s="864"/>
      <c r="AC130" s="864"/>
      <c r="AD130" s="864"/>
      <c r="AE130" s="865"/>
      <c r="AF130" s="866">
        <v>7246915</v>
      </c>
      <c r="AG130" s="864"/>
      <c r="AH130" s="864"/>
      <c r="AI130" s="864"/>
      <c r="AJ130" s="865"/>
      <c r="AK130" s="866">
        <v>7169088</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13.8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20583467</v>
      </c>
      <c r="AB131" s="847"/>
      <c r="AC131" s="847"/>
      <c r="AD131" s="847"/>
      <c r="AE131" s="848"/>
      <c r="AF131" s="849">
        <v>20310080</v>
      </c>
      <c r="AG131" s="847"/>
      <c r="AH131" s="847"/>
      <c r="AI131" s="847"/>
      <c r="AJ131" s="848"/>
      <c r="AK131" s="849">
        <v>20568962</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69.3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13.12891555</v>
      </c>
      <c r="AB132" s="827"/>
      <c r="AC132" s="827"/>
      <c r="AD132" s="827"/>
      <c r="AE132" s="828"/>
      <c r="AF132" s="829">
        <v>13.939378870000001</v>
      </c>
      <c r="AG132" s="827"/>
      <c r="AH132" s="827"/>
      <c r="AI132" s="827"/>
      <c r="AJ132" s="828"/>
      <c r="AK132" s="829">
        <v>14.526164120000001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12.3</v>
      </c>
      <c r="AB133" s="806"/>
      <c r="AC133" s="806"/>
      <c r="AD133" s="806"/>
      <c r="AE133" s="807"/>
      <c r="AF133" s="805">
        <v>13.3</v>
      </c>
      <c r="AG133" s="806"/>
      <c r="AH133" s="806"/>
      <c r="AI133" s="806"/>
      <c r="AJ133" s="807"/>
      <c r="AK133" s="805">
        <v>13.8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iYzGRHsQSjVuTPeMnh5Du7/F0P9XxekoU7ux8uI9AP06G/kCwHjAC2VTQU6X+R205T/czXBhCCk1dCGcHidJA==" saltValue="iaTN+EhNiSiUP04AWIv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0vJ1SzjExLQQr75zHQeJ4vX9RNQBvY/QVTCoXbQuufdfCKPWEU0FA3Von0qRIOQkQ4DS/gCU7AhKRcYXLhcwg==" saltValue="zVrpQ2SqsnhW0qraiZAIO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7j3juMLaDOGEtJvnvpkYKrOl5+hYEM0g891HHG94NxQnzk984aPuwH+CU3QpjW7fJTGqB9WSO32VsDmz7fZBQ==" saltValue="3trAg52h3/dcXzN0EpT+z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7887176</v>
      </c>
      <c r="AP9" s="314">
        <v>98717</v>
      </c>
      <c r="AQ9" s="315">
        <v>63314</v>
      </c>
      <c r="AR9" s="316">
        <v>55.9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9484</v>
      </c>
      <c r="AP10" s="317">
        <v>119</v>
      </c>
      <c r="AQ10" s="318">
        <v>6537</v>
      </c>
      <c r="AR10" s="319">
        <v>-98.2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t="s">
        <v>513</v>
      </c>
      <c r="AP11" s="317" t="s">
        <v>513</v>
      </c>
      <c r="AQ11" s="318">
        <v>1199</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514</v>
      </c>
      <c r="AL12" s="1228"/>
      <c r="AM12" s="1228"/>
      <c r="AN12" s="1229"/>
      <c r="AO12" s="317" t="s">
        <v>513</v>
      </c>
      <c r="AP12" s="317" t="s">
        <v>513</v>
      </c>
      <c r="AQ12" s="318">
        <v>6</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t="s">
        <v>513</v>
      </c>
      <c r="AP13" s="317" t="s">
        <v>513</v>
      </c>
      <c r="AQ13" s="318">
        <v>2551</v>
      </c>
      <c r="AR13" s="319" t="s">
        <v>513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302357</v>
      </c>
      <c r="AP14" s="317">
        <v>3784</v>
      </c>
      <c r="AQ14" s="318">
        <v>1371</v>
      </c>
      <c r="AR14" s="319">
        <v>176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-580308</v>
      </c>
      <c r="AP15" s="317">
        <v>-7263</v>
      </c>
      <c r="AQ15" s="318">
        <v>-3830</v>
      </c>
      <c r="AR15" s="319">
        <v>89.6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7618709</v>
      </c>
      <c r="AP16" s="317">
        <v>95357</v>
      </c>
      <c r="AQ16" s="318">
        <v>71148</v>
      </c>
      <c r="AR16" s="319">
        <v>34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10.050000000000001</v>
      </c>
      <c r="AP21" s="331">
        <v>6.38</v>
      </c>
      <c r="AQ21" s="332">
        <v>3.67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95.8</v>
      </c>
      <c r="AP22" s="336">
        <v>98.2</v>
      </c>
      <c r="AQ22" s="337">
        <v>-2.4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6538731</v>
      </c>
      <c r="AP32" s="345">
        <v>81840</v>
      </c>
      <c r="AQ32" s="346">
        <v>34974</v>
      </c>
      <c r="AR32" s="347">
        <v>134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v>20000</v>
      </c>
      <c r="AP34" s="345">
        <v>250</v>
      </c>
      <c r="AQ34" s="346">
        <v>13</v>
      </c>
      <c r="AR34" s="347">
        <v>1823.1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2808125</v>
      </c>
      <c r="AP35" s="345">
        <v>35147</v>
      </c>
      <c r="AQ35" s="346">
        <v>9202</v>
      </c>
      <c r="AR35" s="347">
        <v>281.89999999999998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908105</v>
      </c>
      <c r="AP36" s="345">
        <v>11366</v>
      </c>
      <c r="AQ36" s="346">
        <v>1932</v>
      </c>
      <c r="AR36" s="347">
        <v>488.3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t="s">
        <v>513</v>
      </c>
      <c r="AP37" s="345" t="s">
        <v>513</v>
      </c>
      <c r="AQ37" s="346">
        <v>1045</v>
      </c>
      <c r="AR37" s="347" t="s">
        <v>513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v>-117992</v>
      </c>
      <c r="AP39" s="345">
        <v>-1477</v>
      </c>
      <c r="AQ39" s="346">
        <v>-6121</v>
      </c>
      <c r="AR39" s="347">
        <v>-75.900000000000006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-7169088</v>
      </c>
      <c r="AP40" s="345">
        <v>-89729</v>
      </c>
      <c r="AQ40" s="346">
        <v>-29274</v>
      </c>
      <c r="AR40" s="347">
        <v>206.5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2987881</v>
      </c>
      <c r="AP41" s="345">
        <v>37397</v>
      </c>
      <c r="AQ41" s="346">
        <v>11772</v>
      </c>
      <c r="AR41" s="347">
        <v>217.7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5630673</v>
      </c>
      <c r="AN51" s="367">
        <v>67083</v>
      </c>
      <c r="AO51" s="368">
        <v>2.1</v>
      </c>
      <c r="AP51" s="369">
        <v>44504</v>
      </c>
      <c r="AQ51" s="370">
        <v>-17.899999999999999</v>
      </c>
      <c r="AR51" s="371">
        <v>20</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4180108</v>
      </c>
      <c r="AN52" s="375">
        <v>49801</v>
      </c>
      <c r="AO52" s="376">
        <v>-3.2</v>
      </c>
      <c r="AP52" s="377">
        <v>25876</v>
      </c>
      <c r="AQ52" s="378">
        <v>-12.9</v>
      </c>
      <c r="AR52" s="379">
        <v>9.6999999999999993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5667969</v>
      </c>
      <c r="AN53" s="367">
        <v>68146</v>
      </c>
      <c r="AO53" s="368">
        <v>1.6</v>
      </c>
      <c r="AP53" s="369">
        <v>47820</v>
      </c>
      <c r="AQ53" s="370">
        <v>7.5</v>
      </c>
      <c r="AR53" s="371">
        <v>-5.9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3853773</v>
      </c>
      <c r="AN54" s="375">
        <v>46334</v>
      </c>
      <c r="AO54" s="376">
        <v>-7</v>
      </c>
      <c r="AP54" s="377">
        <v>25855</v>
      </c>
      <c r="AQ54" s="378">
        <v>-0.1</v>
      </c>
      <c r="AR54" s="379">
        <v>-6.9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4569022</v>
      </c>
      <c r="AN55" s="367">
        <v>55695</v>
      </c>
      <c r="AO55" s="368">
        <v>-18.3</v>
      </c>
      <c r="AP55" s="369">
        <v>41934</v>
      </c>
      <c r="AQ55" s="370">
        <v>-12.3</v>
      </c>
      <c r="AR55" s="371">
        <v>-6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3518145</v>
      </c>
      <c r="AN56" s="375">
        <v>42885</v>
      </c>
      <c r="AO56" s="376">
        <v>-7.4</v>
      </c>
      <c r="AP56" s="377">
        <v>23352</v>
      </c>
      <c r="AQ56" s="378">
        <v>-9.6999999999999993</v>
      </c>
      <c r="AR56" s="379">
        <v>2.2999999999999998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5883948</v>
      </c>
      <c r="AN57" s="367">
        <v>72693</v>
      </c>
      <c r="AO57" s="368">
        <v>30.5</v>
      </c>
      <c r="AP57" s="369">
        <v>45588</v>
      </c>
      <c r="AQ57" s="370">
        <v>8.6999999999999993</v>
      </c>
      <c r="AR57" s="371">
        <v>21.8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4205024</v>
      </c>
      <c r="AN58" s="375">
        <v>51951</v>
      </c>
      <c r="AO58" s="376">
        <v>21.1</v>
      </c>
      <c r="AP58" s="377">
        <v>24150</v>
      </c>
      <c r="AQ58" s="378">
        <v>3.4</v>
      </c>
      <c r="AR58" s="379">
        <v>17.7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5621754</v>
      </c>
      <c r="AN59" s="367">
        <v>70363</v>
      </c>
      <c r="AO59" s="368">
        <v>-3.2</v>
      </c>
      <c r="AP59" s="369">
        <v>45483</v>
      </c>
      <c r="AQ59" s="370">
        <v>-0.2</v>
      </c>
      <c r="AR59" s="371">
        <v>-3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3193397</v>
      </c>
      <c r="AN60" s="375">
        <v>39969</v>
      </c>
      <c r="AO60" s="376">
        <v>-23.1</v>
      </c>
      <c r="AP60" s="377">
        <v>24241</v>
      </c>
      <c r="AQ60" s="378">
        <v>0.4</v>
      </c>
      <c r="AR60" s="379">
        <v>-23.5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5474673</v>
      </c>
      <c r="AN61" s="382">
        <v>66796</v>
      </c>
      <c r="AO61" s="383">
        <v>2.5</v>
      </c>
      <c r="AP61" s="384">
        <v>45066</v>
      </c>
      <c r="AQ61" s="385">
        <v>-2.8</v>
      </c>
      <c r="AR61" s="371">
        <v>5.3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3790089</v>
      </c>
      <c r="AN62" s="375">
        <v>46188</v>
      </c>
      <c r="AO62" s="376">
        <v>-3.9</v>
      </c>
      <c r="AP62" s="377">
        <v>24695</v>
      </c>
      <c r="AQ62" s="378">
        <v>-3.8</v>
      </c>
      <c r="AR62" s="379">
        <v>-0.1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9TFzxjzlgiJcq5B888G5UTe5x4Illyx4oGDpQEULZ33RGUlJnmDnuYkOGDldz82FNDnphkpHKu9ZybFXXXBSWg==" saltValue="fvQ33zVjq42y1GyaNPqdA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yJHtjwdiPX2fHXXclWFRoEZ5MgCi+PuD4ehIvNKmPFlS8rqs3oB3VNpGgFdXPrfggrUf1yJr9YyYWBy2ESFf3w==" saltValue="KItxj6LwheQHJgc4AlXct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w/905BWfXEmbBRM1jaJ5Y+2Eta21wu9FmhIEVRxbL2yWr8y0g7huufBoauV8F2cmuZQ+CkYu9ZU+9930c0faLg==" saltValue="25E+zdooMA+NGwycX/rR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view="pageBreakPreview"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42.44</v>
      </c>
      <c r="G47" s="12">
        <v>19.95</v>
      </c>
      <c r="H47" s="12">
        <v>18.79</v>
      </c>
      <c r="I47" s="12">
        <v>18.16</v>
      </c>
      <c r="J47" s="13">
        <v>19.22</v>
      </c>
    </row>
    <row r="48" spans="2:10" ht="57.75" customHeight="1" x14ac:dyDescent="0.15">
      <c r="B48" s="14"/>
      <c r="C48" s="1240" t="s">
        <v>4</v>
      </c>
      <c r="D48" s="1240"/>
      <c r="E48" s="1241"/>
      <c r="F48" s="15">
        <v>3.29</v>
      </c>
      <c r="G48" s="16">
        <v>3.07</v>
      </c>
      <c r="H48" s="16">
        <v>3.03</v>
      </c>
      <c r="I48" s="16">
        <v>4.5999999999999996</v>
      </c>
      <c r="J48" s="17">
        <v>4.3600000000000003</v>
      </c>
    </row>
    <row r="49" spans="2:10" ht="57.75" customHeight="1" thickBot="1" x14ac:dyDescent="0.2">
      <c r="B49" s="18"/>
      <c r="C49" s="1242" t="s">
        <v>5</v>
      </c>
      <c r="D49" s="1242"/>
      <c r="E49" s="1243"/>
      <c r="F49" s="19">
        <v>5.63</v>
      </c>
      <c r="G49" s="20" t="s">
        <v>560</v>
      </c>
      <c r="H49" s="20" t="s">
        <v>561</v>
      </c>
      <c r="I49" s="20">
        <v>0.61</v>
      </c>
      <c r="J49" s="21">
        <v>1.01</v>
      </c>
    </row>
    <row r="50" spans="2:10" ht="13.5" customHeight="1" x14ac:dyDescent="0.15"/>
  </sheetData>
  <sheetProtection algorithmName="SHA-512" hashValue="fg92Z9txIwAuEE9C48gfV5T5lG2Vqml4DwrSwlQPaUXwBhKV9GztxbO5E23SnPCYVwuMwd7Dx/vB3vWk751ZqA==" saltValue="gvWCl5pBoX9POw+pO9g4R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2022-03-11T02:16:24Z</cp:lastPrinted>
  <dcterms:created xsi:type="dcterms:W3CDTF">2022-02-02T05:58:46Z</dcterms:created>
  <dcterms:modified xsi:type="dcterms:W3CDTF">2022-09-12T10:36:33Z</dcterms:modified>
  <cp:category/>
</cp:coreProperties>
</file>