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4A87C8F0-E766-46D2-BE06-F5A7903317BF}" xr6:coauthVersionLast="36" xr6:coauthVersionMax="36" xr10:uidLastSave="{00000000-0000-0000-0000-000000000000}"/>
  <bookViews>
    <workbookView xWindow="2355" yWindow="0" windowWidth="15360" windowHeight="7635" tabRatio="85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AM35" i="10"/>
  <c r="BW34" i="10"/>
  <c r="BW35" i="10" s="1"/>
  <c r="BW36" i="10" s="1"/>
  <c r="BW37" i="10" s="1"/>
  <c r="BW38" i="10" s="1"/>
  <c r="BW39" i="10" s="1"/>
  <c r="BW40" i="10" s="1"/>
  <c r="BW41" i="10" s="1"/>
  <c r="BW42" i="10" s="1"/>
  <c r="BW43" i="10" s="1"/>
  <c r="C34" i="10"/>
  <c r="C35" i="10" s="1"/>
  <c r="U34" i="10" s="1"/>
  <c r="U35" i="10" s="1"/>
  <c r="U36" i="10" l="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AM34" i="10"/>
  <c r="BE34" i="10" s="1"/>
  <c r="BE35" i="10" s="1"/>
</calcChain>
</file>

<file path=xl/sharedStrings.xml><?xml version="1.0" encoding="utf-8"?>
<sst xmlns="http://schemas.openxmlformats.org/spreadsheetml/2006/main" count="1169" uniqueCount="628">
  <si>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</si>
  <si>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</si>
  <si>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</si>
  <si>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</si>
  <si>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</si>
  <si>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</si>
  <si>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</si>
  <si>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</si>
  <si>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</si>
  <si>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</si>
  <si>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</si>
  <si>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</si>
  <si>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</si>
  <si>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</si>
  <si>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</si>
  <si>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</si>
  <si>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</si>
  <si>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</si>
  <si>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</si>
  <si>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</si>
  <si>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</si>
  <si>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</si>
  <si>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</si>
  <si>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</si>
  <si>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</si>
  <si>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</si>
  <si>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</si>
  <si>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</si>
  <si>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</si>
  <si>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</si>
  <si>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</si>
  <si>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</si>
  <si>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</si>
  <si>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</si>
  <si>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</si>
  <si>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</si>
  <si>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</si>
  <si>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</si>
  <si>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</si>
  <si>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</si>
  <si>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</si>
  <si>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</si>
  <si>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</si>
  <si>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</si>
  <si>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</si>
  <si>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</si>
  <si>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</si>
  <si>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</si>
  <si>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</si>
  <si>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</si>
  <si>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</si>
  <si>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</si>
  <si>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</si>
  <si>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</si>
  <si>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</si>
  <si>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</si>
  <si>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</si>
  <si>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</si>
  <si>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</si>
  <si>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</si>
  <si>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</si>
  <si>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</si>
  <si>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</si>
  <si>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</si>
  <si>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</si>
  <si>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</si>
  <si>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</si>
  <si>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</si>
  <si>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</si>
  <si>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</si>
  <si>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</si>
  <si>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</si>
  <si>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</si>
  <si>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</si>
  <si>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</si>
  <si>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</si>
  <si>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</si>
  <si>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</si>
  <si>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</si>
  <si>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</si>
  <si>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</si>
  <si>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</si>
  <si>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</si>
  <si>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</si>
  <si>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</si>
  <si>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</si>
  <si>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</si>
  <si>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</si>
  <si>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</si>
  <si>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</si>
  <si>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</si>
  <si>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</si>
  <si>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</si>
  <si>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</si>
  <si>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</si>
  <si>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</si>
  <si>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</si>
  <si>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</si>
  <si>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</si>
  <si>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</si>
  <si>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</si>
  <si>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</si>
  <si>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</si>
  <si>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</si>
  <si>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</si>
  <si>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</si>
  <si>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</si>
  <si>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</si>
  <si>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</si>
  <si>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</si>
  <si>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</si>
  <si>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</si>
  <si>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</si>
  <si>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</si>
  <si>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</si>
  <si>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</si>
  <si>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</si>
  <si>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</si>
  <si>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</si>
  <si>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</si>
  <si>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</si>
  <si>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</si>
  <si>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</si>
  <si>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</si>
  <si>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</si>
  <si>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</si>
  <si>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</si>
  <si>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</si>
  <si>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</si>
  <si>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</si>
  <si>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</si>
  <si>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</si>
  <si>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</si>
  <si>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</si>
  <si>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</si>
  <si>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</si>
  <si>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</si>
  <si>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</si>
  <si>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</si>
  <si>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</si>
  <si>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</si>
  <si>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</si>
  <si>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</si>
  <si>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</si>
  <si>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</si>
  <si>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</si>
  <si>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</si>
  <si>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</si>
  <si>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</si>
  <si>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</si>
  <si>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</si>
  <si>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</si>
  <si>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</si>
  <si>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</si>
  <si>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</si>
  <si>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</si>
  <si>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</si>
  <si>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</si>
  <si>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</si>
  <si>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</si>
  <si>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</si>
  <si>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</si>
  <si>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</si>
  <si>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</si>
  <si>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</si>
  <si>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</si>
  <si>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</si>
  <si>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</si>
  <si>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</si>
  <si>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</si>
  <si>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</si>
  <si>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</si>
  <si>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</si>
  <si>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</si>
  <si>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</si>
  <si>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</si>
  <si>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</si>
  <si>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</si>
  <si>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</si>
  <si>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</si>
  <si>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</si>
  <si>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</si>
  <si>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</si>
  <si>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</si>
  <si>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</si>
  <si>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</si>
  <si>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</si>
  <si>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</si>
  <si>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</si>
  <si>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</si>
  <si>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</si>
  <si>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</si>
  <si>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</si>
  <si>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</si>
  <si>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</si>
  <si>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</si>
  <si>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</si>
  <si>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</si>
  <si>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</si>
  <si>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</si>
  <si>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</si>
  <si>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</si>
  <si>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</si>
  <si>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</si>
  <si>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</si>
  <si>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</si>
  <si>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</si>
  <si>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</si>
  <si>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</si>
  <si>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</si>
  <si>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</si>
  <si>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</si>
  <si>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</si>
  <si>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</si>
  <si>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兵庫県南あわじ市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</si>
  <si>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</si>
  <si>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</si>
  <si>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</si>
  <si>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</si>
  <si>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</si>
  <si>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</si>
  <si>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</si>
  <si>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</si>
  <si>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</si>
  <si>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</si>
  <si>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</si>
  <si>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</si>
  <si>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</si>
  <si>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</si>
  <si>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</si>
  <si>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</si>
  <si>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</si>
  <si>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</si>
  <si>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</si>
  <si>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</si>
  <si>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</si>
  <si>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</si>
  <si>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</si>
  <si>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</si>
  <si>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</si>
  <si>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</si>
  <si>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</si>
  <si>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</si>
  <si>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</si>
  <si>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</si>
  <si>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</si>
  <si>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</si>
  <si>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</si>
  <si>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</si>
  <si>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</si>
  <si>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</si>
  <si>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</si>
  <si>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</si>
  <si>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</si>
  <si>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</si>
  <si>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</si>
  <si>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</si>
  <si>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</si>
  <si>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</si>
  <si>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</si>
  <si>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</si>
  <si>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</si>
  <si>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</si>
  <si>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</si>
  <si>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</si>
  <si>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</si>
  <si>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</si>
  <si>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</si>
  <si>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</si>
  <si>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</si>
  <si>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</si>
  <si>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</si>
  <si>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</si>
  <si>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</si>
  <si>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</si>
  <si>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</si>
  <si>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</si>
  <si>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</si>
  <si>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</si>
  <si>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</si>
  <si>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</si>
  <si>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</si>
  <si>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</si>
  <si>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</si>
  <si>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</si>
  <si>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</si>
  <si>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</si>
  <si>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</si>
  <si>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</si>
  <si>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</si>
  <si>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</si>
  <si>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</si>
  <si>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</si>
  <si>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</si>
  <si>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</si>
  <si>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</si>
  <si>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</si>
  <si>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</si>
  <si>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</si>
  <si>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</si>
  <si>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</si>
  <si>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</si>
  <si>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</si>
  <si>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</si>
  <si>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</si>
  <si>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</si>
  <si>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</si>
  <si>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</si>
  <si>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</si>
  <si>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</si>
  <si>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</si>
  <si>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</si>
  <si>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</si>
  <si>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</si>
  <si>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</si>
  <si>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</si>
  <si>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</si>
  <si>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</si>
  <si>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</si>
  <si>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</si>
  <si>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</si>
  <si>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</si>
  <si>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</si>
  <si>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</si>
  <si>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</si>
  <si>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</si>
  <si>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</si>
  <si>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</si>
  <si>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</si>
  <si>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</si>
  <si>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</si>
  <si>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</si>
  <si>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</si>
  <si>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</si>
  <si>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</si>
  <si>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</si>
  <si>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</si>
  <si>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</si>
  <si>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</si>
  <si>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</si>
  <si>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</si>
  <si>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</si>
  <si>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</si>
  <si>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</si>
  <si>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</si>
  <si>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</si>
  <si>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</si>
  <si>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</si>
  <si>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</si>
  <si>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</si>
  <si>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</si>
  <si>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</si>
  <si>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</si>
  <si>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</si>
  <si>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</si>
  <si>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</si>
  <si>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</si>
  <si>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</si>
  <si>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</si>
  <si>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</si>
  <si>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</si>
  <si>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</si>
  <si>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</si>
  <si>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</si>
  <si>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</si>
  <si>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</si>
  <si>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</si>
  <si>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</si>
  <si>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兵庫県南あわじ市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</si>
  <si>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</si>
  <si>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</si>
  <si>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</si>
  <si>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</si>
  <si>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</si>
  <si>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</si>
  <si>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</si>
  <si>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</si>
  <si>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</si>
  <si>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</si>
  <si>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</si>
  <si>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</si>
  <si>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</si>
  <si>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</si>
  <si>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</si>
  <si>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</si>
  <si>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</si>
  <si>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</si>
  <si>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</si>
  <si>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</si>
  <si>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</si>
  <si>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</si>
  <si>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</si>
  <si>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</si>
  <si>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</si>
  <si>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</si>
  <si>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</si>
  <si>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</si>
  <si>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</si>
  <si>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</si>
  <si>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</si>
  <si>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</si>
  <si>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</si>
  <si>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</si>
  <si>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</si>
  <si>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</si>
  <si>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</si>
  <si>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</si>
  <si>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</si>
  <si>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</si>
  <si>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下水道事業会計</t>
    <phoneticPr fontId="5"/>
  </si>
  <si>
    <t>法適用企業</t>
    <phoneticPr fontId="5"/>
  </si>
  <si>
    <t>国民宿舎事業特別会計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</si>
  <si>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</si>
  <si>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</si>
  <si>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</si>
  <si>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</si>
  <si>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</si>
  <si>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</si>
  <si>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</si>
  <si>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</si>
  <si>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</si>
  <si>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</si>
  <si>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</si>
  <si>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</si>
  <si>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</si>
  <si>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</si>
  <si>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</si>
  <si>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</si>
  <si>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</si>
  <si>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</si>
  <si>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</si>
  <si>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</si>
  <si>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</si>
  <si>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</si>
  <si>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</si>
  <si>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</si>
  <si>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</si>
  <si>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</si>
  <si>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</si>
  <si>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</si>
  <si>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</si>
  <si>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</si>
  <si>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</si>
  <si>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</si>
  <si>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</si>
  <si>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</si>
  <si>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</si>
  <si>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</si>
  <si>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</si>
  <si>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</si>
  <si>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</si>
  <si>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</si>
  <si>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</si>
  <si>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</si>
  <si>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</si>
  <si>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</si>
  <si>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</si>
  <si>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</si>
  <si>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</si>
  <si>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</si>
  <si>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</si>
  <si>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</si>
  <si>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</si>
  <si>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</si>
  <si>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</si>
  <si>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</si>
  <si>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</si>
  <si>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</si>
  <si>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</si>
  <si>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</si>
  <si>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</si>
  <si>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</si>
  <si>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</si>
  <si>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</si>
  <si>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</si>
  <si>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</si>
  <si>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</si>
  <si>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</si>
  <si>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</si>
  <si>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</si>
  <si>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</si>
  <si>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</si>
  <si>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</si>
  <si>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</si>
  <si>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</si>
  <si>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</si>
  <si>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</si>
  <si>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</si>
  <si>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</si>
  <si>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</si>
  <si>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</si>
  <si>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</si>
  <si>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</si>
  <si>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</si>
  <si>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</si>
  <si>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</si>
  <si>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</si>
  <si>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</si>
  <si>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</si>
  <si>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</si>
  <si>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</si>
  <si>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</si>
  <si>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</si>
  <si>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</si>
  <si>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</si>
  <si>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</si>
  <si>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</si>
  <si>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</si>
  <si>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</si>
  <si>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</si>
  <si>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</si>
  <si>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</si>
  <si>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</si>
  <si>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</si>
  <si>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</si>
  <si>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</si>
  <si>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</si>
  <si>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</si>
  <si>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</si>
  <si>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</si>
  <si>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</si>
  <si>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</si>
  <si>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</si>
  <si>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</si>
  <si>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</si>
  <si>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</si>
  <si>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</si>
  <si>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</si>
  <si>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</si>
  <si>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</si>
  <si>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</si>
  <si>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</si>
  <si>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</si>
  <si>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</si>
  <si>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</si>
  <si>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</si>
  <si>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</si>
  <si>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</si>
  <si>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</si>
  <si>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</si>
  <si>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</si>
  <si>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</si>
  <si>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</si>
  <si>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</si>
  <si>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</si>
  <si>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</si>
  <si>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</si>
  <si>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</si>
  <si>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</si>
  <si>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</si>
  <si>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</si>
  <si>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</si>
  <si>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</si>
  <si>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</si>
  <si>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</si>
  <si>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</si>
  <si>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</si>
  <si>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</si>
  <si>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</si>
  <si>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</si>
  <si>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</si>
  <si>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</si>
  <si>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</si>
  <si>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</si>
  <si>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</si>
  <si>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</si>
  <si>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</si>
  <si>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</si>
  <si>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</si>
  <si>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</si>
  <si>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</si>
  <si>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</si>
  <si>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</si>
  <si>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</si>
  <si>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</si>
  <si>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0.95</t>
  </si>
  <si>
    <t>一般会計</t>
  </si>
  <si>
    <t>下水道事業会計</t>
  </si>
  <si>
    <t>国民健康保険特別会計　保険事業勘定</t>
  </si>
  <si>
    <t>土地開発事業特別会計</t>
  </si>
  <si>
    <t>介護保険特別会計保険事業勘定</t>
  </si>
  <si>
    <t>後期高齢者医療特別会計</t>
  </si>
  <si>
    <t>国民宿舎事業特別会計</t>
  </si>
  <si>
    <t>産業廃棄物最終処分事業特別会計</t>
  </si>
  <si>
    <t>その他会計（赤字）</t>
  </si>
  <si>
    <t>▲ 0.00</t>
  </si>
  <si>
    <t>▲ 0.10</t>
  </si>
  <si>
    <t>その他会計（黒字）</t>
  </si>
  <si>
    <t>（百万円）</t>
    <phoneticPr fontId="5"/>
  </si>
  <si>
    <t>H27末</t>
    <phoneticPr fontId="5"/>
  </si>
  <si>
    <t>H28末</t>
    <phoneticPr fontId="5"/>
  </si>
  <si>
    <t>H29末</t>
    <phoneticPr fontId="5"/>
  </si>
  <si>
    <t>H30末</t>
    <phoneticPr fontId="5"/>
  </si>
  <si>
    <t>R01末</t>
    <phoneticPr fontId="5"/>
  </si>
  <si>
    <t>-</t>
    <phoneticPr fontId="2"/>
  </si>
  <si>
    <t>公益財団法人　淡路人形協会</t>
    <rPh sb="0" eb="2">
      <t>コウエキ</t>
    </rPh>
    <rPh sb="2" eb="4">
      <t>ザイダン</t>
    </rPh>
    <rPh sb="4" eb="6">
      <t>ホウジン</t>
    </rPh>
    <rPh sb="7" eb="9">
      <t>アワジ</t>
    </rPh>
    <rPh sb="9" eb="11">
      <t>ニンギョウ</t>
    </rPh>
    <rPh sb="11" eb="13">
      <t>キョウカイ</t>
    </rPh>
    <phoneticPr fontId="2"/>
  </si>
  <si>
    <t>西淡まちつくり　株式会社</t>
    <rPh sb="0" eb="2">
      <t>セイダン</t>
    </rPh>
    <rPh sb="8" eb="12">
      <t>カブシキガイシャ</t>
    </rPh>
    <phoneticPr fontId="2"/>
  </si>
  <si>
    <t>南淡路農業公園　株式会社</t>
    <rPh sb="0" eb="1">
      <t>ミナミ</t>
    </rPh>
    <rPh sb="1" eb="3">
      <t>アワジ</t>
    </rPh>
    <rPh sb="3" eb="5">
      <t>ノウギョウ</t>
    </rPh>
    <rPh sb="5" eb="7">
      <t>コウエン</t>
    </rPh>
    <rPh sb="8" eb="12">
      <t>カブシキガイシャ</t>
    </rPh>
    <phoneticPr fontId="2"/>
  </si>
  <si>
    <t>株式会社　南淡風力エネルギー開発</t>
    <rPh sb="0" eb="4">
      <t>カブシキガイシャ</t>
    </rPh>
    <rPh sb="5" eb="7">
      <t>ナンダン</t>
    </rPh>
    <rPh sb="7" eb="9">
      <t>フウリョク</t>
    </rPh>
    <rPh sb="14" eb="16">
      <t>カイハツ</t>
    </rPh>
    <phoneticPr fontId="2"/>
  </si>
  <si>
    <t>淡路広域行政事務組合(普通会計）</t>
    <rPh sb="0" eb="2">
      <t>アワジ</t>
    </rPh>
    <rPh sb="2" eb="4">
      <t>コウイキ</t>
    </rPh>
    <rPh sb="4" eb="6">
      <t>ギョウセイ</t>
    </rPh>
    <rPh sb="6" eb="8">
      <t>ジム</t>
    </rPh>
    <rPh sb="8" eb="10">
      <t>クミアイ</t>
    </rPh>
    <rPh sb="11" eb="13">
      <t>フツウ</t>
    </rPh>
    <rPh sb="13" eb="15">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</si>
  <si>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</si>
  <si>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淡路広域消防事務組合</t>
    <rPh sb="0" eb="2">
      <t>アワジ</t>
    </rPh>
    <rPh sb="2" eb="4">
      <t>コウイキ</t>
    </rPh>
    <rPh sb="4" eb="6">
      <t>ショウボウ</t>
    </rPh>
    <rPh sb="6" eb="8">
      <t>ジム</t>
    </rPh>
    <rPh sb="8" eb="10">
      <t>クミアイ</t>
    </rPh>
    <phoneticPr fontId="2"/>
  </si>
  <si>
    <t>洲本市・南あわじ市衛生事務組合</t>
    <rPh sb="0" eb="3">
      <t>スモトシ</t>
    </rPh>
    <rPh sb="4" eb="5">
      <t>ミナミ</t>
    </rPh>
    <rPh sb="8" eb="9">
      <t>シ</t>
    </rPh>
    <rPh sb="9" eb="11">
      <t>エイセイ</t>
    </rPh>
    <rPh sb="11" eb="13">
      <t>ジム</t>
    </rPh>
    <rPh sb="13" eb="15">
      <t>クミアイ</t>
    </rPh>
    <phoneticPr fontId="2"/>
  </si>
  <si>
    <t>南あわじ市・洲本市小中学校組合</t>
    <rPh sb="0" eb="1">
      <t>ミナミ</t>
    </rPh>
    <rPh sb="4" eb="5">
      <t>シ</t>
    </rPh>
    <rPh sb="6" eb="9">
      <t>スモトシ</t>
    </rPh>
    <rPh sb="9" eb="13">
      <t>ショウチュウガッコウ</t>
    </rPh>
    <rPh sb="13" eb="15">
      <t>クミアイ</t>
    </rPh>
    <phoneticPr fontId="2"/>
  </si>
  <si>
    <t>淡路広域水道企業団</t>
    <rPh sb="0" eb="2">
      <t>アワジ</t>
    </rPh>
    <rPh sb="2" eb="4">
      <t>コウイキ</t>
    </rPh>
    <rPh sb="4" eb="6">
      <t>スイドウ</t>
    </rPh>
    <rPh sb="6" eb="8">
      <t>キギョウ</t>
    </rPh>
    <rPh sb="8" eb="9">
      <t>ダン</t>
    </rPh>
    <phoneticPr fontId="2"/>
  </si>
  <si>
    <t>洲本市・南あわじ市山林事務組合</t>
    <rPh sb="0" eb="3">
      <t>スモトシ</t>
    </rPh>
    <rPh sb="4" eb="5">
      <t>ミナミ</t>
    </rPh>
    <rPh sb="8" eb="9">
      <t>シ</t>
    </rPh>
    <rPh sb="9" eb="11">
      <t>サンリン</t>
    </rPh>
    <rPh sb="11" eb="13">
      <t>ジム</t>
    </rPh>
    <rPh sb="13" eb="15">
      <t>クミアイ</t>
    </rPh>
    <phoneticPr fontId="2"/>
  </si>
  <si>
    <t>兵庫県町議会議員公務災害補償組合</t>
  </si>
  <si>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</si>
  <si>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</si>
  <si>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</si>
  <si>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</si>
  <si>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地域振興基金</t>
    <rPh sb="0" eb="2">
      <t>チイキ</t>
    </rPh>
    <rPh sb="2" eb="4">
      <t>シンコウ</t>
    </rPh>
    <rPh sb="4" eb="6">
      <t>キキン</t>
    </rPh>
    <phoneticPr fontId="2"/>
  </si>
  <si>
    <t>ふるさとまちづくり基金</t>
    <rPh sb="9" eb="11">
      <t>キキン</t>
    </rPh>
    <phoneticPr fontId="2"/>
  </si>
  <si>
    <t>公共施設等整備基金</t>
    <rPh sb="0" eb="2">
      <t>コウキョウ</t>
    </rPh>
    <rPh sb="2" eb="4">
      <t>シセツ</t>
    </rPh>
    <rPh sb="4" eb="5">
      <t>トウ</t>
    </rPh>
    <rPh sb="5" eb="7">
      <t>セイビ</t>
    </rPh>
    <rPh sb="7" eb="9">
      <t>キキン</t>
    </rPh>
    <phoneticPr fontId="2"/>
  </si>
  <si>
    <t>水道事業調整基金</t>
    <rPh sb="0" eb="2">
      <t>スイドウ</t>
    </rPh>
    <rPh sb="2" eb="4">
      <t>ジギョウ</t>
    </rPh>
    <rPh sb="4" eb="6">
      <t>チョウセイ</t>
    </rPh>
    <rPh sb="6" eb="8">
      <t>キキン</t>
    </rPh>
    <phoneticPr fontId="2"/>
  </si>
  <si>
    <t>淡路鳴門岬公園開発基金</t>
    <rPh sb="0" eb="2">
      <t>アワジ</t>
    </rPh>
    <rPh sb="2" eb="4">
      <t>ナルト</t>
    </rPh>
    <rPh sb="4" eb="5">
      <t>ミサキ</t>
    </rPh>
    <rPh sb="5" eb="7">
      <t>コウエン</t>
    </rPh>
    <rPh sb="7" eb="9">
      <t>カイハツ</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</si>
  <si>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</si>
  <si>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</si>
  <si>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</si>
  <si>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※令和２年度財務書類等については整備中のため、平成30年度と令和１年度を比較し分析する。
　将来負担比率は、計画的な繰上償還により地方債残高が減少したことや、一般会計から下水道事業への操出見込額が減少したことにより、昨年度から改善したが、類似団体と比較すると高い比率となっている。また、有形固定資産減価償却率については昨年度よりやや悪化しており、類似団体と比較すると公共施設等の老朽化が進んでいることがわかる。今後、老朽化した施設やインフラ整備のための地方債発行が想定されることから、引き続き、将来負担比率の改善を目指すために、積極的な繰上償還を行うだけでなく、公共施設等総合管理計画や橋梁長寿命化修繕計画に基づいた施設等の統廃合や長寿命化の実施など、計画的な地方債の借り入れや発行抑制に取り組む。</t>
    <rPh sb="167" eb="169">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</si>
  <si>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</si>
  <si>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</si>
  <si>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</si>
  <si>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</si>
  <si>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</si>
  <si>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</si>
  <si>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※令和２年度財務書類等については整備中のため、平成30年度と令和１年度を比較し分析する。
　実質公債費比率は13.6％と前年度からほぼ横ばいとなったが、将来負担比率は84.4％と20.5ポイント改善した。計画的な繰上償還の実施や、財政計画に基づく地方債の発行抑制によりどちらも改善傾向にはあるが、類似団体と比較すると比率は高いため、引き続き積極的な繰上償還の実施や地方債発行抑制など、公債費の抑制に努める。</t>
    <rPh sb="68" eb="69">
      <t>ヨコ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</si>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</sst>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FD2B8FF-828E-4973-8780-C8F034F55A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3598-4406-BEB8-C2BD983E24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78688</c:v>
                </c:pt>
                <c:pt idx="1">
                  <c:v>75407</c:v>
                </c:pt>
                <c:pt idx="2">
                  <c:v>52789</c:v>
                </c:pt>
                <c:pt idx="3">
                  <c:v>73971</c:v>
                </c:pt>
                <c:pt idx="4">
                  <c:v>59554</c:v>
                </c:pt>
              </c:numCache>
            </c:numRef>
          </c:val>
          <c:smooth val="0"/>
          <c:extLst>
            <c:ext xmlns:c16="http://schemas.microsoft.com/office/drawing/2014/chart" uri="{C3380CC4-5D6E-409C-BE32-E72D297353CC}">
              <c16:uniqueId val="{00000001-3598-4406-BEB8-C2BD983E24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1.64</c:v>
                </c:pt>
                <c:pt idx="1">
                  <c:v>2.2000000000000002</c:v>
                </c:pt>
                <c:pt idx="2">
                  <c:v>4.46</c:v>
                </c:pt>
                <c:pt idx="3">
                  <c:v>4.09</c:v>
                </c:pt>
                <c:pt idx="4">
                  <c:v>4.13</c:v>
                </c:pt>
              </c:numCache>
            </c:numRef>
          </c:val>
          <c:extLst>
            <c:ext xmlns:c16="http://schemas.microsoft.com/office/drawing/2014/chart" uri="{C3380CC4-5D6E-409C-BE32-E72D297353CC}">
              <c16:uniqueId val="{00000000-EB68-4829-87C9-98101534AA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16.420000000000002</c:v>
                </c:pt>
                <c:pt idx="1">
                  <c:v>17</c:v>
                </c:pt>
                <c:pt idx="2">
                  <c:v>17.63</c:v>
                </c:pt>
                <c:pt idx="3">
                  <c:v>17.79</c:v>
                </c:pt>
                <c:pt idx="4">
                  <c:v>18.07</c:v>
                </c:pt>
              </c:numCache>
            </c:numRef>
          </c:val>
          <c:extLst>
            <c:ext xmlns:c16="http://schemas.microsoft.com/office/drawing/2014/chart" uri="{C3380CC4-5D6E-409C-BE32-E72D297353CC}">
              <c16:uniqueId val="{00000001-EB68-4829-87C9-98101534AA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-0.95</c:v>
                </c:pt>
                <c:pt idx="1">
                  <c:v>3.71</c:v>
                </c:pt>
                <c:pt idx="2">
                  <c:v>6.89</c:v>
                </c:pt>
                <c:pt idx="3">
                  <c:v>3.91</c:v>
                </c:pt>
                <c:pt idx="4">
                  <c:v>3.58</c:v>
                </c:pt>
              </c:numCache>
            </c:numRef>
          </c:val>
          <c:smooth val="0"/>
          <c:extLst>
            <c:ext xmlns:c16="http://schemas.microsoft.com/office/drawing/2014/chart" uri="{C3380CC4-5D6E-409C-BE32-E72D297353CC}">
              <c16:uniqueId val="{00000002-EB68-4829-87C9-98101534AA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1.37</c:v>
                </c:pt>
                <c:pt idx="2">
                  <c:v>#N/A</c:v>
                </c:pt>
                <c:pt idx="3">
                  <c:v>0.34</c:v>
                </c:pt>
                <c:pt idx="4">
                  <c:v>#N/A</c:v>
                </c:pt>
                <c:pt idx="5">
                  <c:v>0</c:v>
                </c:pt>
                <c:pt idx="6">
                  <c:v>#N/A</c:v>
                </c:pt>
                <c:pt idx="7">
                  <c:v>0</c:v>
                </c:pt>
                <c:pt idx="8">
                  <c:v>#N/A</c:v>
                </c:pt>
                <c:pt idx="9">
                  <c:v>0</c:v>
                </c:pt>
              </c:numCache>
            </c:numRef>
          </c:val>
          <c:extLst>
            <c:ext xmlns:c16="http://schemas.microsoft.com/office/drawing/2014/chart" uri="{C3380CC4-5D6E-409C-BE32-E72D297353CC}">
              <c16:uniqueId val="{00000000-CC27-4DBB-8384-1C3C0E6307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#N/A</c:v>
                </c:pt>
                <c:pt idx="5">
                  <c:v>0</c:v>
                </c:pt>
                <c:pt idx="6">
                  <c:v>0.1</c:v>
                </c:pt>
                <c:pt idx="7">
                  <c:v>#N/A</c:v>
                </c:pt>
                <c:pt idx="8">
                  <c:v>0</c:v>
                </c:pt>
                <c:pt idx="9">
                  <c:v>0</c:v>
                </c:pt>
              </c:numCache>
            </c:numRef>
          </c:val>
          <c:extLst>
            <c:ext xmlns:c16="http://schemas.microsoft.com/office/drawing/2014/chart" uri="{C3380CC4-5D6E-409C-BE32-E72D297353CC}">
              <c16:uniqueId val="{00000001-CC27-4DBB-8384-1C3C0E6307C1}"/>
            </c:ext>
          </c:extLst>
        </c:ser>
        <c:ser>
          <c:idx val="2"/>
          <c:order val="2"/>
          <c:tx>
            <c:strRef>
              <c:f>データシート!$A$29</c:f>
              <c:strCache>
                <c:ptCount val="1"/>
                <c:pt idx="0">
                  <c:v>産業廃棄物最終処分事業特別会計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0.11</c:v>
                </c:pt>
                <c:pt idx="4">
                  <c:v>#N/A</c:v>
                </c:pt>
                <c:pt idx="5">
                  <c:v>0.23</c:v>
                </c:pt>
                <c:pt idx="6">
                  <c:v>#N/A</c:v>
                </c:pt>
                <c:pt idx="7">
                  <c:v>0.06</c:v>
                </c:pt>
                <c:pt idx="8">
                  <c:v>#N/A</c:v>
                </c:pt>
                <c:pt idx="9">
                  <c:v>0.01</c:v>
                </c:pt>
              </c:numCache>
            </c:numRef>
          </c:val>
          <c:extLst>
            <c:ext xmlns:c16="http://schemas.microsoft.com/office/drawing/2014/chart" uri="{C3380CC4-5D6E-409C-BE32-E72D297353CC}">
              <c16:uniqueId val="{00000002-CC27-4DBB-8384-1C3C0E6307C1}"/>
            </c:ext>
          </c:extLst>
        </c:ser>
        <c:ser>
          <c:idx val="3"/>
          <c:order val="3"/>
          <c:tx>
            <c:strRef>
              <c:f>データシート!$A$30</c:f>
              <c:strCache>
                <c:ptCount val="1"/>
                <c:pt idx="0">
                  <c:v>国民宿舎事業特別会計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0.1</c:v>
                </c:pt>
                <c:pt idx="6">
                  <c:v>#N/A</c:v>
                </c:pt>
                <c:pt idx="7">
                  <c:v>0.14000000000000001</c:v>
                </c:pt>
                <c:pt idx="8">
                  <c:v>#N/A</c:v>
                </c:pt>
                <c:pt idx="9">
                  <c:v>0.03</c:v>
                </c:pt>
              </c:numCache>
            </c:numRef>
          </c:val>
          <c:extLst>
            <c:ext xmlns:c16="http://schemas.microsoft.com/office/drawing/2014/chart" uri="{C3380CC4-5D6E-409C-BE32-E72D297353CC}">
              <c16:uniqueId val="{00000003-CC27-4DBB-8384-1C3C0E6307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0.12</c:v>
                </c:pt>
                <c:pt idx="4">
                  <c:v>#N/A</c:v>
                </c:pt>
                <c:pt idx="5">
                  <c:v>0.11</c:v>
                </c:pt>
                <c:pt idx="6">
                  <c:v>#N/A</c:v>
                </c:pt>
                <c:pt idx="7">
                  <c:v>0.12</c:v>
                </c:pt>
                <c:pt idx="8">
                  <c:v>#N/A</c:v>
                </c:pt>
                <c:pt idx="9">
                  <c:v>0.09</c:v>
                </c:pt>
              </c:numCache>
            </c:numRef>
          </c:val>
          <c:extLst>
            <c:ext xmlns:c16="http://schemas.microsoft.com/office/drawing/2014/chart" uri="{C3380CC4-5D6E-409C-BE32-E72D297353CC}">
              <c16:uniqueId val="{00000004-CC27-4DBB-8384-1C3C0E6307C1}"/>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0.54</c:v>
                </c:pt>
                <c:pt idx="2">
                  <c:v>#N/A</c:v>
                </c:pt>
                <c:pt idx="3">
                  <c:v>0.61</c:v>
                </c:pt>
                <c:pt idx="4">
                  <c:v>#N/A</c:v>
                </c:pt>
                <c:pt idx="5">
                  <c:v>0.97</c:v>
                </c:pt>
                <c:pt idx="6">
                  <c:v>#N/A</c:v>
                </c:pt>
                <c:pt idx="7">
                  <c:v>0.87</c:v>
                </c:pt>
                <c:pt idx="8">
                  <c:v>#N/A</c:v>
                </c:pt>
                <c:pt idx="9">
                  <c:v>0.4</c:v>
                </c:pt>
              </c:numCache>
            </c:numRef>
          </c:val>
          <c:extLst>
            <c:ext xmlns:c16="http://schemas.microsoft.com/office/drawing/2014/chart" uri="{C3380CC4-5D6E-409C-BE32-E72D297353CC}">
              <c16:uniqueId val="{00000005-CC27-4DBB-8384-1C3C0E6307C1}"/>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1.21</c:v>
                </c:pt>
                <c:pt idx="2">
                  <c:v>#N/A</c:v>
                </c:pt>
                <c:pt idx="3">
                  <c:v>1.19</c:v>
                </c:pt>
                <c:pt idx="4">
                  <c:v>#N/A</c:v>
                </c:pt>
                <c:pt idx="5">
                  <c:v>1.18</c:v>
                </c:pt>
                <c:pt idx="6">
                  <c:v>#N/A</c:v>
                </c:pt>
                <c:pt idx="7">
                  <c:v>0.97</c:v>
                </c:pt>
                <c:pt idx="8">
                  <c:v>#N/A</c:v>
                </c:pt>
                <c:pt idx="9">
                  <c:v>0.97</c:v>
                </c:pt>
              </c:numCache>
            </c:numRef>
          </c:val>
          <c:extLst>
            <c:ext xmlns:c16="http://schemas.microsoft.com/office/drawing/2014/chart" uri="{C3380CC4-5D6E-409C-BE32-E72D297353CC}">
              <c16:uniqueId val="{00000006-CC27-4DBB-8384-1C3C0E6307C1}"/>
            </c:ext>
          </c:extLst>
        </c:ser>
        <c:ser>
          <c:idx val="7"/>
          <c:order val="7"/>
          <c:tx>
            <c:strRef>
              <c:f>データシート!$A$34</c:f>
              <c:strCache>
                <c:ptCount val="1"/>
                <c:pt idx="0">
                  <c:v>国民健康保険特別会計　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1.17</c:v>
                </c:pt>
                <c:pt idx="2">
                  <c:v>#N/A</c:v>
                </c:pt>
                <c:pt idx="3">
                  <c:v>1.37</c:v>
                </c:pt>
                <c:pt idx="4">
                  <c:v>#N/A</c:v>
                </c:pt>
                <c:pt idx="5">
                  <c:v>0.34</c:v>
                </c:pt>
                <c:pt idx="6">
                  <c:v>#N/A</c:v>
                </c:pt>
                <c:pt idx="7">
                  <c:v>0.4</c:v>
                </c:pt>
                <c:pt idx="8">
                  <c:v>#N/A</c:v>
                </c:pt>
                <c:pt idx="9">
                  <c:v>0.97</c:v>
                </c:pt>
              </c:numCache>
            </c:numRef>
          </c:val>
          <c:extLst>
            <c:ext xmlns:c16="http://schemas.microsoft.com/office/drawing/2014/chart" uri="{C3380CC4-5D6E-409C-BE32-E72D297353CC}">
              <c16:uniqueId val="{00000007-CC27-4DBB-8384-1C3C0E6307C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1.01</c:v>
                </c:pt>
                <c:pt idx="2">
                  <c:v>#N/A</c:v>
                </c:pt>
                <c:pt idx="3">
                  <c:v>1.1100000000000001</c:v>
                </c:pt>
                <c:pt idx="4">
                  <c:v>#N/A</c:v>
                </c:pt>
                <c:pt idx="5">
                  <c:v>1.27</c:v>
                </c:pt>
                <c:pt idx="6">
                  <c:v>#N/A</c:v>
                </c:pt>
                <c:pt idx="7">
                  <c:v>1.27</c:v>
                </c:pt>
                <c:pt idx="8">
                  <c:v>#N/A</c:v>
                </c:pt>
                <c:pt idx="9">
                  <c:v>1.2</c:v>
                </c:pt>
              </c:numCache>
            </c:numRef>
          </c:val>
          <c:extLst>
            <c:ext xmlns:c16="http://schemas.microsoft.com/office/drawing/2014/chart" uri="{C3380CC4-5D6E-409C-BE32-E72D297353CC}">
              <c16:uniqueId val="{00000008-CC27-4DBB-8384-1C3C0E6307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1.53</c:v>
                </c:pt>
                <c:pt idx="2">
                  <c:v>#N/A</c:v>
                </c:pt>
                <c:pt idx="3">
                  <c:v>2.06</c:v>
                </c:pt>
                <c:pt idx="4">
                  <c:v>#N/A</c:v>
                </c:pt>
                <c:pt idx="5">
                  <c:v>4.22</c:v>
                </c:pt>
                <c:pt idx="6">
                  <c:v>#N/A</c:v>
                </c:pt>
                <c:pt idx="7">
                  <c:v>4.01</c:v>
                </c:pt>
                <c:pt idx="8">
                  <c:v>#N/A</c:v>
                </c:pt>
                <c:pt idx="9">
                  <c:v>4.1100000000000003</c:v>
                </c:pt>
              </c:numCache>
            </c:numRef>
          </c:val>
          <c:extLst>
            <c:ext xmlns:c16="http://schemas.microsoft.com/office/drawing/2014/chart" uri="{C3380CC4-5D6E-409C-BE32-E72D297353CC}">
              <c16:uniqueId val="{00000009-CC27-4DBB-8384-1C3C0E6307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4077</c:v>
                </c:pt>
                <c:pt idx="5">
                  <c:v>3934</c:v>
                </c:pt>
                <c:pt idx="8">
                  <c:v>3554</c:v>
                </c:pt>
                <c:pt idx="11">
                  <c:v>3548</c:v>
                </c:pt>
                <c:pt idx="14">
                  <c:v>3430</c:v>
                </c:pt>
              </c:numCache>
            </c:numRef>
          </c:val>
          <c:extLst>
            <c:ext xmlns:c16="http://schemas.microsoft.com/office/drawing/2014/chart" uri="{C3380CC4-5D6E-409C-BE32-E72D297353CC}">
              <c16:uniqueId val="{00000000-6595-45E3-BAD2-CA51B9A216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95-45E3-BAD2-CA51B9A216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95-45E3-BAD2-CA51B9A216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487</c:v>
                </c:pt>
                <c:pt idx="3">
                  <c:v>495</c:v>
                </c:pt>
                <c:pt idx="6">
                  <c:v>448</c:v>
                </c:pt>
                <c:pt idx="9">
                  <c:v>430</c:v>
                </c:pt>
                <c:pt idx="12">
                  <c:v>473</c:v>
                </c:pt>
              </c:numCache>
            </c:numRef>
          </c:val>
          <c:extLst>
            <c:ext xmlns:c16="http://schemas.microsoft.com/office/drawing/2014/chart" uri="{C3380CC4-5D6E-409C-BE32-E72D297353CC}">
              <c16:uniqueId val="{00000003-6595-45E3-BAD2-CA51B9A216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1510</c:v>
                </c:pt>
                <c:pt idx="3">
                  <c:v>1535</c:v>
                </c:pt>
                <c:pt idx="6">
                  <c:v>1364</c:v>
                </c:pt>
                <c:pt idx="9">
                  <c:v>1364</c:v>
                </c:pt>
                <c:pt idx="12">
                  <c:v>1391</c:v>
                </c:pt>
              </c:numCache>
            </c:numRef>
          </c:val>
          <c:extLst>
            <c:ext xmlns:c16="http://schemas.microsoft.com/office/drawing/2014/chart" uri="{C3380CC4-5D6E-409C-BE32-E72D297353CC}">
              <c16:uniqueId val="{00000004-6595-45E3-BAD2-CA51B9A216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95-45E3-BAD2-CA51B9A216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95-45E3-BAD2-CA51B9A216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3795</c:v>
                </c:pt>
                <c:pt idx="3">
                  <c:v>3772</c:v>
                </c:pt>
                <c:pt idx="6">
                  <c:v>3530</c:v>
                </c:pt>
                <c:pt idx="9">
                  <c:v>3369</c:v>
                </c:pt>
                <c:pt idx="12">
                  <c:v>3273</c:v>
                </c:pt>
              </c:numCache>
            </c:numRef>
          </c:val>
          <c:extLst>
            <c:ext xmlns:c16="http://schemas.microsoft.com/office/drawing/2014/chart" uri="{C3380CC4-5D6E-409C-BE32-E72D297353CC}">
              <c16:uniqueId val="{00000007-6595-45E3-BAD2-CA51B9A216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1715</c:v>
                </c:pt>
                <c:pt idx="2">
                  <c:v>#N/A</c:v>
                </c:pt>
                <c:pt idx="3">
                  <c:v>#N/A</c:v>
                </c:pt>
                <c:pt idx="4">
                  <c:v>1868</c:v>
                </c:pt>
                <c:pt idx="5">
                  <c:v>#N/A</c:v>
                </c:pt>
                <c:pt idx="6">
                  <c:v>#N/A</c:v>
                </c:pt>
                <c:pt idx="7">
                  <c:v>1788</c:v>
                </c:pt>
                <c:pt idx="8">
                  <c:v>#N/A</c:v>
                </c:pt>
                <c:pt idx="9">
                  <c:v>#N/A</c:v>
                </c:pt>
                <c:pt idx="10">
                  <c:v>1615</c:v>
                </c:pt>
                <c:pt idx="11">
                  <c:v>#N/A</c:v>
                </c:pt>
                <c:pt idx="12">
                  <c:v>#N/A</c:v>
                </c:pt>
                <c:pt idx="13">
                  <c:v>1707</c:v>
                </c:pt>
                <c:pt idx="14">
                  <c:v>#N/A</c:v>
                </c:pt>
              </c:numCache>
            </c:numRef>
          </c:val>
          <c:smooth val="0"/>
          <c:extLst>
            <c:ext xmlns:c16="http://schemas.microsoft.com/office/drawing/2014/chart" uri="{C3380CC4-5D6E-409C-BE32-E72D297353CC}">
              <c16:uniqueId val="{00000008-6595-45E3-BAD2-CA51B9A216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40736</c:v>
                </c:pt>
                <c:pt idx="5">
                  <c:v>40143</c:v>
                </c:pt>
                <c:pt idx="8">
                  <c:v>39070</c:v>
                </c:pt>
                <c:pt idx="11">
                  <c:v>38569</c:v>
                </c:pt>
                <c:pt idx="14">
                  <c:v>37136</c:v>
                </c:pt>
              </c:numCache>
            </c:numRef>
          </c:val>
          <c:extLst>
            <c:ext xmlns:c16="http://schemas.microsoft.com/office/drawing/2014/chart" uri="{C3380CC4-5D6E-409C-BE32-E72D297353CC}">
              <c16:uniqueId val="{00000000-BD5A-4287-9E22-D8B46FD8F7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1407</c:v>
                </c:pt>
                <c:pt idx="5">
                  <c:v>885</c:v>
                </c:pt>
                <c:pt idx="8">
                  <c:v>770</c:v>
                </c:pt>
                <c:pt idx="11">
                  <c:v>658</c:v>
                </c:pt>
                <c:pt idx="14">
                  <c:v>555</c:v>
                </c:pt>
              </c:numCache>
            </c:numRef>
          </c:val>
          <c:extLst>
            <c:ext xmlns:c16="http://schemas.microsoft.com/office/drawing/2014/chart" uri="{C3380CC4-5D6E-409C-BE32-E72D297353CC}">
              <c16:uniqueId val="{00000001-BD5A-4287-9E22-D8B46FD8F7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9088</c:v>
                </c:pt>
                <c:pt idx="5">
                  <c:v>9311</c:v>
                </c:pt>
                <c:pt idx="8">
                  <c:v>9080</c:v>
                </c:pt>
                <c:pt idx="11">
                  <c:v>9023</c:v>
                </c:pt>
                <c:pt idx="14">
                  <c:v>9893</c:v>
                </c:pt>
              </c:numCache>
            </c:numRef>
          </c:val>
          <c:extLst>
            <c:ext xmlns:c16="http://schemas.microsoft.com/office/drawing/2014/chart" uri="{C3380CC4-5D6E-409C-BE32-E72D297353CC}">
              <c16:uniqueId val="{00000002-BD5A-4287-9E22-D8B46FD8F7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5A-4287-9E22-D8B46FD8F7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5A-4287-9E22-D8B46FD8F7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A-4287-9E22-D8B46FD8F7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4024</c:v>
                </c:pt>
                <c:pt idx="3">
                  <c:v>3999</c:v>
                </c:pt>
                <c:pt idx="6">
                  <c:v>3908</c:v>
                </c:pt>
                <c:pt idx="9">
                  <c:v>3739</c:v>
                </c:pt>
                <c:pt idx="12">
                  <c:v>3707</c:v>
                </c:pt>
              </c:numCache>
            </c:numRef>
          </c:val>
          <c:extLst>
            <c:ext xmlns:c16="http://schemas.microsoft.com/office/drawing/2014/chart" uri="{C3380CC4-5D6E-409C-BE32-E72D297353CC}">
              <c16:uniqueId val="{00000006-BD5A-4287-9E22-D8B46FD8F7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6435</c:v>
                </c:pt>
                <c:pt idx="3">
                  <c:v>6307</c:v>
                </c:pt>
                <c:pt idx="6">
                  <c:v>6203</c:v>
                </c:pt>
                <c:pt idx="9">
                  <c:v>5643</c:v>
                </c:pt>
                <c:pt idx="12">
                  <c:v>5120</c:v>
                </c:pt>
              </c:numCache>
            </c:numRef>
          </c:val>
          <c:extLst>
            <c:ext xmlns:c16="http://schemas.microsoft.com/office/drawing/2014/chart" uri="{C3380CC4-5D6E-409C-BE32-E72D297353CC}">
              <c16:uniqueId val="{00000007-BD5A-4287-9E22-D8B46FD8F7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23236</c:v>
                </c:pt>
                <c:pt idx="3">
                  <c:v>21994</c:v>
                </c:pt>
                <c:pt idx="6">
                  <c:v>20566</c:v>
                </c:pt>
                <c:pt idx="9">
                  <c:v>19327</c:v>
                </c:pt>
                <c:pt idx="12">
                  <c:v>18172</c:v>
                </c:pt>
              </c:numCache>
            </c:numRef>
          </c:val>
          <c:extLst>
            <c:ext xmlns:c16="http://schemas.microsoft.com/office/drawing/2014/chart" uri="{C3380CC4-5D6E-409C-BE32-E72D297353CC}">
              <c16:uniqueId val="{00000008-BD5A-4287-9E22-D8B46FD8F7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5A-4287-9E22-D8B46FD8F7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35821</c:v>
                </c:pt>
                <c:pt idx="3">
                  <c:v>35059</c:v>
                </c:pt>
                <c:pt idx="6">
                  <c:v>33462</c:v>
                </c:pt>
                <c:pt idx="9">
                  <c:v>32514</c:v>
                </c:pt>
                <c:pt idx="12">
                  <c:v>31319</c:v>
                </c:pt>
              </c:numCache>
            </c:numRef>
          </c:val>
          <c:extLst>
            <c:ext xmlns:c16="http://schemas.microsoft.com/office/drawing/2014/chart" uri="{C3380CC4-5D6E-409C-BE32-E72D297353CC}">
              <c16:uniqueId val="{0000000A-BD5A-4287-9E22-D8B46FD8F7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18286</c:v>
                </c:pt>
                <c:pt idx="2">
                  <c:v>#N/A</c:v>
                </c:pt>
                <c:pt idx="3">
                  <c:v>#N/A</c:v>
                </c:pt>
                <c:pt idx="4">
                  <c:v>17019</c:v>
                </c:pt>
                <c:pt idx="5">
                  <c:v>#N/A</c:v>
                </c:pt>
                <c:pt idx="6">
                  <c:v>#N/A</c:v>
                </c:pt>
                <c:pt idx="7">
                  <c:v>15220</c:v>
                </c:pt>
                <c:pt idx="8">
                  <c:v>#N/A</c:v>
                </c:pt>
                <c:pt idx="9">
                  <c:v>#N/A</c:v>
                </c:pt>
                <c:pt idx="10">
                  <c:v>12973</c:v>
                </c:pt>
                <c:pt idx="11">
                  <c:v>#N/A</c:v>
                </c:pt>
                <c:pt idx="12">
                  <c:v>#N/A</c:v>
                </c:pt>
                <c:pt idx="13">
                  <c:v>10735</c:v>
                </c:pt>
                <c:pt idx="14">
                  <c:v>#N/A</c:v>
                </c:pt>
              </c:numCache>
            </c:numRef>
          </c:val>
          <c:smooth val="0"/>
          <c:extLst>
            <c:ext xmlns:c16="http://schemas.microsoft.com/office/drawing/2014/chart" uri="{C3380CC4-5D6E-409C-BE32-E72D297353CC}">
              <c16:uniqueId val="{0000000B-BD5A-4287-9E22-D8B46FD8F7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2794</c:v>
                </c:pt>
                <c:pt idx="1">
                  <c:v>2808</c:v>
                </c:pt>
                <c:pt idx="2">
                  <c:v>2893</c:v>
                </c:pt>
              </c:numCache>
            </c:numRef>
          </c:val>
          <c:extLst>
            <c:ext xmlns:c16="http://schemas.microsoft.com/office/drawing/2014/chart" uri="{C3380CC4-5D6E-409C-BE32-E72D297353CC}">
              <c16:uniqueId val="{00000000-0CBE-4171-9CE1-C66AA0E043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983</c:v>
                </c:pt>
                <c:pt idx="1">
                  <c:v>934</c:v>
                </c:pt>
                <c:pt idx="2">
                  <c:v>964</c:v>
                </c:pt>
              </c:numCache>
            </c:numRef>
          </c:val>
          <c:extLst>
            <c:ext xmlns:c16="http://schemas.microsoft.com/office/drawing/2014/chart" uri="{C3380CC4-5D6E-409C-BE32-E72D297353CC}">
              <c16:uniqueId val="{00000001-0CBE-4171-9CE1-C66AA0E043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7304</c:v>
                </c:pt>
                <c:pt idx="1">
                  <c:v>7300</c:v>
                </c:pt>
                <c:pt idx="2">
                  <c:v>7902</c:v>
                </c:pt>
              </c:numCache>
            </c:numRef>
          </c:val>
          <c:extLst>
            <c:ext xmlns:c16="http://schemas.microsoft.com/office/drawing/2014/chart" uri="{C3380CC4-5D6E-409C-BE32-E72D297353CC}">
              <c16:uniqueId val="{00000002-0CBE-4171-9CE1-C66AA0E043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{1CAA97B4-9272-4342-BA4B-634434B658C6}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A1-4C0D-B428-54CE1E06D9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{039930D5-20EB-4CB5-9037-46B48ABFC735}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A1-4C0D-B428-54CE1E06D9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{3DD64AE8-0F6D-4B78-8C14-43F7C42A957E}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A1-4C0D-B428-54CE1E06D9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{F27DE184-F8CA-45C6-A856-9F31518B2FE9}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A1-4C0D-B428-54CE1E06D9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{2550BC8E-6081-42E5-8BF9-2CADA2E0FDF0}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A1-4C0D-B428-54CE1E06D9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{BEB2C486-9528-498B-85B7-3C611A021C6E}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A1-4C0D-B428-54CE1E06D9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{93D4D273-5193-456C-A40E-FA2D12CCBBF2}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A1-4C0D-B428-54CE1E06D9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{BB0B29DE-D9F4-4C34-B91D-A7213659C615}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A1-4C0D-B428-54CE1E06D9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{2EA243DF-F7E9-4C59-8CD6-805C9D5E3E49}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A1-4C0D-B428-54CE1E06D9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63.8</c:v>
                </c:pt>
                <c:pt idx="16">
                  <c:v>65.400000000000006</c:v>
                </c:pt>
                <c:pt idx="24">
                  <c:v>66.099999999999994</c:v>
                </c:pt>
              </c:numCache>
            </c:numRef>
          </c:xVal>
          <c:yVal>
            <c:numRef>
              <c:f>公会計指標分析・財政指標組合せ分析表!$BP$51:$DC$51</c:f>
              <c:numCache>
                <c:formatCode>#,##0.0;"▲ "#,##0.0</c:formatCode>
                <c:ptCount val="40"/>
                <c:pt idx="0">
                  <c:v>141.19999999999999</c:v>
                </c:pt>
                <c:pt idx="8">
                  <c:v>135.6</c:v>
                </c:pt>
                <c:pt idx="16">
                  <c:v>122.4</c:v>
                </c:pt>
                <c:pt idx="24">
                  <c:v>104.9</c:v>
                </c:pt>
              </c:numCache>
            </c:numRef>
          </c:yVal>
          <c:smooth val="0"/>
          <c:extLst>
            <c:ext xmlns:c16="http://schemas.microsoft.com/office/drawing/2014/chart" uri="{C3380CC4-5D6E-409C-BE32-E72D297353CC}">
              <c16:uniqueId val="{00000009-4AA1-4C0D-B428-54CE1E06D9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{A6F381EB-7C06-4456-9DDD-C91EE34A797B}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A1-4C0D-B428-54CE1E06D9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{E75238CC-103E-4D0F-8B16-B3A41A2B0F45}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A1-4C0D-B428-54CE1E06D9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{89E74572-1E6A-4123-B793-EB77C5B62098}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A1-4C0D-B428-54CE1E06D9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{A0265C63-74A9-4A85-A81B-93BAE8680C84}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A1-4C0D-B428-54CE1E06D9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{BFE9C923-AC40-45A2-A4C0-C71B96B1BAD8}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A1-4C0D-B428-54CE1E06D9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{F8D1A190-AB1A-463A-8567-043100CD34DE}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A1-4C0D-B428-54CE1E06D9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{56097CF1-2E0F-4ED4-A1EC-20BAB33E47D7}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A1-4C0D-B428-54CE1E06D9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{B80CAAF4-1138-4F50-82B9-D144E6E8ACFE}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A1-4C0D-B428-54CE1E06D9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{41D8D945-7917-48A4-AEFA-FABD9E8E06E6}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A1-4C0D-B428-54CE1E06D9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numCache>
            </c:numRef>
          </c:xVal>
          <c:yVal>
            <c:numRef>
              <c:f>公会計指標分析・財政指標組合せ分析表!$BP$55:$DC$55</c:f>
              <c:numCache>
                <c:formatCode>#,##0.0;"▲ "#,##0.0</c:formatCode>
                <c:ptCount val="40"/>
                <c:pt idx="0">
                  <c:v>20.2</c:v>
                </c:pt>
                <c:pt idx="8">
                  <c:v>19</c:v>
                </c:pt>
                <c:pt idx="16">
                  <c:v>15.4</c:v>
                </c:pt>
                <c:pt idx="24">
                  <c:v>14.9</c:v>
                </c:pt>
              </c:numCache>
            </c:numRef>
          </c:yVal>
          <c:smooth val="0"/>
          <c:extLst>
            <c:ext xmlns:c16="http://schemas.microsoft.com/office/drawing/2014/chart" uri="{C3380CC4-5D6E-409C-BE32-E72D297353CC}">
              <c16:uniqueId val="{00000013-4AA1-4C0D-B428-54CE1E06D9D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6.8007756658472083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{80C4EE64-01CB-411D-9228-5A32D272783F}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A14-4208-9029-4A56AD9E0A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{F920C01F-E8EB-45B1-82F2-F25171668480}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14-4208-9029-4A56AD9E0A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{BAB51E52-C1C8-48B8-8B2F-45756E30267D}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14-4208-9029-4A56AD9E0A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{F317E986-7B0B-4ED2-9369-7463F96D493B}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14-4208-9029-4A56AD9E0A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{4C570D75-D1DD-44F3-806C-DDD025E3E318}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14-4208-9029-4A56AD9E0A57}"/>
                </c:ext>
              </c:extLst>
            </c:dLbl>
            <c:dLbl>
              <c:idx val="8"/>
              <c:layout>
                <c:manualLayout>
                  <c:x val="0"/>
                  <c:y val="-6.8007756658472881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{6F17F588-B374-4A33-B766-1FEEB6BC4F56}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A14-4208-9029-4A56AD9E0A5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{1F37125D-4B5E-4D2A-ABDA-86A689EDF389}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A14-4208-9029-4A56AD9E0A5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{41D4AB52-F1BA-4E4A-855C-2F53526494CE}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A14-4208-9029-4A56AD9E0A5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{A94E78AB-A8E7-4E25-8759-13861B453DCD}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A14-4208-9029-4A56AD9E0A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14.3</c:v>
                </c:pt>
                <c:pt idx="16">
                  <c:v>14.1</c:v>
                </c:pt>
                <c:pt idx="24">
                  <c:v>14.1</c:v>
                </c:pt>
                <c:pt idx="32">
                  <c:v>13.6</c:v>
                </c:pt>
              </c:numCache>
            </c:numRef>
          </c:xVal>
          <c:yVal>
            <c:numRef>
              <c:f>公会計指標分析・財政指標組合せ分析表!$BP$73:$DC$73</c:f>
              <c:numCache>
                <c:formatCode>#,##0.0;"▲ "#,##0.0</c:formatCode>
                <c:ptCount val="40"/>
                <c:pt idx="0">
                  <c:v>141.19999999999999</c:v>
                </c:pt>
                <c:pt idx="8">
                  <c:v>135.6</c:v>
                </c:pt>
                <c:pt idx="16">
                  <c:v>122.4</c:v>
                </c:pt>
                <c:pt idx="24">
                  <c:v>104.9</c:v>
                </c:pt>
                <c:pt idx="32">
                  <c:v>84.4</c:v>
                </c:pt>
              </c:numCache>
            </c:numRef>
          </c:yVal>
          <c:smooth val="0"/>
          <c:extLst>
            <c:ext xmlns:c16="http://schemas.microsoft.com/office/drawing/2014/chart" uri="{C3380CC4-5D6E-409C-BE32-E72D297353CC}">
              <c16:uniqueId val="{00000009-1A14-4208-9029-4A56AD9E0A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13225631557E-2"/>
                  <c:y val="-4.500766144692780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{7CC7F9C3-4332-4B6A-A5C7-E0FAF4DCE4EF}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A14-4208-9029-4A56AD9E0A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{B19E53DE-C289-4E83-899D-16F9C480F631}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14-4208-9029-4A56AD9E0A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{1B7694BD-0B97-4228-9933-29731FE797DE}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14-4208-9029-4A56AD9E0A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{8FA8EB93-B93B-40AD-96B9-9C90BA563D85}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14-4208-9029-4A56AD9E0A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{AF7D16E8-9E6A-4C9F-AAF2-C376F259680E}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14-4208-9029-4A56AD9E0A57}"/>
                </c:ext>
              </c:extLst>
            </c:dLbl>
            <c:dLbl>
              <c:idx val="8"/>
              <c:layout>
                <c:manualLayout>
                  <c:x val="-2.3532770012589712E-2"/>
                  <c:y val="-2.68008510131124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{F50A1581-81E5-42F0-A4BA-404DCAB63D35}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A14-4208-9029-4A56AD9E0A57}"/>
                </c:ext>
              </c:extLst>
            </c:dLbl>
            <c:dLbl>
              <c:idx val="16"/>
              <c:layout>
                <c:manualLayout>
                  <c:x val="-3.1697991619110633E-2"/>
                  <c:y val="-0.1139658211105227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{09D81D41-9C81-4D0E-8262-DD85DF08EE68}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A14-4208-9029-4A56AD9E0A57}"/>
                </c:ext>
              </c:extLst>
            </c:dLbl>
            <c:dLbl>
              <c:idx val="24"/>
              <c:layout>
                <c:manualLayout>
                  <c:x val="-3.1570342725075584E-2"/>
                  <c:y val="-8.29405571724774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{C7C0DB48-70C6-439E-93A0-D22D29910C3E}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A14-4208-9029-4A56AD9E0A57}"/>
                </c:ext>
              </c:extLst>
            </c:dLbl>
            <c:dLbl>
              <c:idx val="32"/>
              <c:layout>
                <c:manualLayout>
                  <c:x val="-3.1570342725075584E-2"/>
                  <c:y val="-4.336748847700572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{29EF8E0C-981F-4CA4-AD19-92545183D248}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A14-4208-9029-4A56AD9E0A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1A14-4208-9029-4A56AD9E0A57}"/>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実質公債費比率における分子の構成要因では、計画的な繰上償還の実施により、元利償還金は概ね減少傾向となっている。また、下水道事業会計への公営企業債の元利償還金に対する繰入金については、平成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年度から発行している資本費平準化債により繰入金の抑制ができているが、依然として類似団体より高い水準にある。</a:t>
          </a:r>
          <a:endParaRPr lang="ja-JP" altLang="ja-JP" sz="1400">
            <a:effectLst/>
          </a:endParaRPr>
        </a:p>
        <a:p>
          <a:r>
            <a:rPr kumimoji="1" lang="ja-JP" altLang="ja-JP" sz="1100">
              <a:solidFill>
                <a:schemeClr val="dk1"/>
              </a:solidFill>
              <a:effectLst/>
              <a:latin typeface="+mn-lt"/>
              <a:ea typeface="+mn-ea"/>
              <a:cs typeface="+mn-cs"/>
            </a:rPr>
            <a:t>今後は、一般会計等の大型建設事業や公営企業や組合等の施設老朽化対策等による多額の地方債発行が見込まれており、数年後には比率の悪化が懸念されることから、引き続き計画的な繰上償還び実施や発行抑制をすることで比率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おける分子の構造要因では、ふるさと納税に係る基金積み立てによる充当可能基金が増加したものの、地方債の償還終了や残高の減により基準財政需要額算入見込額が減少したことにより、償還元金への充当可能財源は減少した。しかし、一般会計等における計画的な繰上償還の実施による地方債残高の減少、下水道事業における地方債残高の減少による準元利償還金が減少したことなどにより、比率は改善した。今後は、一般会計等の大型建設事業の実施や公営企業や組合等の施設施設老朽化対策等による多額の地方債発行が見込まれており比率の悪化が懸念されるため、引き続き計画的な繰上償還の実施や発行抑制により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兵庫県南あわじ市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等への基金運用益（定期預金、債券運用）の積み立てや、ふるさとまちづくり基金、子ども未来基金、学ぶ楽しさ日本一基金への当年度ふるさと南あわじ応援寄附金の積み立てなどにより、令和２年度中積み立て総額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7,129</a:t>
          </a:r>
          <a:r>
            <a:rPr kumimoji="1" lang="ja-JP" altLang="ja-JP" sz="1100">
              <a:solidFill>
                <a:schemeClr val="dk1"/>
              </a:solidFill>
              <a:effectLst/>
              <a:latin typeface="+mn-lt"/>
              <a:ea typeface="+mn-ea"/>
              <a:cs typeface="+mn-cs"/>
            </a:rPr>
            <a:t>万円となった。一方で、ケーブルテレビ事業の民間化に伴い、ケーブルテレビ関連設備の繰上償還の財源等として減債基金の取り崩しや、ふるさと南あわじ応援寄附金充当事業のためにふるさとまちづくり基金の取り崩し、大鳴門橋周辺環境整備事業のために淡路鳴門岬公園開発基金の取りくずしなどを行い、令和２年度中の取り崩し総額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5,436</a:t>
          </a:r>
          <a:r>
            <a:rPr kumimoji="1" lang="ja-JP" altLang="ja-JP" sz="1100">
              <a:solidFill>
                <a:schemeClr val="dk1"/>
              </a:solidFill>
              <a:effectLst/>
              <a:latin typeface="+mn-lt"/>
              <a:ea typeface="+mn-ea"/>
              <a:cs typeface="+mn-cs"/>
            </a:rPr>
            <a:t>万円となり、基金残高は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1,693</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は基金運用益（定期預金、債券運用）のみの積み立てとし、余剰金については将来の繰上償還の財源や老朽化した公共施設等の改修、解体の財源とすべく、減債基金と公共施設等整備基金に積み立てていく。また、財源の補填として各種目的に合った事業に基金を取り崩して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地域振興基金：市民の連帯強化および均衡ある地域振興を図るための事業。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ふるさとまちづくり基金：活力に満ちた魅力あるふるさとの創造と人材の育成を促進し、ゆたかでうるおいのある住みよいまちづくりに関する事業。</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公共施設等整備基金：公共施設等の整備や解体、撤去に関する事業。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水道事業調整基金：水道事業の将来の健全経営及び水道水の安定供給の確保に資する事業。</a:t>
          </a:r>
          <a:endParaRPr lang="ja-JP" altLang="ja-JP" sz="1400">
            <a:effectLst/>
          </a:endParaRPr>
        </a:p>
        <a:p>
          <a:r>
            <a:rPr kumimoji="1" lang="ja-JP" altLang="ja-JP" sz="1100">
              <a:solidFill>
                <a:schemeClr val="dk1"/>
              </a:solidFill>
              <a:effectLst/>
              <a:latin typeface="+mn-lt"/>
              <a:ea typeface="+mn-ea"/>
              <a:cs typeface="+mn-cs"/>
            </a:rPr>
            <a:t>淡路鳴門岬公園開発基金：鳴門みさき荘、大鳴門橋記念館およびこれらに附属する施設の整備や健全な運営等に対する支援に関する事業。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地域振興基金：増減なし</a:t>
          </a:r>
          <a:endParaRPr lang="ja-JP" altLang="ja-JP" sz="1400">
            <a:effectLst/>
          </a:endParaRPr>
        </a:p>
        <a:p>
          <a:r>
            <a:rPr kumimoji="1" lang="ja-JP" altLang="ja-JP" sz="1100">
              <a:solidFill>
                <a:schemeClr val="dk1"/>
              </a:solidFill>
              <a:effectLst/>
              <a:latin typeface="+mn-lt"/>
              <a:ea typeface="+mn-ea"/>
              <a:cs typeface="+mn-cs"/>
            </a:rPr>
            <a:t>ふるさとまちづくり基金：ふるさと南あわじ応援寄附金充当事業のために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億円を取り崩したが、当年度のふるさと南あわじ応援寄附金等を</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7,595</a:t>
          </a:r>
          <a:r>
            <a:rPr kumimoji="1" lang="ja-JP" altLang="ja-JP" sz="1100">
              <a:solidFill>
                <a:schemeClr val="dk1"/>
              </a:solidFill>
              <a:effectLst/>
              <a:latin typeface="+mn-lt"/>
              <a:ea typeface="+mn-ea"/>
              <a:cs typeface="+mn-cs"/>
            </a:rPr>
            <a:t>万円積み立て、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7,595</a:t>
          </a:r>
          <a:r>
            <a:rPr kumimoji="1" lang="ja-JP" altLang="ja-JP" sz="1100">
              <a:solidFill>
                <a:schemeClr val="dk1"/>
              </a:solidFill>
              <a:effectLst/>
              <a:latin typeface="+mn-lt"/>
              <a:ea typeface="+mn-ea"/>
              <a:cs typeface="+mn-cs"/>
            </a:rPr>
            <a:t>万円の増。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公共施設等整備基金：基金利子を</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万円積み立てたが、公共施設の解体事業のために</a:t>
          </a:r>
          <a:r>
            <a:rPr kumimoji="1" lang="en-US" altLang="ja-JP" sz="1100">
              <a:solidFill>
                <a:schemeClr val="dk1"/>
              </a:solidFill>
              <a:effectLst/>
              <a:latin typeface="+mn-lt"/>
              <a:ea typeface="+mn-ea"/>
              <a:cs typeface="+mn-cs"/>
            </a:rPr>
            <a:t>3,615</a:t>
          </a:r>
          <a:r>
            <a:rPr kumimoji="1" lang="ja-JP" altLang="ja-JP" sz="1100">
              <a:solidFill>
                <a:schemeClr val="dk1"/>
              </a:solidFill>
              <a:effectLst/>
              <a:latin typeface="+mn-lt"/>
              <a:ea typeface="+mn-ea"/>
              <a:cs typeface="+mn-cs"/>
            </a:rPr>
            <a:t>万円を取り崩したため、</a:t>
          </a:r>
          <a:r>
            <a:rPr kumimoji="1" lang="en-US" altLang="ja-JP" sz="1100">
              <a:solidFill>
                <a:schemeClr val="dk1"/>
              </a:solidFill>
              <a:effectLst/>
              <a:latin typeface="+mn-lt"/>
              <a:ea typeface="+mn-ea"/>
              <a:cs typeface="+mn-cs"/>
            </a:rPr>
            <a:t>3,213</a:t>
          </a:r>
          <a:r>
            <a:rPr kumimoji="1" lang="ja-JP" altLang="ja-JP" sz="1100">
              <a:solidFill>
                <a:schemeClr val="dk1"/>
              </a:solidFill>
              <a:effectLst/>
              <a:latin typeface="+mn-lt"/>
              <a:ea typeface="+mn-ea"/>
              <a:cs typeface="+mn-cs"/>
            </a:rPr>
            <a:t>万円の減。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水道事業調整基金：基金利子を</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万円積み立てたが、上水道高料金対策補助金に充当するため</a:t>
          </a:r>
          <a:r>
            <a:rPr kumimoji="1" lang="en-US" altLang="ja-JP" sz="1100">
              <a:solidFill>
                <a:schemeClr val="dk1"/>
              </a:solidFill>
              <a:effectLst/>
              <a:latin typeface="+mn-lt"/>
              <a:ea typeface="+mn-ea"/>
              <a:cs typeface="+mn-cs"/>
            </a:rPr>
            <a:t>6,177</a:t>
          </a:r>
          <a:r>
            <a:rPr kumimoji="1" lang="ja-JP" altLang="ja-JP" sz="1100">
              <a:solidFill>
                <a:schemeClr val="dk1"/>
              </a:solidFill>
              <a:effectLst/>
              <a:latin typeface="+mn-lt"/>
              <a:ea typeface="+mn-ea"/>
              <a:cs typeface="+mn-cs"/>
            </a:rPr>
            <a:t>万円を取り崩したため、</a:t>
          </a:r>
          <a:r>
            <a:rPr kumimoji="1" lang="en-US" altLang="ja-JP" sz="1100">
              <a:solidFill>
                <a:schemeClr val="dk1"/>
              </a:solidFill>
              <a:effectLst/>
              <a:latin typeface="+mn-lt"/>
              <a:ea typeface="+mn-ea"/>
              <a:cs typeface="+mn-cs"/>
            </a:rPr>
            <a:t>5,960</a:t>
          </a:r>
          <a:r>
            <a:rPr kumimoji="1" lang="ja-JP" altLang="ja-JP" sz="1100">
              <a:solidFill>
                <a:schemeClr val="dk1"/>
              </a:solidFill>
              <a:effectLst/>
              <a:latin typeface="+mn-lt"/>
              <a:ea typeface="+mn-ea"/>
              <a:cs typeface="+mn-cs"/>
            </a:rPr>
            <a:t>万円の減。</a:t>
          </a:r>
          <a:endParaRPr lang="ja-JP" altLang="ja-JP" sz="1400">
            <a:effectLst/>
          </a:endParaRPr>
        </a:p>
        <a:p>
          <a:r>
            <a:rPr kumimoji="1" lang="ja-JP" altLang="ja-JP" sz="1100">
              <a:solidFill>
                <a:schemeClr val="dk1"/>
              </a:solidFill>
              <a:effectLst/>
              <a:latin typeface="+mn-lt"/>
              <a:ea typeface="+mn-ea"/>
              <a:cs typeface="+mn-cs"/>
            </a:rPr>
            <a:t>淡路鳴門岬公園開発基金：施設使用料等により</a:t>
          </a:r>
          <a:r>
            <a:rPr kumimoji="1" lang="en-US" altLang="ja-JP" sz="1100">
              <a:solidFill>
                <a:schemeClr val="dk1"/>
              </a:solidFill>
              <a:effectLst/>
              <a:latin typeface="+mn-lt"/>
              <a:ea typeface="+mn-ea"/>
              <a:cs typeface="+mn-cs"/>
            </a:rPr>
            <a:t>4,867</a:t>
          </a:r>
          <a:r>
            <a:rPr kumimoji="1" lang="ja-JP" altLang="ja-JP" sz="1100">
              <a:solidFill>
                <a:schemeClr val="dk1"/>
              </a:solidFill>
              <a:effectLst/>
              <a:latin typeface="+mn-lt"/>
              <a:ea typeface="+mn-ea"/>
              <a:cs typeface="+mn-cs"/>
            </a:rPr>
            <a:t>万円を積み立てたが、大鳴門橋記念館改修事業等のため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3,210</a:t>
          </a:r>
          <a:r>
            <a:rPr kumimoji="1" lang="ja-JP" altLang="ja-JP" sz="1100">
              <a:solidFill>
                <a:schemeClr val="dk1"/>
              </a:solidFill>
              <a:effectLst/>
              <a:latin typeface="+mn-lt"/>
              <a:ea typeface="+mn-ea"/>
              <a:cs typeface="+mn-cs"/>
            </a:rPr>
            <a:t>万円を取り崩したため、</a:t>
          </a:r>
          <a:r>
            <a:rPr kumimoji="1" lang="en-US" altLang="ja-JP" sz="1100">
              <a:solidFill>
                <a:schemeClr val="dk1"/>
              </a:solidFill>
              <a:effectLst/>
              <a:latin typeface="+mn-lt"/>
              <a:ea typeface="+mn-ea"/>
              <a:cs typeface="+mn-cs"/>
            </a:rPr>
            <a:t>8,343</a:t>
          </a:r>
          <a:r>
            <a:rPr kumimoji="1" lang="ja-JP" altLang="ja-JP" sz="1100">
              <a:solidFill>
                <a:schemeClr val="dk1"/>
              </a:solidFill>
              <a:effectLst/>
              <a:latin typeface="+mn-lt"/>
              <a:ea typeface="+mn-ea"/>
              <a:cs typeface="+mn-cs"/>
            </a:rPr>
            <a:t>万円の減。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地域振興基金：利活用方針について検討を行い、事業に充当していく。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ふるさとまちづくり基金：ふるさと南あわじ応援寄附金を毎年計画的に事業に充当する。</a:t>
          </a:r>
          <a:endParaRPr lang="ja-JP" altLang="ja-JP" sz="1400">
            <a:effectLst/>
          </a:endParaRPr>
        </a:p>
        <a:p>
          <a:r>
            <a:rPr kumimoji="1" lang="ja-JP" altLang="ja-JP" sz="1100">
              <a:solidFill>
                <a:schemeClr val="dk1"/>
              </a:solidFill>
              <a:effectLst/>
              <a:latin typeface="+mn-lt"/>
              <a:ea typeface="+mn-ea"/>
              <a:cs typeface="+mn-cs"/>
            </a:rPr>
            <a:t>公共施設等整備基金：必要に応じて事業に充当する。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水道事業調整基金：基金運用益以外の積み立ては行わない。必要に応じて上水道高料金対策補助金に充当する。</a:t>
          </a:r>
          <a:endParaRPr lang="ja-JP" altLang="ja-JP" sz="1400">
            <a:effectLst/>
          </a:endParaRPr>
        </a:p>
        <a:p>
          <a:r>
            <a:rPr kumimoji="1" lang="ja-JP" altLang="ja-JP" sz="1100">
              <a:solidFill>
                <a:schemeClr val="dk1"/>
              </a:solidFill>
              <a:effectLst/>
              <a:latin typeface="+mn-lt"/>
              <a:ea typeface="+mn-ea"/>
              <a:cs typeface="+mn-cs"/>
            </a:rPr>
            <a:t>淡路鳴門岬公園開発基金：計画的に取り崩して施設整備等に充当する。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基金運用益（定期預金、債券運用）、新型コロナウイルス感染症の影響により不用となった一般財源の積み立てを行なったため。</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％を基準としており、現状は確保されているため地方財政法に基づく決算剰余金の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の積み立ては行わない。本市の地方債残高が類似団体よりも高位にあることから、決算剰余金は既発債の繰上償還財源として活用することを優先する。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将来の繰上償還等の財源とするため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5,346</a:t>
          </a:r>
          <a:r>
            <a:rPr kumimoji="1" lang="ja-JP" altLang="ja-JP" sz="1100">
              <a:solidFill>
                <a:schemeClr val="dk1"/>
              </a:solidFill>
              <a:effectLst/>
              <a:latin typeface="+mn-lt"/>
              <a:ea typeface="+mn-ea"/>
              <a:cs typeface="+mn-cs"/>
            </a:rPr>
            <a:t>万円を積み立てたが、ケーブルテレビ事業の民間化に伴い、過去に地方債を発行して整備したケーブルテレビ関連設備の繰上償還の財源等として、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2,346</a:t>
          </a:r>
          <a:r>
            <a:rPr kumimoji="1" lang="ja-JP" altLang="ja-JP" sz="1100">
              <a:solidFill>
                <a:schemeClr val="dk1"/>
              </a:solidFill>
              <a:effectLst/>
              <a:latin typeface="+mn-lt"/>
              <a:ea typeface="+mn-ea"/>
              <a:cs typeface="+mn-cs"/>
            </a:rPr>
            <a:t>万円を取り崩し、令和２年度末の残高は</a:t>
          </a:r>
          <a:r>
            <a:rPr kumimoji="1" lang="en-US" altLang="ja-JP" sz="1100">
              <a:solidFill>
                <a:schemeClr val="dk1"/>
              </a:solidFill>
              <a:effectLst/>
              <a:latin typeface="+mn-lt"/>
              <a:ea typeface="+mn-ea"/>
              <a:cs typeface="+mn-cs"/>
            </a:rPr>
            <a:t>3,001</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将来の繰上償還等の財源とするため、計画的に積み立てを行う。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F93428B-0F0E-4A14-A410-B691D8E36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580845-C16E-461D-9A4B-28A2A5192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99D21C-E4A1-4BF7-91FE-6FD1D56CF46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7FC7871-B357-4EAA-A6E5-909F60AF5CCB}"/>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DCC263C-89D7-4EBA-9696-2266CF76C4F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FDC0C49-B5C0-429F-A4A5-EB15544A8E6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C1A6B1C-2C00-4C50-A5D8-05E3F2F930A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51DA587-E604-4AFB-B3AF-687E83B7087A}"/>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6BEE8E1-F5E1-4775-AD98-4BAA9254EC7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4315346-2FA4-4BFC-A16C-FAD320C0886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FC38190-652B-4A08-A4A9-4FE5ECCACCF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029DF9F-D793-478D-A6FB-38DD2FE4D3EF}"/>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B0E3F4B-EF5A-4FBD-BFD7-48EB9362E87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907C1A1-689D-4AE7-99A8-D17033E997D1}"/>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CC05E55-A039-470E-B94F-6BFE572B072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253D099-A3F0-414F-94B9-0DCDC44ED2B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712B99C-7E10-480D-9EB8-3F5DF386C27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159C919-8192-4F67-8EA6-B007350C65A5}"/>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9346E77-F689-45A6-8C6A-6765FBDA4E0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3D521FB-B60E-44B2-A30A-F1550B29D62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9F9CA54-878B-4975-81EE-5EF98771118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CC95FB5-8166-4A64-BD99-91B9A3E3837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CEFA59-A5A9-4776-9D54-0E637938A4E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F19EDA-946F-4C7E-9C10-23CE9B577D0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B2C0060-2D7A-4231-A5ED-CC9B894CF93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42F784-037D-4AA7-90F7-D0423989727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0E4E527-2446-4310-A9F7-CAB4C30BBAE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E9DE059-966A-4D2C-997E-C562B8FB5D2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CBB70D3-F997-4C81-9EB3-FA94DA34134C}"/>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E743AD7-F7A3-46B6-A4DF-85DC79DC6EF6}"/>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4C93145-5B69-45BC-A280-48A50739D8A6}"/>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757BBFA-C00B-4FBE-9D78-86B5374D10ED}"/>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AFCFE25-F88A-439A-A16A-073451A0238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2E726AF-7113-41DF-BA95-9920321A646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943D07E-32A9-4634-A0DF-067E230BE44A}"/>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8E85042-457E-4055-981F-F17A2507A90D}"/>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C676301-70D5-4273-B21E-0CAF0D811155}"/>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C8C0B11-41D8-4BD9-8B86-262004D9FBB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24A3156-22A9-454C-9078-370048D9A71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B7DCB0F-F3D8-4FFC-A1D7-BDA4BCB22D2A}"/>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41FD17-C5DD-4335-948E-5756054AF6D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DD3E014-18F1-4B18-9000-0BA042B4F13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AE54F65-196A-42F9-BB36-D8CDB0896FC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330FACA-989C-4094-A808-E69531F7E79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4F05B77-43BA-4ABB-A179-B561B3879B3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6A7ED5E-3F1F-4DA2-B0DE-D19301E9A03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028E17-3F6A-44AA-BD6F-A5232AAA541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令和２年度財務書類等については整備中のため、平成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年度と令和１年度を比較し分析する。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やや悪化しており、類似団体の中でも高い数値となっている。要因としては、合併前に整備した施設の老朽化しており、市民一人当たりの公共施設等の面積も全国平均と比べると大きく、施設の保有量が多いことがあげられる。施設については、公共施設等総合管理計画に基づき、統廃合や複合化、長寿命化による公共施設等保有量の最適化、また資産の適正な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385DAB0-0DB5-4010-BA68-37FC1AB327D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11E166-20AF-48EF-9CD2-0C98CBA7575F}"/>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EFFB640-CA8C-4415-A3F3-DD4F0C71D301}"/>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F4B76D0-8D9A-4758-8318-D5A21AAD4ACE}"/>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5FD99F28-A287-424D-AEE0-87A9BC2D5EEA}"/>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8DC5D7B-9933-4C66-B5BB-6256AC79B1FF}"/>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D230F2C-1FA1-4D3D-8A39-6DE9943547FD}"/>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70B875E-9BF9-464D-A5E4-0E79B0DD0911}"/>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D3322BB-A7A8-4317-B5A3-E62408127D55}"/>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D585112-BF13-42FB-8958-01B82B788937}"/>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BC7F6127-E8FE-4B83-B77C-F9A685FEC99D}"/>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95F80F4-CEA1-42DD-9940-8FAE45B2956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DF9A2A8-0949-46F9-A713-CB0BBF81115A}"/>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0016B9A-1A7D-4B69-84A4-C9F29C47EFFE}"/>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a:extLst>
            <a:ext uri="{FF2B5EF4-FFF2-40B4-BE49-F238E27FC236}">
              <a16:creationId xmlns:a16="http://schemas.microsoft.com/office/drawing/2014/main" id="{1517E8ED-5277-41B7-9AD3-0B5521A48B7F}"/>
            </a:ext>
          </a:extLst>
        </xdr:cNvPr>
        <xdr:cNvCxnSpPr/>
      </xdr:nvCxnSpPr>
      <xdr:spPr>
        <a:xfrm flipV="1">
          <a:off x="4206240" y="5164963"/>
          <a:ext cx="1270" cy="10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a:extLst>
            <a:ext uri="{FF2B5EF4-FFF2-40B4-BE49-F238E27FC236}">
              <a16:creationId xmlns:a16="http://schemas.microsoft.com/office/drawing/2014/main" id="{E534140C-F1D4-4F58-ACF0-432B15C8BA65}"/>
            </a:ext>
          </a:extLst>
        </xdr:cNvPr>
        <xdr:cNvSpPr txBox="1"/>
      </xdr:nvSpPr>
      <xdr:spPr>
        <a:xfrm>
          <a:off x="4258945" y="622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a:extLst>
            <a:ext uri="{FF2B5EF4-FFF2-40B4-BE49-F238E27FC236}">
              <a16:creationId xmlns:a16="http://schemas.microsoft.com/office/drawing/2014/main" id="{1E8147D3-A178-4708-A305-9502C249DF10}"/>
            </a:ext>
          </a:extLst>
        </xdr:cNvPr>
        <xdr:cNvCxnSpPr/>
      </xdr:nvCxnSpPr>
      <xdr:spPr>
        <a:xfrm>
          <a:off x="4119245" y="62259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a:extLst>
            <a:ext uri="{FF2B5EF4-FFF2-40B4-BE49-F238E27FC236}">
              <a16:creationId xmlns:a16="http://schemas.microsoft.com/office/drawing/2014/main" id="{DF32C1DE-CD13-42C3-AEAB-93D7ABB63AD8}"/>
            </a:ext>
          </a:extLst>
        </xdr:cNvPr>
        <xdr:cNvSpPr txBox="1"/>
      </xdr:nvSpPr>
      <xdr:spPr>
        <a:xfrm>
          <a:off x="4258945" y="494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a:extLst>
            <a:ext uri="{FF2B5EF4-FFF2-40B4-BE49-F238E27FC236}">
              <a16:creationId xmlns:a16="http://schemas.microsoft.com/office/drawing/2014/main" id="{1F31CC63-CFB8-4A8F-9225-4BF36E3F2659}"/>
            </a:ext>
          </a:extLst>
        </xdr:cNvPr>
        <xdr:cNvCxnSpPr/>
      </xdr:nvCxnSpPr>
      <xdr:spPr>
        <a:xfrm>
          <a:off x="4119245" y="51649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68" name="有形固定資産減価償却率平均値テキスト">
          <a:extLst>
            <a:ext uri="{FF2B5EF4-FFF2-40B4-BE49-F238E27FC236}">
              <a16:creationId xmlns:a16="http://schemas.microsoft.com/office/drawing/2014/main" id="{080F6AEB-31E3-4A95-A3BA-33C2FAE3A57F}"/>
            </a:ext>
          </a:extLst>
        </xdr:cNvPr>
        <xdr:cNvSpPr txBox="1"/>
      </xdr:nvSpPr>
      <xdr:spPr>
        <a:xfrm>
          <a:off x="4258945" y="5596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a:extLst>
            <a:ext uri="{FF2B5EF4-FFF2-40B4-BE49-F238E27FC236}">
              <a16:creationId xmlns:a16="http://schemas.microsoft.com/office/drawing/2014/main" id="{7F179138-10F7-43FA-9F02-F437DFC2EB85}"/>
            </a:ext>
          </a:extLst>
        </xdr:cNvPr>
        <xdr:cNvSpPr/>
      </xdr:nvSpPr>
      <xdr:spPr>
        <a:xfrm>
          <a:off x="4157345" y="5618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a:extLst>
            <a:ext uri="{FF2B5EF4-FFF2-40B4-BE49-F238E27FC236}">
              <a16:creationId xmlns:a16="http://schemas.microsoft.com/office/drawing/2014/main" id="{FA9DADED-292C-4354-8CDF-FB0A7E7F9E6D}"/>
            </a:ext>
          </a:extLst>
        </xdr:cNvPr>
        <xdr:cNvSpPr/>
      </xdr:nvSpPr>
      <xdr:spPr>
        <a:xfrm>
          <a:off x="3537585" y="5609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a:extLst>
            <a:ext uri="{FF2B5EF4-FFF2-40B4-BE49-F238E27FC236}">
              <a16:creationId xmlns:a16="http://schemas.microsoft.com/office/drawing/2014/main" id="{D30EBE4D-3837-4CD4-BFCB-01D3CF00427A}"/>
            </a:ext>
          </a:extLst>
        </xdr:cNvPr>
        <xdr:cNvSpPr/>
      </xdr:nvSpPr>
      <xdr:spPr>
        <a:xfrm>
          <a:off x="2867025" y="558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ED8F3FE3-7BB6-450D-A451-3D3F6AFED775}"/>
            </a:ext>
          </a:extLst>
        </xdr:cNvPr>
        <xdr:cNvSpPr/>
      </xdr:nvSpPr>
      <xdr:spPr>
        <a:xfrm>
          <a:off x="2196465" y="5557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a:extLst>
            <a:ext uri="{FF2B5EF4-FFF2-40B4-BE49-F238E27FC236}">
              <a16:creationId xmlns:a16="http://schemas.microsoft.com/office/drawing/2014/main" id="{C474B5E2-BA1C-4C0C-8F95-350FFE48AB91}"/>
            </a:ext>
          </a:extLst>
        </xdr:cNvPr>
        <xdr:cNvSpPr/>
      </xdr:nvSpPr>
      <xdr:spPr>
        <a:xfrm>
          <a:off x="1525905" y="55037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E98DABF-E634-4512-8370-B5CEBCC6537C}"/>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714DDDA-E7CE-4ABE-98A2-739AE87F1A66}"/>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D6ED317-BFCE-4EF4-B831-C2564CCF8D3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2FF1B3E-F1F6-46E1-A7BB-E1B6FA7D7A6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0C7C99-3D90-40E3-9359-671FB708EDB1}"/>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153924</xdr:rowOff>
    </xdr:from>
    <xdr:to>
      <xdr:col>19</xdr:col>
      <xdr:colOff>187325</xdr:colOff>
      <xdr:row>30</xdr:row>
      <xdr:rowOff>84074</xdr:rowOff>
    </xdr:to>
    <xdr:sp macro="" textlink="">
      <xdr:nvSpPr>
        <xdr:cNvPr id="79" name="楕円 78">
          <a:extLst>
            <a:ext uri="{FF2B5EF4-FFF2-40B4-BE49-F238E27FC236}">
              <a16:creationId xmlns:a16="http://schemas.microsoft.com/office/drawing/2014/main" id="{0DE763B0-3452-41A4-9844-0DE857CF4712}"/>
            </a:ext>
          </a:extLst>
        </xdr:cNvPr>
        <xdr:cNvSpPr/>
      </xdr:nvSpPr>
      <xdr:spPr>
        <a:xfrm>
          <a:off x="3537585" y="5769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80" name="楕円 79">
          <a:extLst>
            <a:ext uri="{FF2B5EF4-FFF2-40B4-BE49-F238E27FC236}">
              <a16:creationId xmlns:a16="http://schemas.microsoft.com/office/drawing/2014/main" id="{B6692CE3-496F-4969-B7C5-04F89A616B6E}"/>
            </a:ext>
          </a:extLst>
        </xdr:cNvPr>
        <xdr:cNvSpPr/>
      </xdr:nvSpPr>
      <xdr:spPr>
        <a:xfrm>
          <a:off x="2867025" y="5754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33274</xdr:rowOff>
    </xdr:to>
    <xdr:cxnSp macro="">
      <xdr:nvCxnSpPr>
        <xdr:cNvPr id="81" name="直線コネクタ 80">
          <a:extLst>
            <a:ext uri="{FF2B5EF4-FFF2-40B4-BE49-F238E27FC236}">
              <a16:creationId xmlns:a16="http://schemas.microsoft.com/office/drawing/2014/main" id="{209BBEC6-70B4-4594-9B98-88E6A58CA01F}"/>
            </a:ext>
          </a:extLst>
        </xdr:cNvPr>
        <xdr:cNvCxnSpPr/>
      </xdr:nvCxnSpPr>
      <xdr:spPr>
        <a:xfrm>
          <a:off x="2917825" y="5801741"/>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82" name="楕円 81">
          <a:extLst>
            <a:ext uri="{FF2B5EF4-FFF2-40B4-BE49-F238E27FC236}">
              <a16:creationId xmlns:a16="http://schemas.microsoft.com/office/drawing/2014/main" id="{3AE5B5DE-6E5B-472A-B33E-40FA95C4DA22}"/>
            </a:ext>
          </a:extLst>
        </xdr:cNvPr>
        <xdr:cNvSpPr/>
      </xdr:nvSpPr>
      <xdr:spPr>
        <a:xfrm>
          <a:off x="2196465" y="572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155067</xdr:rowOff>
    </xdr:from>
    <xdr:to>
      <xdr:col>15</xdr:col>
      <xdr:colOff>136525</xdr:colOff>
      <xdr:row>30</xdr:row>
      <xdr:rowOff>18161</xdr:rowOff>
    </xdr:to>
    <xdr:cxnSp macro="">
      <xdr:nvCxnSpPr>
        <xdr:cNvPr id="83" name="直線コネクタ 82">
          <a:extLst>
            <a:ext uri="{FF2B5EF4-FFF2-40B4-BE49-F238E27FC236}">
              <a16:creationId xmlns:a16="http://schemas.microsoft.com/office/drawing/2014/main" id="{D89ED435-8C8E-450F-AC8A-7931ED6CF848}"/>
            </a:ext>
          </a:extLst>
        </xdr:cNvPr>
        <xdr:cNvCxnSpPr/>
      </xdr:nvCxnSpPr>
      <xdr:spPr>
        <a:xfrm>
          <a:off x="2247265" y="5771007"/>
          <a:ext cx="67056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69723</xdr:rowOff>
    </xdr:from>
    <xdr:to>
      <xdr:col>7</xdr:col>
      <xdr:colOff>187325</xdr:colOff>
      <xdr:row>29</xdr:row>
      <xdr:rowOff>171323</xdr:rowOff>
    </xdr:to>
    <xdr:sp macro="" textlink="">
      <xdr:nvSpPr>
        <xdr:cNvPr id="84" name="楕円 83">
          <a:extLst>
            <a:ext uri="{FF2B5EF4-FFF2-40B4-BE49-F238E27FC236}">
              <a16:creationId xmlns:a16="http://schemas.microsoft.com/office/drawing/2014/main" id="{844AC1E4-3921-4FF7-831D-820253DEB769}"/>
            </a:ext>
          </a:extLst>
        </xdr:cNvPr>
        <xdr:cNvSpPr/>
      </xdr:nvSpPr>
      <xdr:spPr>
        <a:xfrm>
          <a:off x="1525905" y="56856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120523</xdr:rowOff>
    </xdr:from>
    <xdr:to>
      <xdr:col>11</xdr:col>
      <xdr:colOff>136525</xdr:colOff>
      <xdr:row>29</xdr:row>
      <xdr:rowOff>155067</xdr:rowOff>
    </xdr:to>
    <xdr:cxnSp macro="">
      <xdr:nvCxnSpPr>
        <xdr:cNvPr id="85" name="直線コネクタ 84">
          <a:extLst>
            <a:ext uri="{FF2B5EF4-FFF2-40B4-BE49-F238E27FC236}">
              <a16:creationId xmlns:a16="http://schemas.microsoft.com/office/drawing/2014/main" id="{B3FC2C4E-CDEA-4C1E-925B-AA0F37690CAD}"/>
            </a:ext>
          </a:extLst>
        </xdr:cNvPr>
        <xdr:cNvCxnSpPr/>
      </xdr:nvCxnSpPr>
      <xdr:spPr>
        <a:xfrm>
          <a:off x="1576705" y="5736463"/>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6" name="n_1aveValue有形固定資産減価償却率">
          <a:extLst>
            <a:ext uri="{FF2B5EF4-FFF2-40B4-BE49-F238E27FC236}">
              <a16:creationId xmlns:a16="http://schemas.microsoft.com/office/drawing/2014/main" id="{ABED517E-67E8-42A0-84EF-0C3888EA9F19}"/>
            </a:ext>
          </a:extLst>
        </xdr:cNvPr>
        <xdr:cNvSpPr txBox="1"/>
      </xdr:nvSpPr>
      <xdr:spPr>
        <a:xfrm>
          <a:off x="339598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87" name="n_2aveValue有形固定資産減価償却率">
          <a:extLst>
            <a:ext uri="{FF2B5EF4-FFF2-40B4-BE49-F238E27FC236}">
              <a16:creationId xmlns:a16="http://schemas.microsoft.com/office/drawing/2014/main" id="{69C8354F-29EB-45F4-9ADF-AE5235443DC1}"/>
            </a:ext>
          </a:extLst>
        </xdr:cNvPr>
        <xdr:cNvSpPr txBox="1"/>
      </xdr:nvSpPr>
      <xdr:spPr>
        <a:xfrm>
          <a:off x="2738129" y="53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8" name="n_3aveValue有形固定資産減価償却率">
          <a:extLst>
            <a:ext uri="{FF2B5EF4-FFF2-40B4-BE49-F238E27FC236}">
              <a16:creationId xmlns:a16="http://schemas.microsoft.com/office/drawing/2014/main" id="{80241066-7F04-4CD0-9117-4404FF342AE9}"/>
            </a:ext>
          </a:extLst>
        </xdr:cNvPr>
        <xdr:cNvSpPr txBox="1"/>
      </xdr:nvSpPr>
      <xdr:spPr>
        <a:xfrm>
          <a:off x="2067569" y="533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89" name="n_4aveValue有形固定資産減価償却率">
          <a:extLst>
            <a:ext uri="{FF2B5EF4-FFF2-40B4-BE49-F238E27FC236}">
              <a16:creationId xmlns:a16="http://schemas.microsoft.com/office/drawing/2014/main" id="{EA61B3F5-97B4-45E5-8AC9-11C6A2F95360}"/>
            </a:ext>
          </a:extLst>
        </xdr:cNvPr>
        <xdr:cNvSpPr txBox="1"/>
      </xdr:nvSpPr>
      <xdr:spPr>
        <a:xfrm>
          <a:off x="1397009" y="528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75201</xdr:rowOff>
    </xdr:from>
    <xdr:ext cx="405111" cy="259045"/>
    <xdr:sp macro="" textlink="">
      <xdr:nvSpPr>
        <xdr:cNvPr id="90" name="n_1mainValue有形固定資産減価償却率">
          <a:extLst>
            <a:ext uri="{FF2B5EF4-FFF2-40B4-BE49-F238E27FC236}">
              <a16:creationId xmlns:a16="http://schemas.microsoft.com/office/drawing/2014/main" id="{FD83D1D0-0605-4CD6-BEE6-D66A0B7D19F0}"/>
            </a:ext>
          </a:extLst>
        </xdr:cNvPr>
        <xdr:cNvSpPr txBox="1"/>
      </xdr:nvSpPr>
      <xdr:spPr>
        <a:xfrm>
          <a:off x="3395989" y="585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91" name="n_2mainValue有形固定資産減価償却率">
          <a:extLst>
            <a:ext uri="{FF2B5EF4-FFF2-40B4-BE49-F238E27FC236}">
              <a16:creationId xmlns:a16="http://schemas.microsoft.com/office/drawing/2014/main" id="{87C9B3AA-A17A-4504-BD54-C415C07EAE30}"/>
            </a:ext>
          </a:extLst>
        </xdr:cNvPr>
        <xdr:cNvSpPr txBox="1"/>
      </xdr:nvSpPr>
      <xdr:spPr>
        <a:xfrm>
          <a:off x="2738129" y="584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25544</xdr:rowOff>
    </xdr:from>
    <xdr:ext cx="405111" cy="259045"/>
    <xdr:sp macro="" textlink="">
      <xdr:nvSpPr>
        <xdr:cNvPr id="92" name="n_3mainValue有形固定資産減価償却率">
          <a:extLst>
            <a:ext uri="{FF2B5EF4-FFF2-40B4-BE49-F238E27FC236}">
              <a16:creationId xmlns:a16="http://schemas.microsoft.com/office/drawing/2014/main" id="{D155E0AD-7862-457B-A92D-EA493FC33C78}"/>
            </a:ext>
          </a:extLst>
        </xdr:cNvPr>
        <xdr:cNvSpPr txBox="1"/>
      </xdr:nvSpPr>
      <xdr:spPr>
        <a:xfrm>
          <a:off x="2067569" y="580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162450</xdr:rowOff>
    </xdr:from>
    <xdr:ext cx="405111" cy="259045"/>
    <xdr:sp macro="" textlink="">
      <xdr:nvSpPr>
        <xdr:cNvPr id="93" name="n_4mainValue有形固定資産減価償却率">
          <a:extLst>
            <a:ext uri="{FF2B5EF4-FFF2-40B4-BE49-F238E27FC236}">
              <a16:creationId xmlns:a16="http://schemas.microsoft.com/office/drawing/2014/main" id="{B14B6F2E-7E43-4309-AE0D-5892FF2D6AF4}"/>
            </a:ext>
          </a:extLst>
        </xdr:cNvPr>
        <xdr:cNvSpPr txBox="1"/>
      </xdr:nvSpPr>
      <xdr:spPr>
        <a:xfrm>
          <a:off x="1397009" y="577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432AD48C-9ADF-4769-BC92-4F56F2F38107}"/>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E18C415E-AA3A-4394-8F65-ABAC03A7902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FBC3CCD6-3383-4F19-A86F-1347CB1E610C}"/>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1EA8822-48F8-4EB8-930F-9F33FBB600B4}"/>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179F7CA9-417D-41F9-9535-DCA05A6474A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4D24B35A-E2DA-4BEE-9CF1-D9C68D5FD9B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6FB91E31-C2F9-4629-A09D-66C6D80CF68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F3AEA6EE-7AE3-4332-B571-8F996DD2C22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C0C682C0-809F-490D-9CF8-6831614AB4D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1F9FC3B6-CB73-427E-8E18-E391C58692A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AE12A7B-40ED-4661-A305-2D575DE415C9}"/>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59E22A5E-BF7B-4EDA-9561-29E2840D960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E2959341-79EF-4CA1-A540-EB0A9E971A1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令和２年度財務書類等については整備中のため、平成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年度と令和１年度を比較し分析する。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債務償還比率の分子となる将来負担額については、借入額の抑制や計画的繰上償還の影響により減少している。一方で分母については、ほぼ横ばいとなっている。分子となる将来負担額は減少し、分母はほぼ横ばいであることから、債務償還比率は改善している。しかし、今後大幅な収入増を見込むことは難しく、老朽化による公共施設等について多額の更新費用が見込まれることから、引き続き財政計画に基づいた計画的な繰上償還や借入額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68F0D922-CAF6-4C5A-A96F-F6736099227C}"/>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C55F413-F11C-477C-B86B-0FFDB8839D49}"/>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9906F964-80AD-40DE-A36E-EB7C6F83ADD5}"/>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886A5C5F-EA2F-45EA-95C4-C1B261D515D4}"/>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D2CD557E-898A-4D4E-B599-580A2ED694B7}"/>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3A0E92E-714A-4BEB-B799-C830DDE403E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7AC32FC5-1A12-4462-87FD-2CD58D4AD142}"/>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EAF9EEDA-E653-4C81-BC65-23AB077A88BE}"/>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2EE9DAFC-1F8F-48FC-80A8-247EC02629CB}"/>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E9DE4F84-FFDF-4CE8-9174-A50F28AA05B9}"/>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75F86F74-757A-49AE-97DC-6C52D5761909}"/>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267EA598-CA28-4253-8888-BED64D4BD4E9}"/>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7DAF729C-3032-47F4-96F7-F9DF297C73FE}"/>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C9CD83F-BFD7-4555-A167-7DE8E4BD8E3E}"/>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77CDAF10-5830-4414-B6B2-394D643C3DCA}"/>
            </a:ext>
          </a:extLst>
        </xdr:cNvPr>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A75432BF-C593-42BA-B756-3C127E2CBD5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C98CF032-7A41-4AF7-8BB9-274B23D8022F}"/>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103349A1-F89F-4A0B-9630-5D1B70C5B8BE}"/>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5" name="直線コネクタ 124">
          <a:extLst>
            <a:ext uri="{FF2B5EF4-FFF2-40B4-BE49-F238E27FC236}">
              <a16:creationId xmlns:a16="http://schemas.microsoft.com/office/drawing/2014/main" id="{06473A42-7FA8-4231-BA3F-63081DB7DF9D}"/>
            </a:ext>
          </a:extLst>
        </xdr:cNvPr>
        <xdr:cNvCxnSpPr/>
      </xdr:nvCxnSpPr>
      <xdr:spPr>
        <a:xfrm flipV="1">
          <a:off x="13027660" y="5155248"/>
          <a:ext cx="1269" cy="146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6" name="債務償還比率最小値テキスト">
          <a:extLst>
            <a:ext uri="{FF2B5EF4-FFF2-40B4-BE49-F238E27FC236}">
              <a16:creationId xmlns:a16="http://schemas.microsoft.com/office/drawing/2014/main" id="{DA604951-126C-49CF-A70C-3A017CF19090}"/>
            </a:ext>
          </a:extLst>
        </xdr:cNvPr>
        <xdr:cNvSpPr txBox="1"/>
      </xdr:nvSpPr>
      <xdr:spPr>
        <a:xfrm>
          <a:off x="13080365" y="6624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27" name="直線コネクタ 126">
          <a:extLst>
            <a:ext uri="{FF2B5EF4-FFF2-40B4-BE49-F238E27FC236}">
              <a16:creationId xmlns:a16="http://schemas.microsoft.com/office/drawing/2014/main" id="{24C82052-0594-4C2D-A316-109E009537B6}"/>
            </a:ext>
          </a:extLst>
        </xdr:cNvPr>
        <xdr:cNvCxnSpPr/>
      </xdr:nvCxnSpPr>
      <xdr:spPr>
        <a:xfrm>
          <a:off x="12963525" y="662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28" name="債務償還比率最大値テキスト">
          <a:extLst>
            <a:ext uri="{FF2B5EF4-FFF2-40B4-BE49-F238E27FC236}">
              <a16:creationId xmlns:a16="http://schemas.microsoft.com/office/drawing/2014/main" id="{9E17A137-1C4B-47E2-84BA-D16F9AE2CA71}"/>
            </a:ext>
          </a:extLst>
        </xdr:cNvPr>
        <xdr:cNvSpPr txBox="1"/>
      </xdr:nvSpPr>
      <xdr:spPr>
        <a:xfrm>
          <a:off x="13080365" y="49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29" name="直線コネクタ 128">
          <a:extLst>
            <a:ext uri="{FF2B5EF4-FFF2-40B4-BE49-F238E27FC236}">
              <a16:creationId xmlns:a16="http://schemas.microsoft.com/office/drawing/2014/main" id="{87056BF4-A8A5-4EEE-B22F-B8B64A80DA5B}"/>
            </a:ext>
          </a:extLst>
        </xdr:cNvPr>
        <xdr:cNvCxnSpPr/>
      </xdr:nvCxnSpPr>
      <xdr:spPr>
        <a:xfrm>
          <a:off x="12963525" y="5155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0" name="債務償還比率平均値テキスト">
          <a:extLst>
            <a:ext uri="{FF2B5EF4-FFF2-40B4-BE49-F238E27FC236}">
              <a16:creationId xmlns:a16="http://schemas.microsoft.com/office/drawing/2014/main" id="{7126C77F-A32B-4CDC-B172-B759A762DE5A}"/>
            </a:ext>
          </a:extLst>
        </xdr:cNvPr>
        <xdr:cNvSpPr txBox="1"/>
      </xdr:nvSpPr>
      <xdr:spPr>
        <a:xfrm>
          <a:off x="13080365" y="5524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1" name="フローチャート: 判断 130">
          <a:extLst>
            <a:ext uri="{FF2B5EF4-FFF2-40B4-BE49-F238E27FC236}">
              <a16:creationId xmlns:a16="http://schemas.microsoft.com/office/drawing/2014/main" id="{88C757D5-CBE5-4085-9E65-341FB12FA5FA}"/>
            </a:ext>
          </a:extLst>
        </xdr:cNvPr>
        <xdr:cNvSpPr/>
      </xdr:nvSpPr>
      <xdr:spPr>
        <a:xfrm>
          <a:off x="13001625" y="5669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2" name="フローチャート: 判断 131">
          <a:extLst>
            <a:ext uri="{FF2B5EF4-FFF2-40B4-BE49-F238E27FC236}">
              <a16:creationId xmlns:a16="http://schemas.microsoft.com/office/drawing/2014/main" id="{43F413A7-9A8F-45AA-919C-B5968A531624}"/>
            </a:ext>
          </a:extLst>
        </xdr:cNvPr>
        <xdr:cNvSpPr/>
      </xdr:nvSpPr>
      <xdr:spPr>
        <a:xfrm>
          <a:off x="12359005" y="571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3" name="フローチャート: 判断 132">
          <a:extLst>
            <a:ext uri="{FF2B5EF4-FFF2-40B4-BE49-F238E27FC236}">
              <a16:creationId xmlns:a16="http://schemas.microsoft.com/office/drawing/2014/main" id="{D37E0A1B-C4F1-4031-9F44-FF0EDED6C3BD}"/>
            </a:ext>
          </a:extLst>
        </xdr:cNvPr>
        <xdr:cNvSpPr/>
      </xdr:nvSpPr>
      <xdr:spPr>
        <a:xfrm>
          <a:off x="11688445" y="567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4" name="フローチャート: 判断 133">
          <a:extLst>
            <a:ext uri="{FF2B5EF4-FFF2-40B4-BE49-F238E27FC236}">
              <a16:creationId xmlns:a16="http://schemas.microsoft.com/office/drawing/2014/main" id="{49171E2D-7C95-492F-9B00-D4BD14E28A1C}"/>
            </a:ext>
          </a:extLst>
        </xdr:cNvPr>
        <xdr:cNvSpPr/>
      </xdr:nvSpPr>
      <xdr:spPr>
        <a:xfrm>
          <a:off x="11017885" y="565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5" name="フローチャート: 判断 134">
          <a:extLst>
            <a:ext uri="{FF2B5EF4-FFF2-40B4-BE49-F238E27FC236}">
              <a16:creationId xmlns:a16="http://schemas.microsoft.com/office/drawing/2014/main" id="{13028CC2-4EAE-4F63-A3C3-0E28204B4093}"/>
            </a:ext>
          </a:extLst>
        </xdr:cNvPr>
        <xdr:cNvSpPr/>
      </xdr:nvSpPr>
      <xdr:spPr>
        <a:xfrm>
          <a:off x="10347325" y="56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FD9D86D-52DE-412E-A7CD-3999649B279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4D060DE-0842-4DEA-8E17-9554D8E39F58}"/>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E88E499-204A-4E0C-B774-92C0E82544F8}"/>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FD7D494-913A-45C5-B01E-F48F7AFAC86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E6D7DC8-75D8-4FBE-AF85-8A8A46F2C95F}"/>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70104</xdr:rowOff>
    </xdr:from>
    <xdr:to>
      <xdr:col>76</xdr:col>
      <xdr:colOff>73025</xdr:colOff>
      <xdr:row>32</xdr:row>
      <xdr:rowOff>254</xdr:rowOff>
    </xdr:to>
    <xdr:sp macro="" textlink="">
      <xdr:nvSpPr>
        <xdr:cNvPr id="141" name="楕円 140">
          <a:extLst>
            <a:ext uri="{FF2B5EF4-FFF2-40B4-BE49-F238E27FC236}">
              <a16:creationId xmlns:a16="http://schemas.microsoft.com/office/drawing/2014/main" id="{0A227AE8-D0EE-4BA1-B57F-A3E9FD0201F7}"/>
            </a:ext>
          </a:extLst>
        </xdr:cNvPr>
        <xdr:cNvSpPr/>
      </xdr:nvSpPr>
      <xdr:spPr>
        <a:xfrm>
          <a:off x="13001625" y="6021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48531</xdr:rowOff>
    </xdr:from>
    <xdr:ext cx="469744" cy="259045"/>
    <xdr:sp macro="" textlink="">
      <xdr:nvSpPr>
        <xdr:cNvPr id="142" name="債務償還比率該当値テキスト">
          <a:extLst>
            <a:ext uri="{FF2B5EF4-FFF2-40B4-BE49-F238E27FC236}">
              <a16:creationId xmlns:a16="http://schemas.microsoft.com/office/drawing/2014/main" id="{BA1554DD-076C-4681-934C-6B2D73FD47E0}"/>
            </a:ext>
          </a:extLst>
        </xdr:cNvPr>
        <xdr:cNvSpPr txBox="1"/>
      </xdr:nvSpPr>
      <xdr:spPr>
        <a:xfrm>
          <a:off x="13080365"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1515</xdr:rowOff>
    </xdr:from>
    <xdr:to>
      <xdr:col>72</xdr:col>
      <xdr:colOff>123825</xdr:colOff>
      <xdr:row>32</xdr:row>
      <xdr:rowOff>103115</xdr:rowOff>
    </xdr:to>
    <xdr:sp macro="" textlink="">
      <xdr:nvSpPr>
        <xdr:cNvPr id="143" name="楕円 142">
          <a:extLst>
            <a:ext uri="{FF2B5EF4-FFF2-40B4-BE49-F238E27FC236}">
              <a16:creationId xmlns:a16="http://schemas.microsoft.com/office/drawing/2014/main" id="{EB0BD3C6-061D-418F-AED8-F1E2838EAA63}"/>
            </a:ext>
          </a:extLst>
        </xdr:cNvPr>
        <xdr:cNvSpPr/>
      </xdr:nvSpPr>
      <xdr:spPr>
        <a:xfrm>
          <a:off x="12359005" y="6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120904</xdr:rowOff>
    </xdr:from>
    <xdr:to>
      <xdr:col>76</xdr:col>
      <xdr:colOff>22225</xdr:colOff>
      <xdr:row>32</xdr:row>
      <xdr:rowOff>52315</xdr:rowOff>
    </xdr:to>
    <xdr:cxnSp macro="">
      <xdr:nvCxnSpPr>
        <xdr:cNvPr id="144" name="直線コネクタ 143">
          <a:extLst>
            <a:ext uri="{FF2B5EF4-FFF2-40B4-BE49-F238E27FC236}">
              <a16:creationId xmlns:a16="http://schemas.microsoft.com/office/drawing/2014/main" id="{72463705-5C05-4A16-8F4B-BE744E953216}"/>
            </a:ext>
          </a:extLst>
        </xdr:cNvPr>
        <xdr:cNvCxnSpPr/>
      </xdr:nvCxnSpPr>
      <xdr:spPr>
        <a:xfrm flipV="1">
          <a:off x="12409805" y="6072124"/>
          <a:ext cx="619760" cy="9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78314</xdr:rowOff>
    </xdr:from>
    <xdr:to>
      <xdr:col>68</xdr:col>
      <xdr:colOff>123825</xdr:colOff>
      <xdr:row>33</xdr:row>
      <xdr:rowOff>8464</xdr:rowOff>
    </xdr:to>
    <xdr:sp macro="" textlink="">
      <xdr:nvSpPr>
        <xdr:cNvPr id="145" name="楕円 144">
          <a:extLst>
            <a:ext uri="{FF2B5EF4-FFF2-40B4-BE49-F238E27FC236}">
              <a16:creationId xmlns:a16="http://schemas.microsoft.com/office/drawing/2014/main" id="{715E828E-72AB-4E88-89AC-13E4DE2954AC}"/>
            </a:ext>
          </a:extLst>
        </xdr:cNvPr>
        <xdr:cNvSpPr/>
      </xdr:nvSpPr>
      <xdr:spPr>
        <a:xfrm>
          <a:off x="11688445" y="6197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52315</xdr:rowOff>
    </xdr:from>
    <xdr:to>
      <xdr:col>72</xdr:col>
      <xdr:colOff>73025</xdr:colOff>
      <xdr:row>32</xdr:row>
      <xdr:rowOff>129114</xdr:rowOff>
    </xdr:to>
    <xdr:cxnSp macro="">
      <xdr:nvCxnSpPr>
        <xdr:cNvPr id="146" name="直線コネクタ 145">
          <a:extLst>
            <a:ext uri="{FF2B5EF4-FFF2-40B4-BE49-F238E27FC236}">
              <a16:creationId xmlns:a16="http://schemas.microsoft.com/office/drawing/2014/main" id="{82AD26E6-1BDA-4CD3-BF35-8F0715D7ECA2}"/>
            </a:ext>
          </a:extLst>
        </xdr:cNvPr>
        <xdr:cNvCxnSpPr/>
      </xdr:nvCxnSpPr>
      <xdr:spPr>
        <a:xfrm flipV="1">
          <a:off x="11739245" y="6171175"/>
          <a:ext cx="670560" cy="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124079</xdr:rowOff>
    </xdr:from>
    <xdr:to>
      <xdr:col>64</xdr:col>
      <xdr:colOff>123825</xdr:colOff>
      <xdr:row>32</xdr:row>
      <xdr:rowOff>54229</xdr:rowOff>
    </xdr:to>
    <xdr:sp macro="" textlink="">
      <xdr:nvSpPr>
        <xdr:cNvPr id="147" name="楕円 146">
          <a:extLst>
            <a:ext uri="{FF2B5EF4-FFF2-40B4-BE49-F238E27FC236}">
              <a16:creationId xmlns:a16="http://schemas.microsoft.com/office/drawing/2014/main" id="{8A01D672-E5B8-497F-9C3B-71FC90D80191}"/>
            </a:ext>
          </a:extLst>
        </xdr:cNvPr>
        <xdr:cNvSpPr/>
      </xdr:nvSpPr>
      <xdr:spPr>
        <a:xfrm>
          <a:off x="11017885" y="6075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3429</xdr:rowOff>
    </xdr:from>
    <xdr:to>
      <xdr:col>68</xdr:col>
      <xdr:colOff>73025</xdr:colOff>
      <xdr:row>32</xdr:row>
      <xdr:rowOff>129114</xdr:rowOff>
    </xdr:to>
    <xdr:cxnSp macro="">
      <xdr:nvCxnSpPr>
        <xdr:cNvPr id="148" name="直線コネクタ 147">
          <a:extLst>
            <a:ext uri="{FF2B5EF4-FFF2-40B4-BE49-F238E27FC236}">
              <a16:creationId xmlns:a16="http://schemas.microsoft.com/office/drawing/2014/main" id="{EE84B53A-C18E-4E58-9AD5-CBA15075A07D}"/>
            </a:ext>
          </a:extLst>
        </xdr:cNvPr>
        <xdr:cNvCxnSpPr/>
      </xdr:nvCxnSpPr>
      <xdr:spPr>
        <a:xfrm>
          <a:off x="11068685" y="6122289"/>
          <a:ext cx="67056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121303</xdr:rowOff>
    </xdr:from>
    <xdr:to>
      <xdr:col>60</xdr:col>
      <xdr:colOff>123825</xdr:colOff>
      <xdr:row>32</xdr:row>
      <xdr:rowOff>51453</xdr:rowOff>
    </xdr:to>
    <xdr:sp macro="" textlink="">
      <xdr:nvSpPr>
        <xdr:cNvPr id="149" name="楕円 148">
          <a:extLst>
            <a:ext uri="{FF2B5EF4-FFF2-40B4-BE49-F238E27FC236}">
              <a16:creationId xmlns:a16="http://schemas.microsoft.com/office/drawing/2014/main" id="{059D5022-15F5-4A87-A058-BF808F2CE987}"/>
            </a:ext>
          </a:extLst>
        </xdr:cNvPr>
        <xdr:cNvSpPr/>
      </xdr:nvSpPr>
      <xdr:spPr>
        <a:xfrm>
          <a:off x="10347325" y="6072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653</xdr:rowOff>
    </xdr:from>
    <xdr:to>
      <xdr:col>64</xdr:col>
      <xdr:colOff>73025</xdr:colOff>
      <xdr:row>32</xdr:row>
      <xdr:rowOff>3429</xdr:rowOff>
    </xdr:to>
    <xdr:cxnSp macro="">
      <xdr:nvCxnSpPr>
        <xdr:cNvPr id="150" name="直線コネクタ 149">
          <a:extLst>
            <a:ext uri="{FF2B5EF4-FFF2-40B4-BE49-F238E27FC236}">
              <a16:creationId xmlns:a16="http://schemas.microsoft.com/office/drawing/2014/main" id="{D51DE356-EF9A-4905-AFA9-95D1135AF7F9}"/>
            </a:ext>
          </a:extLst>
        </xdr:cNvPr>
        <xdr:cNvCxnSpPr/>
      </xdr:nvCxnSpPr>
      <xdr:spPr>
        <a:xfrm>
          <a:off x="10398125" y="6119513"/>
          <a:ext cx="67056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1" name="n_1aveValue債務償還比率">
          <a:extLst>
            <a:ext uri="{FF2B5EF4-FFF2-40B4-BE49-F238E27FC236}">
              <a16:creationId xmlns:a16="http://schemas.microsoft.com/office/drawing/2014/main" id="{F93AF3BF-7073-42C9-9597-2BECCEE2B90E}"/>
            </a:ext>
          </a:extLst>
        </xdr:cNvPr>
        <xdr:cNvSpPr txBox="1"/>
      </xdr:nvSpPr>
      <xdr:spPr>
        <a:xfrm>
          <a:off x="12185092" y="54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2" name="n_2aveValue債務償還比率">
          <a:extLst>
            <a:ext uri="{FF2B5EF4-FFF2-40B4-BE49-F238E27FC236}">
              <a16:creationId xmlns:a16="http://schemas.microsoft.com/office/drawing/2014/main" id="{0C32DEB1-E006-4096-8AE3-DC26997A5289}"/>
            </a:ext>
          </a:extLst>
        </xdr:cNvPr>
        <xdr:cNvSpPr txBox="1"/>
      </xdr:nvSpPr>
      <xdr:spPr>
        <a:xfrm>
          <a:off x="11527232" y="5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3" name="n_3aveValue債務償還比率">
          <a:extLst>
            <a:ext uri="{FF2B5EF4-FFF2-40B4-BE49-F238E27FC236}">
              <a16:creationId xmlns:a16="http://schemas.microsoft.com/office/drawing/2014/main" id="{9CE32692-D0F3-4FB6-BE40-77ECDC67FB2D}"/>
            </a:ext>
          </a:extLst>
        </xdr:cNvPr>
        <xdr:cNvSpPr txBox="1"/>
      </xdr:nvSpPr>
      <xdr:spPr>
        <a:xfrm>
          <a:off x="10856672" y="5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4" name="n_4aveValue債務償還比率">
          <a:extLst>
            <a:ext uri="{FF2B5EF4-FFF2-40B4-BE49-F238E27FC236}">
              <a16:creationId xmlns:a16="http://schemas.microsoft.com/office/drawing/2014/main" id="{E54872F9-87AA-45A2-97E7-112F1DB7EE64}"/>
            </a:ext>
          </a:extLst>
        </xdr:cNvPr>
        <xdr:cNvSpPr txBox="1"/>
      </xdr:nvSpPr>
      <xdr:spPr>
        <a:xfrm>
          <a:off x="10186112" y="54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94242</xdr:rowOff>
    </xdr:from>
    <xdr:ext cx="469744" cy="259045"/>
    <xdr:sp macro="" textlink="">
      <xdr:nvSpPr>
        <xdr:cNvPr id="155" name="n_1mainValue債務償還比率">
          <a:extLst>
            <a:ext uri="{FF2B5EF4-FFF2-40B4-BE49-F238E27FC236}">
              <a16:creationId xmlns:a16="http://schemas.microsoft.com/office/drawing/2014/main" id="{1B58AAAF-8FC6-4E03-B7DB-E0B744E00AC7}"/>
            </a:ext>
          </a:extLst>
        </xdr:cNvPr>
        <xdr:cNvSpPr txBox="1"/>
      </xdr:nvSpPr>
      <xdr:spPr>
        <a:xfrm>
          <a:off x="12185092" y="621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171041</xdr:rowOff>
    </xdr:from>
    <xdr:ext cx="469744" cy="259045"/>
    <xdr:sp macro="" textlink="">
      <xdr:nvSpPr>
        <xdr:cNvPr id="156" name="n_2mainValue債務償還比率">
          <a:extLst>
            <a:ext uri="{FF2B5EF4-FFF2-40B4-BE49-F238E27FC236}">
              <a16:creationId xmlns:a16="http://schemas.microsoft.com/office/drawing/2014/main" id="{AC14E95B-9C8A-41F6-A49B-95AAA010AF9F}"/>
            </a:ext>
          </a:extLst>
        </xdr:cNvPr>
        <xdr:cNvSpPr txBox="1"/>
      </xdr:nvSpPr>
      <xdr:spPr>
        <a:xfrm>
          <a:off x="11527232" y="62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45356</xdr:rowOff>
    </xdr:from>
    <xdr:ext cx="469744" cy="259045"/>
    <xdr:sp macro="" textlink="">
      <xdr:nvSpPr>
        <xdr:cNvPr id="157" name="n_3mainValue債務償還比率">
          <a:extLst>
            <a:ext uri="{FF2B5EF4-FFF2-40B4-BE49-F238E27FC236}">
              <a16:creationId xmlns:a16="http://schemas.microsoft.com/office/drawing/2014/main" id="{6D73FD71-7D0F-4163-B754-170DCD5CDB72}"/>
            </a:ext>
          </a:extLst>
        </xdr:cNvPr>
        <xdr:cNvSpPr txBox="1"/>
      </xdr:nvSpPr>
      <xdr:spPr>
        <a:xfrm>
          <a:off x="10856672"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42580</xdr:rowOff>
    </xdr:from>
    <xdr:ext cx="469744" cy="259045"/>
    <xdr:sp macro="" textlink="">
      <xdr:nvSpPr>
        <xdr:cNvPr id="158" name="n_4mainValue債務償還比率">
          <a:extLst>
            <a:ext uri="{FF2B5EF4-FFF2-40B4-BE49-F238E27FC236}">
              <a16:creationId xmlns:a16="http://schemas.microsoft.com/office/drawing/2014/main" id="{499713DE-4D72-444D-9887-CB0460713F3B}"/>
            </a:ext>
          </a:extLst>
        </xdr:cNvPr>
        <xdr:cNvSpPr txBox="1"/>
      </xdr:nvSpPr>
      <xdr:spPr>
        <a:xfrm>
          <a:off x="10186112" y="616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6176A02F-CE01-4E6B-A99A-98A8C0F44FC8}"/>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2454DFC-BF9B-40D2-A949-498E6B3E2CF4}"/>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CD1754B6-6C49-4A09-976F-C9BF680D10E6}"/>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E2433E48-45C2-42E1-99E7-C6D81F6F7E6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10D442E-B241-43D8-9FB8-8A5C02EFE98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FEE4320-DA98-40C6-A94D-1CD131F42D5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C797AB-3D99-4D9A-B046-75370ABFDDB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313FEC-6AA5-4E81-8A25-67FB329D956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71E795-EF7E-4DD3-8D83-43846BCC25E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C7B349-B871-4264-A324-537880B0AD4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376803-F853-4BFD-A93C-F0772C44145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97CD23-1D77-41EF-AB63-641CC9F7962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54CF66-3198-4B73-B4C7-234266DC9F6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C8F7F5-9D14-4DDF-B1C6-C7F2D6BE3BE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88C993-1128-4A29-AE65-B343C2DFABD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AA0D8C-26E1-4781-B409-8F2CC2AD7A2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9D8699-F02C-44B1-A698-6BCA5058D2D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D41414-C474-4532-93F8-BAA5C3A10C4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1C0154-F069-4F14-B839-A2280E74A04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2BE58C-BF62-4861-A2E4-16B6D6D0866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D8ED57-AB53-4299-95A2-09D65887E28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615F753-A9E6-4341-BF91-D4273E13844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EEAFC9-3290-421D-B890-24855F40D3F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26D590-EA82-468F-9CA8-E5EBF4B72BE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C940FE-5108-45AC-9C58-F1BD1E187EE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3FD441-57A7-4C9C-A3B6-DC25E03ECBE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A7BC19-A1D9-414B-A37D-7444D400363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23FCCA-A23E-4C48-B8F5-91381F77E78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1446B8-783B-47B8-BB0F-5302A480CAC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6679C1-4E12-4394-99B5-5B9CD8A9342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DFF43B-6B18-43C8-8D51-D0629F500DE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EB0365-4216-4546-9B31-572C33EC66A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A88536-2F30-4820-8785-31501E1285D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8A5001-09B9-49B8-A740-DACED1EADD8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D84228-F6AC-420C-A96D-F322FCCFB48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0D70A9-92D7-4612-895C-9BCF7090B5E9}"/>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63B621-F9C4-4100-A2F6-D8B7287FA08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7666C4-C276-4E8C-9BFF-C671D10D2BE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03D3DB-6DB6-4F08-8789-5D73C3A77DE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62D72C-CE55-4D14-99AA-C57A8EA5231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3B87F6-642B-4B7C-BD3D-AEDBD8B3711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079D7D-81AF-4E89-ADFB-73A6DBD60C9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F0893E-7D52-4BB8-9F1E-E2B2BF486DD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D7180F-AA7F-4DFC-9260-5D27B4558BB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F7A980-77AF-4675-96DC-387FA7C9160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D7278F-DA17-4176-B42C-C978385317C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546DC8-27E9-44CD-97A6-FCD8A3DA4F0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15EFB1-340F-4449-B197-F9D16F475B9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C5C875A-7DDA-4D4B-A1C1-E8B2C93AB0A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0623873-4574-47A7-BB82-ADA96D84A69E}"/>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59C5ECA-5A13-4643-8980-1F36CCD6F2F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A8E9AF1-E962-43A6-A26B-47CBCA79001F}"/>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AF747C8-A969-440A-8BED-2DB87B03F9F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25113B-33E8-453E-85D5-CE48E0C5DE04}"/>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8A981E-C5CD-48BE-A573-74223012E96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EDDF131-3188-4B10-9FBD-18436927AFC6}"/>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520166-F77F-432F-B6C5-7554A35B6D47}"/>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FAF53E7-4722-4AE6-BE76-37B34C1DC7B3}"/>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30DBB0-F1FC-4A89-A950-C20C7CB34BD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E7284F4-EB29-4048-B323-AA350CFDEDB6}"/>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5B5FE99-DC70-48D4-ABFC-3448B7F9654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440CB79C-7944-4A6A-B8E7-6A777A3603DB}"/>
            </a:ext>
          </a:extLst>
        </xdr:cNvPr>
        <xdr:cNvCxnSpPr/>
      </xdr:nvCxnSpPr>
      <xdr:spPr>
        <a:xfrm flipV="1">
          <a:off x="4086225" y="57378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DF50CA4C-F1FF-4627-AFEF-6C0D9F49EE7C}"/>
            </a:ext>
          </a:extLst>
        </xdr:cNvPr>
        <xdr:cNvSpPr txBox="1"/>
      </xdr:nvSpPr>
      <xdr:spPr>
        <a:xfrm>
          <a:off x="412496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F752B632-A8CC-440F-A312-1FDA1CC9C2EF}"/>
            </a:ext>
          </a:extLst>
        </xdr:cNvPr>
        <xdr:cNvCxnSpPr/>
      </xdr:nvCxnSpPr>
      <xdr:spPr>
        <a:xfrm>
          <a:off x="402082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8440B76C-7E83-4768-ABD8-EECD0C38F97C}"/>
            </a:ext>
          </a:extLst>
        </xdr:cNvPr>
        <xdr:cNvSpPr txBox="1"/>
      </xdr:nvSpPr>
      <xdr:spPr>
        <a:xfrm>
          <a:off x="412496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03EE5DC0-1190-4AEB-AFC3-73B38609E576}"/>
            </a:ext>
          </a:extLst>
        </xdr:cNvPr>
        <xdr:cNvCxnSpPr/>
      </xdr:nvCxnSpPr>
      <xdr:spPr>
        <a:xfrm>
          <a:off x="402082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a:extLst>
            <a:ext uri="{FF2B5EF4-FFF2-40B4-BE49-F238E27FC236}">
              <a16:creationId xmlns:a16="http://schemas.microsoft.com/office/drawing/2014/main" id="{CA7F9EFF-52D1-4ADD-9592-1DE0B8EB9DBC}"/>
            </a:ext>
          </a:extLst>
        </xdr:cNvPr>
        <xdr:cNvSpPr txBox="1"/>
      </xdr:nvSpPr>
      <xdr:spPr>
        <a:xfrm>
          <a:off x="412496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B673AE9B-568F-417F-B95D-AA117DCE77DC}"/>
            </a:ext>
          </a:extLst>
        </xdr:cNvPr>
        <xdr:cNvSpPr/>
      </xdr:nvSpPr>
      <xdr:spPr>
        <a:xfrm>
          <a:off x="403606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D1884469-4AE8-4066-86EF-C6BF463C9B99}"/>
            </a:ext>
          </a:extLst>
        </xdr:cNvPr>
        <xdr:cNvSpPr/>
      </xdr:nvSpPr>
      <xdr:spPr>
        <a:xfrm>
          <a:off x="331216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CA27D0BD-2623-4065-9FA0-B666986B73EE}"/>
            </a:ext>
          </a:extLst>
        </xdr:cNvPr>
        <xdr:cNvSpPr/>
      </xdr:nvSpPr>
      <xdr:spPr>
        <a:xfrm>
          <a:off x="25146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FB08026F-3118-4FD0-B160-C7728BF7596D}"/>
            </a:ext>
          </a:extLst>
        </xdr:cNvPr>
        <xdr:cNvSpPr/>
      </xdr:nvSpPr>
      <xdr:spPr>
        <a:xfrm>
          <a:off x="17399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82A76A3A-A753-42DC-A122-53D0C03F3458}"/>
            </a:ext>
          </a:extLst>
        </xdr:cNvPr>
        <xdr:cNvSpPr/>
      </xdr:nvSpPr>
      <xdr:spPr>
        <a:xfrm>
          <a:off x="965200" y="6134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10D51A-817B-41EB-95DE-0C56ED7745B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69D95D-91DF-4044-8C2B-5E101DDE48B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C09F59-75DB-4164-8E69-8C53DA47D87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3A57F4-1D6D-46F0-AD64-40DBC845787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A57B1F9-23AC-4B4D-B25A-7E13E13E97D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xdr:rowOff>
    </xdr:from>
    <xdr:to>
      <xdr:col>20</xdr:col>
      <xdr:colOff>38100</xdr:colOff>
      <xdr:row>40</xdr:row>
      <xdr:rowOff>109855</xdr:rowOff>
    </xdr:to>
    <xdr:sp macro="" textlink="">
      <xdr:nvSpPr>
        <xdr:cNvPr id="73" name="楕円 72">
          <a:extLst>
            <a:ext uri="{FF2B5EF4-FFF2-40B4-BE49-F238E27FC236}">
              <a16:creationId xmlns:a16="http://schemas.microsoft.com/office/drawing/2014/main" id="{B08BC9C1-6814-4CC2-A80F-CEDA736674A7}"/>
            </a:ext>
          </a:extLst>
        </xdr:cNvPr>
        <xdr:cNvSpPr/>
      </xdr:nvSpPr>
      <xdr:spPr>
        <a:xfrm>
          <a:off x="3312160" y="6713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156845</xdr:rowOff>
    </xdr:from>
    <xdr:to>
      <xdr:col>15</xdr:col>
      <xdr:colOff>101600</xdr:colOff>
      <xdr:row>40</xdr:row>
      <xdr:rowOff>86995</xdr:rowOff>
    </xdr:to>
    <xdr:sp macro="" textlink="">
      <xdr:nvSpPr>
        <xdr:cNvPr id="74" name="楕円 73">
          <a:extLst>
            <a:ext uri="{FF2B5EF4-FFF2-40B4-BE49-F238E27FC236}">
              <a16:creationId xmlns:a16="http://schemas.microsoft.com/office/drawing/2014/main" id="{2ECC5611-8299-408B-A80A-8C6E9497F925}"/>
            </a:ext>
          </a:extLst>
        </xdr:cNvPr>
        <xdr:cNvSpPr/>
      </xdr:nvSpPr>
      <xdr:spPr>
        <a:xfrm>
          <a:off x="2514600" y="669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36195</xdr:rowOff>
    </xdr:from>
    <xdr:to>
      <xdr:col>19</xdr:col>
      <xdr:colOff>177800</xdr:colOff>
      <xdr:row>40</xdr:row>
      <xdr:rowOff>59055</xdr:rowOff>
    </xdr:to>
    <xdr:cxnSp macro="">
      <xdr:nvCxnSpPr>
        <xdr:cNvPr id="75" name="直線コネクタ 74">
          <a:extLst>
            <a:ext uri="{FF2B5EF4-FFF2-40B4-BE49-F238E27FC236}">
              <a16:creationId xmlns:a16="http://schemas.microsoft.com/office/drawing/2014/main" id="{5C2B94D0-9323-4FD3-B767-2A21A8127EE1}"/>
            </a:ext>
          </a:extLst>
        </xdr:cNvPr>
        <xdr:cNvCxnSpPr/>
      </xdr:nvCxnSpPr>
      <xdr:spPr>
        <a:xfrm>
          <a:off x="2565400" y="674179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132080</xdr:rowOff>
    </xdr:from>
    <xdr:to>
      <xdr:col>10</xdr:col>
      <xdr:colOff>165100</xdr:colOff>
      <xdr:row>40</xdr:row>
      <xdr:rowOff>62230</xdr:rowOff>
    </xdr:to>
    <xdr:sp macro="" textlink="">
      <xdr:nvSpPr>
        <xdr:cNvPr id="76" name="楕円 75">
          <a:extLst>
            <a:ext uri="{FF2B5EF4-FFF2-40B4-BE49-F238E27FC236}">
              <a16:creationId xmlns:a16="http://schemas.microsoft.com/office/drawing/2014/main" id="{ADAFEDCB-C5BE-4A0F-8EDC-AA1FC1872FFA}"/>
            </a:ext>
          </a:extLst>
        </xdr:cNvPr>
        <xdr:cNvSpPr/>
      </xdr:nvSpPr>
      <xdr:spPr>
        <a:xfrm>
          <a:off x="173990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36195</xdr:rowOff>
    </xdr:to>
    <xdr:cxnSp macro="">
      <xdr:nvCxnSpPr>
        <xdr:cNvPr id="77" name="直線コネクタ 76">
          <a:extLst>
            <a:ext uri="{FF2B5EF4-FFF2-40B4-BE49-F238E27FC236}">
              <a16:creationId xmlns:a16="http://schemas.microsoft.com/office/drawing/2014/main" id="{66925D17-9CA5-4518-96E8-16F3703357B7}"/>
            </a:ext>
          </a:extLst>
        </xdr:cNvPr>
        <xdr:cNvCxnSpPr/>
      </xdr:nvCxnSpPr>
      <xdr:spPr>
        <a:xfrm>
          <a:off x="1790700" y="671703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109220</xdr:rowOff>
    </xdr:from>
    <xdr:to>
      <xdr:col>6</xdr:col>
      <xdr:colOff>38100</xdr:colOff>
      <xdr:row>40</xdr:row>
      <xdr:rowOff>39370</xdr:rowOff>
    </xdr:to>
    <xdr:sp macro="" textlink="">
      <xdr:nvSpPr>
        <xdr:cNvPr id="78" name="楕円 77">
          <a:extLst>
            <a:ext uri="{FF2B5EF4-FFF2-40B4-BE49-F238E27FC236}">
              <a16:creationId xmlns:a16="http://schemas.microsoft.com/office/drawing/2014/main" id="{604330E6-1EDE-439D-A8D3-507DDBC722A4}"/>
            </a:ext>
          </a:extLst>
        </xdr:cNvPr>
        <xdr:cNvSpPr/>
      </xdr:nvSpPr>
      <xdr:spPr>
        <a:xfrm>
          <a:off x="96520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160020</xdr:rowOff>
    </xdr:from>
    <xdr:to>
      <xdr:col>10</xdr:col>
      <xdr:colOff>114300</xdr:colOff>
      <xdr:row>40</xdr:row>
      <xdr:rowOff>11430</xdr:rowOff>
    </xdr:to>
    <xdr:cxnSp macro="">
      <xdr:nvCxnSpPr>
        <xdr:cNvPr id="79" name="直線コネクタ 78">
          <a:extLst>
            <a:ext uri="{FF2B5EF4-FFF2-40B4-BE49-F238E27FC236}">
              <a16:creationId xmlns:a16="http://schemas.microsoft.com/office/drawing/2014/main" id="{84A8C975-8B6E-4C86-96C8-8184D5FB45F8}"/>
            </a:ext>
          </a:extLst>
        </xdr:cNvPr>
        <xdr:cNvCxnSpPr/>
      </xdr:nvCxnSpPr>
      <xdr:spPr>
        <a:xfrm>
          <a:off x="1008380" y="669798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0" name="n_1aveValue【道路】&#10;有形固定資産減価償却率">
          <a:extLst>
            <a:ext uri="{FF2B5EF4-FFF2-40B4-BE49-F238E27FC236}">
              <a16:creationId xmlns:a16="http://schemas.microsoft.com/office/drawing/2014/main" id="{5FCBBF71-7A0C-4E01-AA4A-8A6432065155}"/>
            </a:ext>
          </a:extLst>
        </xdr:cNvPr>
        <xdr:cNvSpPr txBox="1"/>
      </xdr:nvSpPr>
      <xdr:spPr>
        <a:xfrm>
          <a:off x="317056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1" name="n_2aveValue【道路】&#10;有形固定資産減価償却率">
          <a:extLst>
            <a:ext uri="{FF2B5EF4-FFF2-40B4-BE49-F238E27FC236}">
              <a16:creationId xmlns:a16="http://schemas.microsoft.com/office/drawing/2014/main" id="{89D60F96-F5F4-420B-B4E9-DBA50BABA6BB}"/>
            </a:ext>
          </a:extLst>
        </xdr:cNvPr>
        <xdr:cNvSpPr txBox="1"/>
      </xdr:nvSpPr>
      <xdr:spPr>
        <a:xfrm>
          <a:off x="238570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2" name="n_3aveValue【道路】&#10;有形固定資産減価償却率">
          <a:extLst>
            <a:ext uri="{FF2B5EF4-FFF2-40B4-BE49-F238E27FC236}">
              <a16:creationId xmlns:a16="http://schemas.microsoft.com/office/drawing/2014/main" id="{D8EB3D01-0AAC-4A95-86EF-74F384108D91}"/>
            </a:ext>
          </a:extLst>
        </xdr:cNvPr>
        <xdr:cNvSpPr txBox="1"/>
      </xdr:nvSpPr>
      <xdr:spPr>
        <a:xfrm>
          <a:off x="161100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3" name="n_4aveValue【道路】&#10;有形固定資産減価償却率">
          <a:extLst>
            <a:ext uri="{FF2B5EF4-FFF2-40B4-BE49-F238E27FC236}">
              <a16:creationId xmlns:a16="http://schemas.microsoft.com/office/drawing/2014/main" id="{A7AC0743-E469-48F1-B68D-2CF432BFA1E3}"/>
            </a:ext>
          </a:extLst>
        </xdr:cNvPr>
        <xdr:cNvSpPr txBox="1"/>
      </xdr:nvSpPr>
      <xdr:spPr>
        <a:xfrm>
          <a:off x="83630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100982</xdr:rowOff>
    </xdr:from>
    <xdr:ext cx="405111" cy="259045"/>
    <xdr:sp macro="" textlink="">
      <xdr:nvSpPr>
        <xdr:cNvPr id="84" name="n_1mainValue【道路】&#10;有形固定資産減価償却率">
          <a:extLst>
            <a:ext uri="{FF2B5EF4-FFF2-40B4-BE49-F238E27FC236}">
              <a16:creationId xmlns:a16="http://schemas.microsoft.com/office/drawing/2014/main" id="{69248C9C-BE42-4C85-BA49-46AAF0A5868B}"/>
            </a:ext>
          </a:extLst>
        </xdr:cNvPr>
        <xdr:cNvSpPr txBox="1"/>
      </xdr:nvSpPr>
      <xdr:spPr>
        <a:xfrm>
          <a:off x="317056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78122</xdr:rowOff>
    </xdr:from>
    <xdr:ext cx="405111" cy="259045"/>
    <xdr:sp macro="" textlink="">
      <xdr:nvSpPr>
        <xdr:cNvPr id="85" name="n_2mainValue【道路】&#10;有形固定資産減価償却率">
          <a:extLst>
            <a:ext uri="{FF2B5EF4-FFF2-40B4-BE49-F238E27FC236}">
              <a16:creationId xmlns:a16="http://schemas.microsoft.com/office/drawing/2014/main" id="{CC29CD9A-8EE4-4107-9FD7-D12DCF185F3C}"/>
            </a:ext>
          </a:extLst>
        </xdr:cNvPr>
        <xdr:cNvSpPr txBox="1"/>
      </xdr:nvSpPr>
      <xdr:spPr>
        <a:xfrm>
          <a:off x="238570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53357</xdr:rowOff>
    </xdr:from>
    <xdr:ext cx="405111" cy="259045"/>
    <xdr:sp macro="" textlink="">
      <xdr:nvSpPr>
        <xdr:cNvPr id="86" name="n_3mainValue【道路】&#10;有形固定資産減価償却率">
          <a:extLst>
            <a:ext uri="{FF2B5EF4-FFF2-40B4-BE49-F238E27FC236}">
              <a16:creationId xmlns:a16="http://schemas.microsoft.com/office/drawing/2014/main" id="{6CD078F4-4A1F-4005-A771-C4EFB7CC0BAD}"/>
            </a:ext>
          </a:extLst>
        </xdr:cNvPr>
        <xdr:cNvSpPr txBox="1"/>
      </xdr:nvSpPr>
      <xdr:spPr>
        <a:xfrm>
          <a:off x="161100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30497</xdr:rowOff>
    </xdr:from>
    <xdr:ext cx="405111" cy="259045"/>
    <xdr:sp macro="" textlink="">
      <xdr:nvSpPr>
        <xdr:cNvPr id="87" name="n_4mainValue【道路】&#10;有形固定資産減価償却率">
          <a:extLst>
            <a:ext uri="{FF2B5EF4-FFF2-40B4-BE49-F238E27FC236}">
              <a16:creationId xmlns:a16="http://schemas.microsoft.com/office/drawing/2014/main" id="{5FC71F5B-073A-4E67-8046-364228BA7968}"/>
            </a:ext>
          </a:extLst>
        </xdr:cNvPr>
        <xdr:cNvSpPr txBox="1"/>
      </xdr:nvSpPr>
      <xdr:spPr>
        <a:xfrm>
          <a:off x="83630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21E71D9-DC20-4145-9D83-08B69F9D262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DF0D563-F32F-48D6-9748-832AF75C2AF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88B84482-1532-49D7-AF7F-E0877FB4C82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70C40E19-D79F-42D7-884E-6E952EFF14D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A88586F-ABFC-4981-834A-E2FC8D4F499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617F545-CFF0-4EB2-BF78-6360BA01567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DEBD804-695B-42CC-A47E-1DC122CB944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9D27E04-AB94-4D13-B2C5-EB5F6F1EA3E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EDAB9D81-93C5-477F-BF24-2F77FDB5205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1362B36-3B4A-4E32-8BD6-53BADDDC318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4F3CD036-C41E-4E1A-9155-15D17E04F1A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9304B92-A2AD-4B19-888A-F28B7CC23F3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3EB50350-ABEF-4709-8F72-68EF1DD3088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61FC1E95-73A5-42D8-BF18-F605057907BD}"/>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478DF944-4B1E-40D5-90D2-CED2AA98256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DD122B6D-35B9-44DC-8945-8A3D773B093C}"/>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5D21506C-8CC5-4230-AE64-F073EB97259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9133D16D-0775-4EC2-A5D7-3D36F6B32701}"/>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DAECF409-D5C5-44D9-891F-C80C9066A6D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F0FD8D46-FD2D-463C-99DC-4B5FE4BA71A3}"/>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84FB6F6-B3BE-4114-A239-DBCA8EF6CAA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6B125334-27D9-4F71-A88C-61210E9861E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32B1CF98-1722-4280-8298-63E4CFBC653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1" name="直線コネクタ 110">
          <a:extLst>
            <a:ext uri="{FF2B5EF4-FFF2-40B4-BE49-F238E27FC236}">
              <a16:creationId xmlns:a16="http://schemas.microsoft.com/office/drawing/2014/main" id="{ABE1C7F1-4A68-4255-A7EC-0A9E7F8FCBE6}"/>
            </a:ext>
          </a:extLst>
        </xdr:cNvPr>
        <xdr:cNvCxnSpPr/>
      </xdr:nvCxnSpPr>
      <xdr:spPr>
        <a:xfrm flipV="1">
          <a:off x="9219565" y="5660364"/>
          <a:ext cx="0" cy="1281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2" name="【道路】&#10;一人当たり延長最小値テキスト">
          <a:extLst>
            <a:ext uri="{FF2B5EF4-FFF2-40B4-BE49-F238E27FC236}">
              <a16:creationId xmlns:a16="http://schemas.microsoft.com/office/drawing/2014/main" id="{CF04989E-6034-4C3C-B745-BBEFAB5CD8DD}"/>
            </a:ext>
          </a:extLst>
        </xdr:cNvPr>
        <xdr:cNvSpPr txBox="1"/>
      </xdr:nvSpPr>
      <xdr:spPr>
        <a:xfrm>
          <a:off x="9258300" y="69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3" name="直線コネクタ 112">
          <a:extLst>
            <a:ext uri="{FF2B5EF4-FFF2-40B4-BE49-F238E27FC236}">
              <a16:creationId xmlns:a16="http://schemas.microsoft.com/office/drawing/2014/main" id="{8C4C7971-3225-4A79-A930-9AA10D6B8FBF}"/>
            </a:ext>
          </a:extLst>
        </xdr:cNvPr>
        <xdr:cNvCxnSpPr/>
      </xdr:nvCxnSpPr>
      <xdr:spPr>
        <a:xfrm>
          <a:off x="9154160" y="6941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4" name="【道路】&#10;一人当たり延長最大値テキスト">
          <a:extLst>
            <a:ext uri="{FF2B5EF4-FFF2-40B4-BE49-F238E27FC236}">
              <a16:creationId xmlns:a16="http://schemas.microsoft.com/office/drawing/2014/main" id="{092CA90C-6CEA-487A-8BB5-1BE0AC7B7F04}"/>
            </a:ext>
          </a:extLst>
        </xdr:cNvPr>
        <xdr:cNvSpPr txBox="1"/>
      </xdr:nvSpPr>
      <xdr:spPr>
        <a:xfrm>
          <a:off x="9258300" y="54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5" name="直線コネクタ 114">
          <a:extLst>
            <a:ext uri="{FF2B5EF4-FFF2-40B4-BE49-F238E27FC236}">
              <a16:creationId xmlns:a16="http://schemas.microsoft.com/office/drawing/2014/main" id="{8F7A0B52-AB03-4E7C-94CD-9DFCA550B0CE}"/>
            </a:ext>
          </a:extLst>
        </xdr:cNvPr>
        <xdr:cNvCxnSpPr/>
      </xdr:nvCxnSpPr>
      <xdr:spPr>
        <a:xfrm>
          <a:off x="9154160" y="5660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6" name="【道路】&#10;一人当たり延長平均値テキスト">
          <a:extLst>
            <a:ext uri="{FF2B5EF4-FFF2-40B4-BE49-F238E27FC236}">
              <a16:creationId xmlns:a16="http://schemas.microsoft.com/office/drawing/2014/main" id="{3C70CE94-7457-4D7D-AA6D-A7F8D98B8FB0}"/>
            </a:ext>
          </a:extLst>
        </xdr:cNvPr>
        <xdr:cNvSpPr txBox="1"/>
      </xdr:nvSpPr>
      <xdr:spPr>
        <a:xfrm>
          <a:off x="9258300" y="6407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17" name="フローチャート: 判断 116">
          <a:extLst>
            <a:ext uri="{FF2B5EF4-FFF2-40B4-BE49-F238E27FC236}">
              <a16:creationId xmlns:a16="http://schemas.microsoft.com/office/drawing/2014/main" id="{9BB3BB78-EC26-44ED-B30E-0E54B24547F5}"/>
            </a:ext>
          </a:extLst>
        </xdr:cNvPr>
        <xdr:cNvSpPr/>
      </xdr:nvSpPr>
      <xdr:spPr>
        <a:xfrm>
          <a:off x="9192260" y="64291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18" name="フローチャート: 判断 117">
          <a:extLst>
            <a:ext uri="{FF2B5EF4-FFF2-40B4-BE49-F238E27FC236}">
              <a16:creationId xmlns:a16="http://schemas.microsoft.com/office/drawing/2014/main" id="{2190CE9D-DE80-49AF-A4D3-8F6BD7EDD325}"/>
            </a:ext>
          </a:extLst>
        </xdr:cNvPr>
        <xdr:cNvSpPr/>
      </xdr:nvSpPr>
      <xdr:spPr>
        <a:xfrm>
          <a:off x="8445500" y="6457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19" name="フローチャート: 判断 118">
          <a:extLst>
            <a:ext uri="{FF2B5EF4-FFF2-40B4-BE49-F238E27FC236}">
              <a16:creationId xmlns:a16="http://schemas.microsoft.com/office/drawing/2014/main" id="{1C1142FE-A799-4326-83D1-9BB80C9878DB}"/>
            </a:ext>
          </a:extLst>
        </xdr:cNvPr>
        <xdr:cNvSpPr/>
      </xdr:nvSpPr>
      <xdr:spPr>
        <a:xfrm>
          <a:off x="7670800" y="64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0" name="フローチャート: 判断 119">
          <a:extLst>
            <a:ext uri="{FF2B5EF4-FFF2-40B4-BE49-F238E27FC236}">
              <a16:creationId xmlns:a16="http://schemas.microsoft.com/office/drawing/2014/main" id="{1DF4960E-29FF-446E-86C4-F489AB17F0F7}"/>
            </a:ext>
          </a:extLst>
        </xdr:cNvPr>
        <xdr:cNvSpPr/>
      </xdr:nvSpPr>
      <xdr:spPr>
        <a:xfrm>
          <a:off x="687324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1" name="フローチャート: 判断 120">
          <a:extLst>
            <a:ext uri="{FF2B5EF4-FFF2-40B4-BE49-F238E27FC236}">
              <a16:creationId xmlns:a16="http://schemas.microsoft.com/office/drawing/2014/main" id="{09BB920C-76CA-4106-931F-0BDB10C32760}"/>
            </a:ext>
          </a:extLst>
        </xdr:cNvPr>
        <xdr:cNvSpPr/>
      </xdr:nvSpPr>
      <xdr:spPr>
        <a:xfrm>
          <a:off x="609854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46A2506-56D5-493D-AE1E-85218C045DE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B589E84-6EB6-429A-B49E-C98687FE962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7ACD1CC-C94A-48CD-A100-7618846551F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43348E5-F8FD-4876-9787-7894C62012B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290269-7743-452B-B5A6-F1E8FE648B4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21228</xdr:rowOff>
    </xdr:from>
    <xdr:to>
      <xdr:col>50</xdr:col>
      <xdr:colOff>165100</xdr:colOff>
      <xdr:row>39</xdr:row>
      <xdr:rowOff>122828</xdr:rowOff>
    </xdr:to>
    <xdr:sp macro="" textlink="">
      <xdr:nvSpPr>
        <xdr:cNvPr id="127" name="楕円 126">
          <a:extLst>
            <a:ext uri="{FF2B5EF4-FFF2-40B4-BE49-F238E27FC236}">
              <a16:creationId xmlns:a16="http://schemas.microsoft.com/office/drawing/2014/main" id="{09865B80-2AC4-4BFB-9A39-55F90AA2BA4E}"/>
            </a:ext>
          </a:extLst>
        </xdr:cNvPr>
        <xdr:cNvSpPr/>
      </xdr:nvSpPr>
      <xdr:spPr>
        <a:xfrm>
          <a:off x="8445500" y="65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27457</xdr:rowOff>
    </xdr:from>
    <xdr:to>
      <xdr:col>46</xdr:col>
      <xdr:colOff>38100</xdr:colOff>
      <xdr:row>39</xdr:row>
      <xdr:rowOff>129057</xdr:rowOff>
    </xdr:to>
    <xdr:sp macro="" textlink="">
      <xdr:nvSpPr>
        <xdr:cNvPr id="128" name="楕円 127">
          <a:extLst>
            <a:ext uri="{FF2B5EF4-FFF2-40B4-BE49-F238E27FC236}">
              <a16:creationId xmlns:a16="http://schemas.microsoft.com/office/drawing/2014/main" id="{A0409698-481A-4206-8E46-6FEF9941F08A}"/>
            </a:ext>
          </a:extLst>
        </xdr:cNvPr>
        <xdr:cNvSpPr/>
      </xdr:nvSpPr>
      <xdr:spPr>
        <a:xfrm>
          <a:off x="7670800" y="65654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72028</xdr:rowOff>
    </xdr:from>
    <xdr:to>
      <xdr:col>50</xdr:col>
      <xdr:colOff>114300</xdr:colOff>
      <xdr:row>39</xdr:row>
      <xdr:rowOff>78257</xdr:rowOff>
    </xdr:to>
    <xdr:cxnSp macro="">
      <xdr:nvCxnSpPr>
        <xdr:cNvPr id="129" name="直線コネクタ 128">
          <a:extLst>
            <a:ext uri="{FF2B5EF4-FFF2-40B4-BE49-F238E27FC236}">
              <a16:creationId xmlns:a16="http://schemas.microsoft.com/office/drawing/2014/main" id="{05F7FACC-3B5D-4E76-8F83-7AE7326544AA}"/>
            </a:ext>
          </a:extLst>
        </xdr:cNvPr>
        <xdr:cNvCxnSpPr/>
      </xdr:nvCxnSpPr>
      <xdr:spPr>
        <a:xfrm flipV="1">
          <a:off x="7713980" y="6609988"/>
          <a:ext cx="78232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33401</xdr:rowOff>
    </xdr:from>
    <xdr:to>
      <xdr:col>41</xdr:col>
      <xdr:colOff>101600</xdr:colOff>
      <xdr:row>39</xdr:row>
      <xdr:rowOff>135001</xdr:rowOff>
    </xdr:to>
    <xdr:sp macro="" textlink="">
      <xdr:nvSpPr>
        <xdr:cNvPr id="130" name="楕円 129">
          <a:extLst>
            <a:ext uri="{FF2B5EF4-FFF2-40B4-BE49-F238E27FC236}">
              <a16:creationId xmlns:a16="http://schemas.microsoft.com/office/drawing/2014/main" id="{74540764-03AF-4CAF-97D1-00202FCE8D88}"/>
            </a:ext>
          </a:extLst>
        </xdr:cNvPr>
        <xdr:cNvSpPr/>
      </xdr:nvSpPr>
      <xdr:spPr>
        <a:xfrm>
          <a:off x="6873240" y="65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78257</xdr:rowOff>
    </xdr:from>
    <xdr:to>
      <xdr:col>45</xdr:col>
      <xdr:colOff>177800</xdr:colOff>
      <xdr:row>39</xdr:row>
      <xdr:rowOff>84201</xdr:rowOff>
    </xdr:to>
    <xdr:cxnSp macro="">
      <xdr:nvCxnSpPr>
        <xdr:cNvPr id="131" name="直線コネクタ 130">
          <a:extLst>
            <a:ext uri="{FF2B5EF4-FFF2-40B4-BE49-F238E27FC236}">
              <a16:creationId xmlns:a16="http://schemas.microsoft.com/office/drawing/2014/main" id="{704FF625-9CB5-4880-9B4E-3FC05F50E864}"/>
            </a:ext>
          </a:extLst>
        </xdr:cNvPr>
        <xdr:cNvCxnSpPr/>
      </xdr:nvCxnSpPr>
      <xdr:spPr>
        <a:xfrm flipV="1">
          <a:off x="6924040" y="6616217"/>
          <a:ext cx="78994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39250</xdr:rowOff>
    </xdr:from>
    <xdr:to>
      <xdr:col>36</xdr:col>
      <xdr:colOff>165100</xdr:colOff>
      <xdr:row>39</xdr:row>
      <xdr:rowOff>140850</xdr:rowOff>
    </xdr:to>
    <xdr:sp macro="" textlink="">
      <xdr:nvSpPr>
        <xdr:cNvPr id="132" name="楕円 131">
          <a:extLst>
            <a:ext uri="{FF2B5EF4-FFF2-40B4-BE49-F238E27FC236}">
              <a16:creationId xmlns:a16="http://schemas.microsoft.com/office/drawing/2014/main" id="{C41E4471-BA8D-46B6-81CE-CAB708A7FAE2}"/>
            </a:ext>
          </a:extLst>
        </xdr:cNvPr>
        <xdr:cNvSpPr/>
      </xdr:nvSpPr>
      <xdr:spPr>
        <a:xfrm>
          <a:off x="6098540" y="65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84201</xdr:rowOff>
    </xdr:from>
    <xdr:to>
      <xdr:col>41</xdr:col>
      <xdr:colOff>50800</xdr:colOff>
      <xdr:row>39</xdr:row>
      <xdr:rowOff>90050</xdr:rowOff>
    </xdr:to>
    <xdr:cxnSp macro="">
      <xdr:nvCxnSpPr>
        <xdr:cNvPr id="133" name="直線コネクタ 132">
          <a:extLst>
            <a:ext uri="{FF2B5EF4-FFF2-40B4-BE49-F238E27FC236}">
              <a16:creationId xmlns:a16="http://schemas.microsoft.com/office/drawing/2014/main" id="{41B9747A-C643-49F8-8B58-B7E51B7468B2}"/>
            </a:ext>
          </a:extLst>
        </xdr:cNvPr>
        <xdr:cNvCxnSpPr/>
      </xdr:nvCxnSpPr>
      <xdr:spPr>
        <a:xfrm flipV="1">
          <a:off x="6149340" y="6622161"/>
          <a:ext cx="7747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34" name="n_1aveValue【道路】&#10;一人当たり延長">
          <a:extLst>
            <a:ext uri="{FF2B5EF4-FFF2-40B4-BE49-F238E27FC236}">
              <a16:creationId xmlns:a16="http://schemas.microsoft.com/office/drawing/2014/main" id="{F541FDAF-92D8-429D-9C13-57D27D7E1DD6}"/>
            </a:ext>
          </a:extLst>
        </xdr:cNvPr>
        <xdr:cNvSpPr txBox="1"/>
      </xdr:nvSpPr>
      <xdr:spPr>
        <a:xfrm>
          <a:off x="8239271" y="62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35" name="n_2aveValue【道路】&#10;一人当たり延長">
          <a:extLst>
            <a:ext uri="{FF2B5EF4-FFF2-40B4-BE49-F238E27FC236}">
              <a16:creationId xmlns:a16="http://schemas.microsoft.com/office/drawing/2014/main" id="{4B314FBF-DB3F-408E-ADAD-432F9CB4B695}"/>
            </a:ext>
          </a:extLst>
        </xdr:cNvPr>
        <xdr:cNvSpPr txBox="1"/>
      </xdr:nvSpPr>
      <xdr:spPr>
        <a:xfrm>
          <a:off x="7477271" y="62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36" name="n_3aveValue【道路】&#10;一人当たり延長">
          <a:extLst>
            <a:ext uri="{FF2B5EF4-FFF2-40B4-BE49-F238E27FC236}">
              <a16:creationId xmlns:a16="http://schemas.microsoft.com/office/drawing/2014/main" id="{A3BBA554-A704-4119-A699-B4F5BDD7E814}"/>
            </a:ext>
          </a:extLst>
        </xdr:cNvPr>
        <xdr:cNvSpPr txBox="1"/>
      </xdr:nvSpPr>
      <xdr:spPr>
        <a:xfrm>
          <a:off x="67025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37" name="n_4aveValue【道路】&#10;一人当たり延長">
          <a:extLst>
            <a:ext uri="{FF2B5EF4-FFF2-40B4-BE49-F238E27FC236}">
              <a16:creationId xmlns:a16="http://schemas.microsoft.com/office/drawing/2014/main" id="{355B0630-96AE-46ED-B4E8-0F61527FD432}"/>
            </a:ext>
          </a:extLst>
        </xdr:cNvPr>
        <xdr:cNvSpPr txBox="1"/>
      </xdr:nvSpPr>
      <xdr:spPr>
        <a:xfrm>
          <a:off x="590501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113955</xdr:rowOff>
    </xdr:from>
    <xdr:ext cx="534377" cy="259045"/>
    <xdr:sp macro="" textlink="">
      <xdr:nvSpPr>
        <xdr:cNvPr id="138" name="n_1mainValue【道路】&#10;一人当たり延長">
          <a:extLst>
            <a:ext uri="{FF2B5EF4-FFF2-40B4-BE49-F238E27FC236}">
              <a16:creationId xmlns:a16="http://schemas.microsoft.com/office/drawing/2014/main" id="{C1730BB6-A3F0-4366-8852-D55589E68BB4}"/>
            </a:ext>
          </a:extLst>
        </xdr:cNvPr>
        <xdr:cNvSpPr txBox="1"/>
      </xdr:nvSpPr>
      <xdr:spPr>
        <a:xfrm>
          <a:off x="8239271" y="66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120184</xdr:rowOff>
    </xdr:from>
    <xdr:ext cx="534377" cy="259045"/>
    <xdr:sp macro="" textlink="">
      <xdr:nvSpPr>
        <xdr:cNvPr id="139" name="n_2mainValue【道路】&#10;一人当たり延長">
          <a:extLst>
            <a:ext uri="{FF2B5EF4-FFF2-40B4-BE49-F238E27FC236}">
              <a16:creationId xmlns:a16="http://schemas.microsoft.com/office/drawing/2014/main" id="{F34604B1-9C70-476A-8ECD-12612A7A4F9B}"/>
            </a:ext>
          </a:extLst>
        </xdr:cNvPr>
        <xdr:cNvSpPr txBox="1"/>
      </xdr:nvSpPr>
      <xdr:spPr>
        <a:xfrm>
          <a:off x="7477271" y="66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126128</xdr:rowOff>
    </xdr:from>
    <xdr:ext cx="534377" cy="259045"/>
    <xdr:sp macro="" textlink="">
      <xdr:nvSpPr>
        <xdr:cNvPr id="140" name="n_3mainValue【道路】&#10;一人当たり延長">
          <a:extLst>
            <a:ext uri="{FF2B5EF4-FFF2-40B4-BE49-F238E27FC236}">
              <a16:creationId xmlns:a16="http://schemas.microsoft.com/office/drawing/2014/main" id="{1E30A1E6-23C3-4B9F-ADBF-EE37F4ACE5FB}"/>
            </a:ext>
          </a:extLst>
        </xdr:cNvPr>
        <xdr:cNvSpPr txBox="1"/>
      </xdr:nvSpPr>
      <xdr:spPr>
        <a:xfrm>
          <a:off x="6702571" y="66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131977</xdr:rowOff>
    </xdr:from>
    <xdr:ext cx="534377" cy="259045"/>
    <xdr:sp macro="" textlink="">
      <xdr:nvSpPr>
        <xdr:cNvPr id="141" name="n_4mainValue【道路】&#10;一人当たり延長">
          <a:extLst>
            <a:ext uri="{FF2B5EF4-FFF2-40B4-BE49-F238E27FC236}">
              <a16:creationId xmlns:a16="http://schemas.microsoft.com/office/drawing/2014/main" id="{219F3A04-97CA-43A9-B82E-4CA85AFBA7B8}"/>
            </a:ext>
          </a:extLst>
        </xdr:cNvPr>
        <xdr:cNvSpPr txBox="1"/>
      </xdr:nvSpPr>
      <xdr:spPr>
        <a:xfrm>
          <a:off x="5905011" y="66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79BA6781-620F-4C1E-93D4-918007EC275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28EF4EA8-6598-4071-A292-1D178ED401C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B02FADFB-5447-43D5-B4D3-3B411B9C5DE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ABAB375A-347D-4BDE-92B8-C8EAA3F9191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9554B336-5528-4703-B89C-457604CEDC9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A45D3CC3-87C4-48E2-9260-AC205CF8838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D8E458BC-0EFA-4BEE-B0A8-A5071F49BB0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4D8BDAC-9AC5-4A6B-9D97-9E14F927A30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E1514629-5C30-4E9B-A942-7D2B64885DA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83E254CB-FE1E-4C0D-93DD-E31A985C0D2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3CAF71CF-4756-4667-9746-2767544C5F0D}"/>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2195B896-C65A-4832-8DA1-A30D71FBD22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E20F7901-4187-4A38-BE31-BCD5A6EF9F5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8AB8843-4774-4F79-91D8-05DE4DC20B9C}"/>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BA001648-8BCF-4CD0-9B33-586293C1062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2601A910-85E5-4B2E-882D-489C05A6952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72870C46-259A-4246-B4C5-FE26A58AA41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FBFD2C0-4D40-4CFE-8AA5-80BC0436D63A}"/>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49A0E178-6F45-4D77-BA04-666CDB7CFC4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EC951E44-BCEC-4684-86E9-019A9238A08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45644B9-5307-4C29-A540-634195FE264F}"/>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78DB5263-0827-41CE-95B4-D12076FD646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6527CDD7-7BCB-4301-86D9-7A48809ED91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BA63B7A9-BE90-40CA-8926-4D241D08EFF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1035284C-CCBA-40A0-8A8B-CA614D783BF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67" name="直線コネクタ 166">
          <a:extLst>
            <a:ext uri="{FF2B5EF4-FFF2-40B4-BE49-F238E27FC236}">
              <a16:creationId xmlns:a16="http://schemas.microsoft.com/office/drawing/2014/main" id="{6B5C043E-947E-4EA8-BA76-CEB41EF5ACAA}"/>
            </a:ext>
          </a:extLst>
        </xdr:cNvPr>
        <xdr:cNvCxnSpPr/>
      </xdr:nvCxnSpPr>
      <xdr:spPr>
        <a:xfrm flipV="1">
          <a:off x="4086225" y="9341031"/>
          <a:ext cx="0" cy="1396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A0959FC3-0304-48F8-8AA4-A5D434CC50E3}"/>
            </a:ext>
          </a:extLst>
        </xdr:cNvPr>
        <xdr:cNvSpPr txBox="1"/>
      </xdr:nvSpPr>
      <xdr:spPr>
        <a:xfrm>
          <a:off x="4124960" y="107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9" name="直線コネクタ 168">
          <a:extLst>
            <a:ext uri="{FF2B5EF4-FFF2-40B4-BE49-F238E27FC236}">
              <a16:creationId xmlns:a16="http://schemas.microsoft.com/office/drawing/2014/main" id="{B84D7289-329E-4606-8C6E-7B26F65A62BB}"/>
            </a:ext>
          </a:extLst>
        </xdr:cNvPr>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1CDB01DC-7168-470C-B704-0E229BD6D9EB}"/>
            </a:ext>
          </a:extLst>
        </xdr:cNvPr>
        <xdr:cNvSpPr txBox="1"/>
      </xdr:nvSpPr>
      <xdr:spPr>
        <a:xfrm>
          <a:off x="4124960" y="91200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1" name="直線コネクタ 170">
          <a:extLst>
            <a:ext uri="{FF2B5EF4-FFF2-40B4-BE49-F238E27FC236}">
              <a16:creationId xmlns:a16="http://schemas.microsoft.com/office/drawing/2014/main" id="{10A7E5F1-5FB3-40C6-9D35-FC94D929309D}"/>
            </a:ext>
          </a:extLst>
        </xdr:cNvPr>
        <xdr:cNvCxnSpPr/>
      </xdr:nvCxnSpPr>
      <xdr:spPr>
        <a:xfrm>
          <a:off x="4020820" y="9341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F07E5541-528B-4C4A-90CA-02668F0CE865}"/>
            </a:ext>
          </a:extLst>
        </xdr:cNvPr>
        <xdr:cNvSpPr txBox="1"/>
      </xdr:nvSpPr>
      <xdr:spPr>
        <a:xfrm>
          <a:off x="41249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3" name="フローチャート: 判断 172">
          <a:extLst>
            <a:ext uri="{FF2B5EF4-FFF2-40B4-BE49-F238E27FC236}">
              <a16:creationId xmlns:a16="http://schemas.microsoft.com/office/drawing/2014/main" id="{A044FDFA-92C4-46AB-9EBA-96785A23F8CD}"/>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4" name="フローチャート: 判断 173">
          <a:extLst>
            <a:ext uri="{FF2B5EF4-FFF2-40B4-BE49-F238E27FC236}">
              <a16:creationId xmlns:a16="http://schemas.microsoft.com/office/drawing/2014/main" id="{863685BA-A16C-42C2-848C-B859BD99831B}"/>
            </a:ext>
          </a:extLst>
        </xdr:cNvPr>
        <xdr:cNvSpPr/>
      </xdr:nvSpPr>
      <xdr:spPr>
        <a:xfrm>
          <a:off x="3312160" y="10205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5" name="フローチャート: 判断 174">
          <a:extLst>
            <a:ext uri="{FF2B5EF4-FFF2-40B4-BE49-F238E27FC236}">
              <a16:creationId xmlns:a16="http://schemas.microsoft.com/office/drawing/2014/main" id="{2AC4C1F3-420F-446F-B081-9F79B1AD10A1}"/>
            </a:ext>
          </a:extLst>
        </xdr:cNvPr>
        <xdr:cNvSpPr/>
      </xdr:nvSpPr>
      <xdr:spPr>
        <a:xfrm>
          <a:off x="251460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a:extLst>
            <a:ext uri="{FF2B5EF4-FFF2-40B4-BE49-F238E27FC236}">
              <a16:creationId xmlns:a16="http://schemas.microsoft.com/office/drawing/2014/main" id="{862A7E99-AC5E-499C-AF99-F138C24BCEA1}"/>
            </a:ext>
          </a:extLst>
        </xdr:cNvPr>
        <xdr:cNvSpPr/>
      </xdr:nvSpPr>
      <xdr:spPr>
        <a:xfrm>
          <a:off x="17399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a:extLst>
            <a:ext uri="{FF2B5EF4-FFF2-40B4-BE49-F238E27FC236}">
              <a16:creationId xmlns:a16="http://schemas.microsoft.com/office/drawing/2014/main" id="{999EFDFF-ABBF-4D84-89CE-8C5D0FC5E747}"/>
            </a:ext>
          </a:extLst>
        </xdr:cNvPr>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26A93A5-4998-45F9-9589-A5F40BFDA45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1BD57F4-3CC3-4EC6-8A5E-7E60B8225F3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D586056-34E4-4E9C-A5A2-682EC6F9886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1BB3AD0-9E62-4743-BA92-5B173AAD711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065F25F-EB88-41B5-937C-6CA27FB9C8E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66766</xdr:rowOff>
    </xdr:from>
    <xdr:to>
      <xdr:col>20</xdr:col>
      <xdr:colOff>38100</xdr:colOff>
      <xdr:row>62</xdr:row>
      <xdr:rowOff>168366</xdr:rowOff>
    </xdr:to>
    <xdr:sp macro="" textlink="">
      <xdr:nvSpPr>
        <xdr:cNvPr id="183" name="楕円 182">
          <a:extLst>
            <a:ext uri="{FF2B5EF4-FFF2-40B4-BE49-F238E27FC236}">
              <a16:creationId xmlns:a16="http://schemas.microsoft.com/office/drawing/2014/main" id="{959724D3-82C7-49E0-9639-B7F3B6D12453}"/>
            </a:ext>
          </a:extLst>
        </xdr:cNvPr>
        <xdr:cNvSpPr/>
      </xdr:nvSpPr>
      <xdr:spPr>
        <a:xfrm>
          <a:off x="3312160" y="10460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40640</xdr:rowOff>
    </xdr:from>
    <xdr:to>
      <xdr:col>15</xdr:col>
      <xdr:colOff>101600</xdr:colOff>
      <xdr:row>62</xdr:row>
      <xdr:rowOff>142240</xdr:rowOff>
    </xdr:to>
    <xdr:sp macro="" textlink="">
      <xdr:nvSpPr>
        <xdr:cNvPr id="184" name="楕円 183">
          <a:extLst>
            <a:ext uri="{FF2B5EF4-FFF2-40B4-BE49-F238E27FC236}">
              <a16:creationId xmlns:a16="http://schemas.microsoft.com/office/drawing/2014/main" id="{FB423CCF-F101-4592-B19D-E4D013F63764}"/>
            </a:ext>
          </a:extLst>
        </xdr:cNvPr>
        <xdr:cNvSpPr/>
      </xdr:nvSpPr>
      <xdr:spPr>
        <a:xfrm>
          <a:off x="25146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117566</xdr:rowOff>
    </xdr:to>
    <xdr:cxnSp macro="">
      <xdr:nvCxnSpPr>
        <xdr:cNvPr id="185" name="直線コネクタ 184">
          <a:extLst>
            <a:ext uri="{FF2B5EF4-FFF2-40B4-BE49-F238E27FC236}">
              <a16:creationId xmlns:a16="http://schemas.microsoft.com/office/drawing/2014/main" id="{9A8EB3BB-D0C4-4D53-BCD6-2D2C172137E1}"/>
            </a:ext>
          </a:extLst>
        </xdr:cNvPr>
        <xdr:cNvCxnSpPr/>
      </xdr:nvCxnSpPr>
      <xdr:spPr>
        <a:xfrm>
          <a:off x="2565400" y="10485120"/>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xdr:rowOff>
    </xdr:from>
    <xdr:to>
      <xdr:col>10</xdr:col>
      <xdr:colOff>165100</xdr:colOff>
      <xdr:row>62</xdr:row>
      <xdr:rowOff>114481</xdr:rowOff>
    </xdr:to>
    <xdr:sp macro="" textlink="">
      <xdr:nvSpPr>
        <xdr:cNvPr id="186" name="楕円 185">
          <a:extLst>
            <a:ext uri="{FF2B5EF4-FFF2-40B4-BE49-F238E27FC236}">
              <a16:creationId xmlns:a16="http://schemas.microsoft.com/office/drawing/2014/main" id="{7CAB97F5-D15C-4F1A-B072-96CA812DEA88}"/>
            </a:ext>
          </a:extLst>
        </xdr:cNvPr>
        <xdr:cNvSpPr/>
      </xdr:nvSpPr>
      <xdr:spPr>
        <a:xfrm>
          <a:off x="1739900" y="104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63681</xdr:rowOff>
    </xdr:from>
    <xdr:to>
      <xdr:col>15</xdr:col>
      <xdr:colOff>50800</xdr:colOff>
      <xdr:row>62</xdr:row>
      <xdr:rowOff>91440</xdr:rowOff>
    </xdr:to>
    <xdr:cxnSp macro="">
      <xdr:nvCxnSpPr>
        <xdr:cNvPr id="187" name="直線コネクタ 186">
          <a:extLst>
            <a:ext uri="{FF2B5EF4-FFF2-40B4-BE49-F238E27FC236}">
              <a16:creationId xmlns:a16="http://schemas.microsoft.com/office/drawing/2014/main" id="{D26B717F-DD92-4ED9-B9F2-8AB9EA995529}"/>
            </a:ext>
          </a:extLst>
        </xdr:cNvPr>
        <xdr:cNvCxnSpPr/>
      </xdr:nvCxnSpPr>
      <xdr:spPr>
        <a:xfrm>
          <a:off x="1790700" y="10457361"/>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159838</xdr:rowOff>
    </xdr:from>
    <xdr:to>
      <xdr:col>6</xdr:col>
      <xdr:colOff>38100</xdr:colOff>
      <xdr:row>62</xdr:row>
      <xdr:rowOff>89988</xdr:rowOff>
    </xdr:to>
    <xdr:sp macro="" textlink="">
      <xdr:nvSpPr>
        <xdr:cNvPr id="188" name="楕円 187">
          <a:extLst>
            <a:ext uri="{FF2B5EF4-FFF2-40B4-BE49-F238E27FC236}">
              <a16:creationId xmlns:a16="http://schemas.microsoft.com/office/drawing/2014/main" id="{9F95FC11-4B38-46F5-AC60-69068551225B}"/>
            </a:ext>
          </a:extLst>
        </xdr:cNvPr>
        <xdr:cNvSpPr/>
      </xdr:nvSpPr>
      <xdr:spPr>
        <a:xfrm>
          <a:off x="965200" y="10385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39188</xdr:rowOff>
    </xdr:from>
    <xdr:to>
      <xdr:col>10</xdr:col>
      <xdr:colOff>114300</xdr:colOff>
      <xdr:row>62</xdr:row>
      <xdr:rowOff>63681</xdr:rowOff>
    </xdr:to>
    <xdr:cxnSp macro="">
      <xdr:nvCxnSpPr>
        <xdr:cNvPr id="189" name="直線コネクタ 188">
          <a:extLst>
            <a:ext uri="{FF2B5EF4-FFF2-40B4-BE49-F238E27FC236}">
              <a16:creationId xmlns:a16="http://schemas.microsoft.com/office/drawing/2014/main" id="{A388060B-C8C5-4525-A053-EAE82447AD90}"/>
            </a:ext>
          </a:extLst>
        </xdr:cNvPr>
        <xdr:cNvCxnSpPr/>
      </xdr:nvCxnSpPr>
      <xdr:spPr>
        <a:xfrm>
          <a:off x="1008380" y="10432868"/>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72A6C34-61B6-4AEB-87F5-F305DE16A6C8}"/>
            </a:ext>
          </a:extLst>
        </xdr:cNvPr>
        <xdr:cNvSpPr txBox="1"/>
      </xdr:nvSpPr>
      <xdr:spPr>
        <a:xfrm>
          <a:off x="317056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EEFE27B7-1C45-416B-B86D-9EFED6558F81}"/>
            </a:ext>
          </a:extLst>
        </xdr:cNvPr>
        <xdr:cNvSpPr txBox="1"/>
      </xdr:nvSpPr>
      <xdr:spPr>
        <a:xfrm>
          <a:off x="238570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864ADC70-287E-4868-87D1-8DBEDF5F6B6E}"/>
            </a:ext>
          </a:extLst>
        </xdr:cNvPr>
        <xdr:cNvSpPr txBox="1"/>
      </xdr:nvSpPr>
      <xdr:spPr>
        <a:xfrm>
          <a:off x="16110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39DC290F-2C08-4394-A7BC-B25391083E1A}"/>
            </a:ext>
          </a:extLst>
        </xdr:cNvPr>
        <xdr:cNvSpPr txBox="1"/>
      </xdr:nvSpPr>
      <xdr:spPr>
        <a:xfrm>
          <a:off x="8363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159493</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AB0B86C5-6EE7-44B9-BBCD-A71FE8577F29}"/>
            </a:ext>
          </a:extLst>
        </xdr:cNvPr>
        <xdr:cNvSpPr txBox="1"/>
      </xdr:nvSpPr>
      <xdr:spPr>
        <a:xfrm>
          <a:off x="3170564" y="1055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82C98E1B-F1F6-4E92-AB54-D067E8F1F002}"/>
            </a:ext>
          </a:extLst>
        </xdr:cNvPr>
        <xdr:cNvSpPr txBox="1"/>
      </xdr:nvSpPr>
      <xdr:spPr>
        <a:xfrm>
          <a:off x="238570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105608</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EC0D238E-8728-4CAD-BAD8-C6BD3FCA97E0}"/>
            </a:ext>
          </a:extLst>
        </xdr:cNvPr>
        <xdr:cNvSpPr txBox="1"/>
      </xdr:nvSpPr>
      <xdr:spPr>
        <a:xfrm>
          <a:off x="1611004" y="1049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81115</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E21C24F8-0ED9-4498-AA8F-88E25848B5EB}"/>
            </a:ext>
          </a:extLst>
        </xdr:cNvPr>
        <xdr:cNvSpPr txBox="1"/>
      </xdr:nvSpPr>
      <xdr:spPr>
        <a:xfrm>
          <a:off x="836304" y="1047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E067617-3240-4E55-BEDB-77D50FD4180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7E9785A-3827-414F-97D7-7DF79D89336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DAE65BB-65BD-44BE-AD34-633CDBB3110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502E566C-7F59-4D4B-955B-FC4F1767A22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CA561437-675B-4281-9DC4-DCAC01CE8D0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A8B8E422-451A-42A4-94B5-91E1DBCB36A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66F6767-0391-4D98-BA9E-82650A467C2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262E1C6-9CC8-4FA8-8F59-5CAC2C6354F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3ADE7DDB-62EF-49FD-AB4D-6750E9C18AF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CD3147F1-CC59-41BD-958D-7F835858DCC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DAB64B94-4475-404B-B562-A82AC15A2F63}"/>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3FF73C3C-D147-4A25-B352-F3B890E8E594}"/>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C6017EF0-4B04-4967-9515-2C6BA6079225}"/>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AABE493C-F0BA-4F8B-A996-EDC9A997994F}"/>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4600F879-29A4-41DE-8AA1-E23508932F83}"/>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848835CE-032E-47AB-AC4B-2F185C744E9C}"/>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B9DC8ADB-886C-4FD3-A3C0-FBF6273CE3AE}"/>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77FD53A8-B786-46D2-8FB4-B1A829E338AF}"/>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7880B62C-9B72-4E81-8C4E-7F43E4084FC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573934DA-EA6D-4A1F-B03B-6DF6F810971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162BF932-E4C5-4FF8-BF1A-611FD5E3019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19" name="直線コネクタ 218">
          <a:extLst>
            <a:ext uri="{FF2B5EF4-FFF2-40B4-BE49-F238E27FC236}">
              <a16:creationId xmlns:a16="http://schemas.microsoft.com/office/drawing/2014/main" id="{F868E799-613E-4446-9E32-8E675CCEC201}"/>
            </a:ext>
          </a:extLst>
        </xdr:cNvPr>
        <xdr:cNvCxnSpPr/>
      </xdr:nvCxnSpPr>
      <xdr:spPr>
        <a:xfrm flipV="1">
          <a:off x="9219565" y="9362711"/>
          <a:ext cx="0" cy="135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0" name="【橋りょう・トンネル】&#10;一人当たり有形固定資産（償却資産）額最小値テキスト">
          <a:extLst>
            <a:ext uri="{FF2B5EF4-FFF2-40B4-BE49-F238E27FC236}">
              <a16:creationId xmlns:a16="http://schemas.microsoft.com/office/drawing/2014/main" id="{B528F24E-C93F-40D9-875E-7B82EFBE9DCC}"/>
            </a:ext>
          </a:extLst>
        </xdr:cNvPr>
        <xdr:cNvSpPr txBox="1"/>
      </xdr:nvSpPr>
      <xdr:spPr>
        <a:xfrm>
          <a:off x="9258300" y="107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21" name="直線コネクタ 220">
          <a:extLst>
            <a:ext uri="{FF2B5EF4-FFF2-40B4-BE49-F238E27FC236}">
              <a16:creationId xmlns:a16="http://schemas.microsoft.com/office/drawing/2014/main" id="{9641D807-C288-4ECB-B7A4-B458E173D343}"/>
            </a:ext>
          </a:extLst>
        </xdr:cNvPr>
        <xdr:cNvCxnSpPr/>
      </xdr:nvCxnSpPr>
      <xdr:spPr>
        <a:xfrm>
          <a:off x="9154160" y="10722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23F1835C-B817-4183-82FA-854EF73B05F4}"/>
            </a:ext>
          </a:extLst>
        </xdr:cNvPr>
        <xdr:cNvSpPr txBox="1"/>
      </xdr:nvSpPr>
      <xdr:spPr>
        <a:xfrm>
          <a:off x="9258300" y="91417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23" name="直線コネクタ 222">
          <a:extLst>
            <a:ext uri="{FF2B5EF4-FFF2-40B4-BE49-F238E27FC236}">
              <a16:creationId xmlns:a16="http://schemas.microsoft.com/office/drawing/2014/main" id="{CD027DA6-3B83-4214-81E1-F1718973B66B}"/>
            </a:ext>
          </a:extLst>
        </xdr:cNvPr>
        <xdr:cNvCxnSpPr/>
      </xdr:nvCxnSpPr>
      <xdr:spPr>
        <a:xfrm>
          <a:off x="9154160" y="9362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7A2296B0-F171-44AF-AD58-F63612C8D4D3}"/>
            </a:ext>
          </a:extLst>
        </xdr:cNvPr>
        <xdr:cNvSpPr txBox="1"/>
      </xdr:nvSpPr>
      <xdr:spPr>
        <a:xfrm>
          <a:off x="9258300" y="10355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25" name="フローチャート: 判断 224">
          <a:extLst>
            <a:ext uri="{FF2B5EF4-FFF2-40B4-BE49-F238E27FC236}">
              <a16:creationId xmlns:a16="http://schemas.microsoft.com/office/drawing/2014/main" id="{5FB13D0F-B827-4C7B-B632-9F551F48C664}"/>
            </a:ext>
          </a:extLst>
        </xdr:cNvPr>
        <xdr:cNvSpPr/>
      </xdr:nvSpPr>
      <xdr:spPr>
        <a:xfrm>
          <a:off x="9192260" y="10377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26" name="フローチャート: 判断 225">
          <a:extLst>
            <a:ext uri="{FF2B5EF4-FFF2-40B4-BE49-F238E27FC236}">
              <a16:creationId xmlns:a16="http://schemas.microsoft.com/office/drawing/2014/main" id="{F40637FC-5B4E-46DC-9A95-68DBF5693F46}"/>
            </a:ext>
          </a:extLst>
        </xdr:cNvPr>
        <xdr:cNvSpPr/>
      </xdr:nvSpPr>
      <xdr:spPr>
        <a:xfrm>
          <a:off x="8445500" y="10385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27" name="フローチャート: 判断 226">
          <a:extLst>
            <a:ext uri="{FF2B5EF4-FFF2-40B4-BE49-F238E27FC236}">
              <a16:creationId xmlns:a16="http://schemas.microsoft.com/office/drawing/2014/main" id="{B88811FD-BA6D-4A3D-9556-389A8A06AB39}"/>
            </a:ext>
          </a:extLst>
        </xdr:cNvPr>
        <xdr:cNvSpPr/>
      </xdr:nvSpPr>
      <xdr:spPr>
        <a:xfrm>
          <a:off x="7670800" y="1040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28" name="フローチャート: 判断 227">
          <a:extLst>
            <a:ext uri="{FF2B5EF4-FFF2-40B4-BE49-F238E27FC236}">
              <a16:creationId xmlns:a16="http://schemas.microsoft.com/office/drawing/2014/main" id="{9B89694A-36F1-44A1-B6ED-15235C9A0DE8}"/>
            </a:ext>
          </a:extLst>
        </xdr:cNvPr>
        <xdr:cNvSpPr/>
      </xdr:nvSpPr>
      <xdr:spPr>
        <a:xfrm>
          <a:off x="6873240" y="104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29" name="フローチャート: 判断 228">
          <a:extLst>
            <a:ext uri="{FF2B5EF4-FFF2-40B4-BE49-F238E27FC236}">
              <a16:creationId xmlns:a16="http://schemas.microsoft.com/office/drawing/2014/main" id="{B6F54090-37CF-4E6A-91C1-8DF21784253B}"/>
            </a:ext>
          </a:extLst>
        </xdr:cNvPr>
        <xdr:cNvSpPr/>
      </xdr:nvSpPr>
      <xdr:spPr>
        <a:xfrm>
          <a:off x="6098540" y="1041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E0147DB-1F29-402C-BA42-FBF256DAEDD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436A959B-4542-45A4-A651-E4F3BD7D34F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AE3A6C4-2BE4-4F6E-B4FA-3B719B12DA8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AB2AACC-EB9F-4681-B560-AE70976BDE1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A0C541B-D48E-4EBC-A783-692EF2412FE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123785</xdr:rowOff>
    </xdr:from>
    <xdr:to>
      <xdr:col>50</xdr:col>
      <xdr:colOff>165100</xdr:colOff>
      <xdr:row>63</xdr:row>
      <xdr:rowOff>53935</xdr:rowOff>
    </xdr:to>
    <xdr:sp macro="" textlink="">
      <xdr:nvSpPr>
        <xdr:cNvPr id="235" name="楕円 234">
          <a:extLst>
            <a:ext uri="{FF2B5EF4-FFF2-40B4-BE49-F238E27FC236}">
              <a16:creationId xmlns:a16="http://schemas.microsoft.com/office/drawing/2014/main" id="{7C8D8862-1667-43F6-8A30-B3B3EA6D3C0C}"/>
            </a:ext>
          </a:extLst>
        </xdr:cNvPr>
        <xdr:cNvSpPr/>
      </xdr:nvSpPr>
      <xdr:spPr>
        <a:xfrm>
          <a:off x="8445500" y="10517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125816</xdr:rowOff>
    </xdr:from>
    <xdr:to>
      <xdr:col>46</xdr:col>
      <xdr:colOff>38100</xdr:colOff>
      <xdr:row>63</xdr:row>
      <xdr:rowOff>55966</xdr:rowOff>
    </xdr:to>
    <xdr:sp macro="" textlink="">
      <xdr:nvSpPr>
        <xdr:cNvPr id="236" name="楕円 235">
          <a:extLst>
            <a:ext uri="{FF2B5EF4-FFF2-40B4-BE49-F238E27FC236}">
              <a16:creationId xmlns:a16="http://schemas.microsoft.com/office/drawing/2014/main" id="{5806AA12-D3EC-460C-9D0C-81435FECCAEF}"/>
            </a:ext>
          </a:extLst>
        </xdr:cNvPr>
        <xdr:cNvSpPr/>
      </xdr:nvSpPr>
      <xdr:spPr>
        <a:xfrm>
          <a:off x="7670800" y="10519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3135</xdr:rowOff>
    </xdr:from>
    <xdr:to>
      <xdr:col>50</xdr:col>
      <xdr:colOff>114300</xdr:colOff>
      <xdr:row>63</xdr:row>
      <xdr:rowOff>5166</xdr:rowOff>
    </xdr:to>
    <xdr:cxnSp macro="">
      <xdr:nvCxnSpPr>
        <xdr:cNvPr id="237" name="直線コネクタ 236">
          <a:extLst>
            <a:ext uri="{FF2B5EF4-FFF2-40B4-BE49-F238E27FC236}">
              <a16:creationId xmlns:a16="http://schemas.microsoft.com/office/drawing/2014/main" id="{F3E6533F-B0B8-4CF9-B788-85065904E3AF}"/>
            </a:ext>
          </a:extLst>
        </xdr:cNvPr>
        <xdr:cNvCxnSpPr/>
      </xdr:nvCxnSpPr>
      <xdr:spPr>
        <a:xfrm flipV="1">
          <a:off x="7713980" y="10564455"/>
          <a:ext cx="78232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127844</xdr:rowOff>
    </xdr:from>
    <xdr:to>
      <xdr:col>41</xdr:col>
      <xdr:colOff>101600</xdr:colOff>
      <xdr:row>63</xdr:row>
      <xdr:rowOff>57994</xdr:rowOff>
    </xdr:to>
    <xdr:sp macro="" textlink="">
      <xdr:nvSpPr>
        <xdr:cNvPr id="238" name="楕円 237">
          <a:extLst>
            <a:ext uri="{FF2B5EF4-FFF2-40B4-BE49-F238E27FC236}">
              <a16:creationId xmlns:a16="http://schemas.microsoft.com/office/drawing/2014/main" id="{ECDFBC1E-4211-45C8-87BB-33B07A14E48D}"/>
            </a:ext>
          </a:extLst>
        </xdr:cNvPr>
        <xdr:cNvSpPr/>
      </xdr:nvSpPr>
      <xdr:spPr>
        <a:xfrm>
          <a:off x="6873240" y="1052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5166</xdr:rowOff>
    </xdr:from>
    <xdr:to>
      <xdr:col>45</xdr:col>
      <xdr:colOff>177800</xdr:colOff>
      <xdr:row>63</xdr:row>
      <xdr:rowOff>7194</xdr:rowOff>
    </xdr:to>
    <xdr:cxnSp macro="">
      <xdr:nvCxnSpPr>
        <xdr:cNvPr id="239" name="直線コネクタ 238">
          <a:extLst>
            <a:ext uri="{FF2B5EF4-FFF2-40B4-BE49-F238E27FC236}">
              <a16:creationId xmlns:a16="http://schemas.microsoft.com/office/drawing/2014/main" id="{512518DA-F817-46A8-9864-892F8AD2714A}"/>
            </a:ext>
          </a:extLst>
        </xdr:cNvPr>
        <xdr:cNvCxnSpPr/>
      </xdr:nvCxnSpPr>
      <xdr:spPr>
        <a:xfrm flipV="1">
          <a:off x="6924040" y="10566486"/>
          <a:ext cx="78994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130202</xdr:rowOff>
    </xdr:from>
    <xdr:to>
      <xdr:col>36</xdr:col>
      <xdr:colOff>165100</xdr:colOff>
      <xdr:row>63</xdr:row>
      <xdr:rowOff>60352</xdr:rowOff>
    </xdr:to>
    <xdr:sp macro="" textlink="">
      <xdr:nvSpPr>
        <xdr:cNvPr id="240" name="楕円 239">
          <a:extLst>
            <a:ext uri="{FF2B5EF4-FFF2-40B4-BE49-F238E27FC236}">
              <a16:creationId xmlns:a16="http://schemas.microsoft.com/office/drawing/2014/main" id="{E89CA66A-3559-42EC-B0F2-626A19B01BA9}"/>
            </a:ext>
          </a:extLst>
        </xdr:cNvPr>
        <xdr:cNvSpPr/>
      </xdr:nvSpPr>
      <xdr:spPr>
        <a:xfrm>
          <a:off x="6098540" y="10523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7194</xdr:rowOff>
    </xdr:from>
    <xdr:to>
      <xdr:col>41</xdr:col>
      <xdr:colOff>50800</xdr:colOff>
      <xdr:row>63</xdr:row>
      <xdr:rowOff>9552</xdr:rowOff>
    </xdr:to>
    <xdr:cxnSp macro="">
      <xdr:nvCxnSpPr>
        <xdr:cNvPr id="241" name="直線コネクタ 240">
          <a:extLst>
            <a:ext uri="{FF2B5EF4-FFF2-40B4-BE49-F238E27FC236}">
              <a16:creationId xmlns:a16="http://schemas.microsoft.com/office/drawing/2014/main" id="{B1DD7AC2-0FF5-4248-AE1A-59D86AF3D6DF}"/>
            </a:ext>
          </a:extLst>
        </xdr:cNvPr>
        <xdr:cNvCxnSpPr/>
      </xdr:nvCxnSpPr>
      <xdr:spPr>
        <a:xfrm flipV="1">
          <a:off x="6149340" y="10568514"/>
          <a:ext cx="7747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51B249AE-E23D-4913-8F3A-85CEBC1BD69E}"/>
            </a:ext>
          </a:extLst>
        </xdr:cNvPr>
        <xdr:cNvSpPr txBox="1"/>
      </xdr:nvSpPr>
      <xdr:spPr>
        <a:xfrm>
          <a:off x="8214575" y="1016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9CE7FA60-0E6F-45F3-A958-A34E73A62D25}"/>
            </a:ext>
          </a:extLst>
        </xdr:cNvPr>
        <xdr:cNvSpPr txBox="1"/>
      </xdr:nvSpPr>
      <xdr:spPr>
        <a:xfrm>
          <a:off x="7444955" y="1018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798F10E5-1FAB-465F-A5DF-5279162C8209}"/>
            </a:ext>
          </a:extLst>
        </xdr:cNvPr>
        <xdr:cNvSpPr txBox="1"/>
      </xdr:nvSpPr>
      <xdr:spPr>
        <a:xfrm>
          <a:off x="6670255" y="1021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E14DB8A9-DE8E-4367-AF0C-8D503D160990}"/>
            </a:ext>
          </a:extLst>
        </xdr:cNvPr>
        <xdr:cNvSpPr txBox="1"/>
      </xdr:nvSpPr>
      <xdr:spPr>
        <a:xfrm>
          <a:off x="5872695" y="1019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45062</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A14FFFE5-48F6-4FC6-ABB5-222C528AA83A}"/>
            </a:ext>
          </a:extLst>
        </xdr:cNvPr>
        <xdr:cNvSpPr txBox="1"/>
      </xdr:nvSpPr>
      <xdr:spPr>
        <a:xfrm>
          <a:off x="8214575" y="1060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47093</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637E7F65-7B41-46B9-A85F-F0319264A599}"/>
            </a:ext>
          </a:extLst>
        </xdr:cNvPr>
        <xdr:cNvSpPr txBox="1"/>
      </xdr:nvSpPr>
      <xdr:spPr>
        <a:xfrm>
          <a:off x="7444955" y="1060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49121</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D4D0ED55-569F-4592-9FCB-B77A36D4D749}"/>
            </a:ext>
          </a:extLst>
        </xdr:cNvPr>
        <xdr:cNvSpPr txBox="1"/>
      </xdr:nvSpPr>
      <xdr:spPr>
        <a:xfrm>
          <a:off x="6670255" y="1061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51479</xdr:rowOff>
    </xdr:from>
    <xdr:ext cx="599010" cy="259045"/>
    <xdr:sp macro="" textlink="">
      <xdr:nvSpPr>
        <xdr:cNvPr id="249" name="n_4mainValue【橋りょう・トンネル】&#10;一人当たり有形固定資産（償却資産）額">
          <a:extLst>
            <a:ext uri="{FF2B5EF4-FFF2-40B4-BE49-F238E27FC236}">
              <a16:creationId xmlns:a16="http://schemas.microsoft.com/office/drawing/2014/main" id="{5BD373AD-2B08-430D-BFDF-44DFB5FEAD12}"/>
            </a:ext>
          </a:extLst>
        </xdr:cNvPr>
        <xdr:cNvSpPr txBox="1"/>
      </xdr:nvSpPr>
      <xdr:spPr>
        <a:xfrm>
          <a:off x="5872695" y="1061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C41274D-17AC-42A4-8F3E-DC09C09A793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4B60A440-A0AE-4CE1-BF2B-CA982A5138E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66DE4DD-B726-46C2-A50F-FEC0DE78DC5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36EB95DF-AAD0-446E-92A8-BCD980C399C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1208F31-CD18-41B1-942A-99EA4AC4EF6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80F67DED-BDBE-4260-B93F-8591584C985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F85A00B-7A36-47CC-8937-86A2D5B9700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825D30C4-D757-41EE-8BBE-B6D9D00272A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D10820EC-B479-43C3-BACF-1BA0E3B9180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CB5B6739-8EC0-4D32-AA27-CA6EA4B97AC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E37A8918-3C81-4F35-9EB0-187378BE451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50D343DD-C370-4D8A-9380-2BEFA835C4C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5253019F-9D7F-49CF-B9A7-15DE6FBC47B8}"/>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D160481E-3E55-4D55-AA9E-F8C8E942CB6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CF644D52-C8EA-40F7-8358-0C90C22A2AA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F781763A-44B0-44F5-BBD7-2073BD77CA2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7B8A23A7-829D-49B8-86D6-2C7908BAF3E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25764A4B-3FDE-4F5D-90AC-DF9FC90D2C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B6493B41-EFD8-4623-AE12-D6E5A499E28F}"/>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7AB652F2-8B35-496D-9403-B385B0BC98D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18C2A749-8EF9-4A6F-86E4-FD2FBBACB34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EC08FCA0-3A59-4473-B5BB-F8DC4FBC8E6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BC5FBAE5-4A4F-4E1D-B61C-65043F315F95}"/>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A7B83641-1DE0-4451-8512-E4E8E58D33E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74" name="直線コネクタ 273">
          <a:extLst>
            <a:ext uri="{FF2B5EF4-FFF2-40B4-BE49-F238E27FC236}">
              <a16:creationId xmlns:a16="http://schemas.microsoft.com/office/drawing/2014/main" id="{EBDA0E35-D535-48BC-A12D-B2081218DBBB}"/>
            </a:ext>
          </a:extLst>
        </xdr:cNvPr>
        <xdr:cNvCxnSpPr/>
      </xdr:nvCxnSpPr>
      <xdr:spPr>
        <a:xfrm flipV="1">
          <a:off x="4086225" y="1308735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9B9939CC-59E0-4C2B-A84D-CAD5B3FE2BD7}"/>
            </a:ext>
          </a:extLst>
        </xdr:cNvPr>
        <xdr:cNvSpPr txBox="1"/>
      </xdr:nvSpPr>
      <xdr:spPr>
        <a:xfrm>
          <a:off x="4124960" y="1450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76" name="直線コネクタ 275">
          <a:extLst>
            <a:ext uri="{FF2B5EF4-FFF2-40B4-BE49-F238E27FC236}">
              <a16:creationId xmlns:a16="http://schemas.microsoft.com/office/drawing/2014/main" id="{9F251293-F49B-4A75-B6FD-98A9C7D1B43F}"/>
            </a:ext>
          </a:extLst>
        </xdr:cNvPr>
        <xdr:cNvCxnSpPr/>
      </xdr:nvCxnSpPr>
      <xdr:spPr>
        <a:xfrm>
          <a:off x="4020820" y="14497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5D963E0E-3928-4CA7-96D2-9780F04855A0}"/>
            </a:ext>
          </a:extLst>
        </xdr:cNvPr>
        <xdr:cNvSpPr txBox="1"/>
      </xdr:nvSpPr>
      <xdr:spPr>
        <a:xfrm>
          <a:off x="4124960"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8" name="直線コネクタ 277">
          <a:extLst>
            <a:ext uri="{FF2B5EF4-FFF2-40B4-BE49-F238E27FC236}">
              <a16:creationId xmlns:a16="http://schemas.microsoft.com/office/drawing/2014/main" id="{F7C0D417-8FB4-4894-86A2-F3EB003AD559}"/>
            </a:ext>
          </a:extLst>
        </xdr:cNvPr>
        <xdr:cNvCxnSpPr/>
      </xdr:nvCxnSpPr>
      <xdr:spPr>
        <a:xfrm>
          <a:off x="4020820" y="1308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EC9972F8-7737-48C4-9862-4A7E2793BAAB}"/>
            </a:ext>
          </a:extLst>
        </xdr:cNvPr>
        <xdr:cNvSpPr txBox="1"/>
      </xdr:nvSpPr>
      <xdr:spPr>
        <a:xfrm>
          <a:off x="412496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0" name="フローチャート: 判断 279">
          <a:extLst>
            <a:ext uri="{FF2B5EF4-FFF2-40B4-BE49-F238E27FC236}">
              <a16:creationId xmlns:a16="http://schemas.microsoft.com/office/drawing/2014/main" id="{2FDFE0FA-7009-4AF8-B402-E75AE640DE8C}"/>
            </a:ext>
          </a:extLst>
        </xdr:cNvPr>
        <xdr:cNvSpPr/>
      </xdr:nvSpPr>
      <xdr:spPr>
        <a:xfrm>
          <a:off x="403606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A74C076A-E1C1-42A1-AA08-9B355D5DA0E3}"/>
            </a:ext>
          </a:extLst>
        </xdr:cNvPr>
        <xdr:cNvSpPr/>
      </xdr:nvSpPr>
      <xdr:spPr>
        <a:xfrm>
          <a:off x="3312160" y="13878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82" name="フローチャート: 判断 281">
          <a:extLst>
            <a:ext uri="{FF2B5EF4-FFF2-40B4-BE49-F238E27FC236}">
              <a16:creationId xmlns:a16="http://schemas.microsoft.com/office/drawing/2014/main" id="{09D7D302-E8AF-4E92-8B66-D6BE9C6929E6}"/>
            </a:ext>
          </a:extLst>
        </xdr:cNvPr>
        <xdr:cNvSpPr/>
      </xdr:nvSpPr>
      <xdr:spPr>
        <a:xfrm>
          <a:off x="25146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83" name="フローチャート: 判断 282">
          <a:extLst>
            <a:ext uri="{FF2B5EF4-FFF2-40B4-BE49-F238E27FC236}">
              <a16:creationId xmlns:a16="http://schemas.microsoft.com/office/drawing/2014/main" id="{3E19EDD0-E1B4-4B3A-9E68-9A1E37DF3754}"/>
            </a:ext>
          </a:extLst>
        </xdr:cNvPr>
        <xdr:cNvSpPr/>
      </xdr:nvSpPr>
      <xdr:spPr>
        <a:xfrm>
          <a:off x="173990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84" name="フローチャート: 判断 283">
          <a:extLst>
            <a:ext uri="{FF2B5EF4-FFF2-40B4-BE49-F238E27FC236}">
              <a16:creationId xmlns:a16="http://schemas.microsoft.com/office/drawing/2014/main" id="{C98EC3CB-A34F-46D9-A942-046C5071DCD7}"/>
            </a:ext>
          </a:extLst>
        </xdr:cNvPr>
        <xdr:cNvSpPr/>
      </xdr:nvSpPr>
      <xdr:spPr>
        <a:xfrm>
          <a:off x="96520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6BBFEF4-B3AB-42C1-9F81-8FE0CE79463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5B17D84-C3D6-469E-BC3B-8C439C089E9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599CC15-B459-49A9-AC62-6986514CA94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ED9A2D1-1E68-4682-941C-72238C3CD31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4687B20-69A0-4610-A2E9-E27D8DF8DC8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90" name="楕円 289">
          <a:extLst>
            <a:ext uri="{FF2B5EF4-FFF2-40B4-BE49-F238E27FC236}">
              <a16:creationId xmlns:a16="http://schemas.microsoft.com/office/drawing/2014/main" id="{6432F46D-DBA7-450B-94CA-89B82125E47C}"/>
            </a:ext>
          </a:extLst>
        </xdr:cNvPr>
        <xdr:cNvSpPr/>
      </xdr:nvSpPr>
      <xdr:spPr>
        <a:xfrm>
          <a:off x="3312160" y="13657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1" name="楕円 290">
          <a:extLst>
            <a:ext uri="{FF2B5EF4-FFF2-40B4-BE49-F238E27FC236}">
              <a16:creationId xmlns:a16="http://schemas.microsoft.com/office/drawing/2014/main" id="{DF710878-C1D6-4DA2-9035-554BC60DEB6E}"/>
            </a:ext>
          </a:extLst>
        </xdr:cNvPr>
        <xdr:cNvSpPr/>
      </xdr:nvSpPr>
      <xdr:spPr>
        <a:xfrm>
          <a:off x="25146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129539</xdr:rowOff>
    </xdr:to>
    <xdr:cxnSp macro="">
      <xdr:nvCxnSpPr>
        <xdr:cNvPr id="292" name="直線コネクタ 291">
          <a:extLst>
            <a:ext uri="{FF2B5EF4-FFF2-40B4-BE49-F238E27FC236}">
              <a16:creationId xmlns:a16="http://schemas.microsoft.com/office/drawing/2014/main" id="{640C23BB-2F25-4ACA-A010-FE67A97506CD}"/>
            </a:ext>
          </a:extLst>
        </xdr:cNvPr>
        <xdr:cNvCxnSpPr/>
      </xdr:nvCxnSpPr>
      <xdr:spPr>
        <a:xfrm>
          <a:off x="2565400" y="13674090"/>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3" name="楕円 292">
          <a:extLst>
            <a:ext uri="{FF2B5EF4-FFF2-40B4-BE49-F238E27FC236}">
              <a16:creationId xmlns:a16="http://schemas.microsoft.com/office/drawing/2014/main" id="{76B33B03-E442-45F6-96F3-F57DBC81622D}"/>
            </a:ext>
          </a:extLst>
        </xdr:cNvPr>
        <xdr:cNvSpPr/>
      </xdr:nvSpPr>
      <xdr:spPr>
        <a:xfrm>
          <a:off x="173990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95250</xdr:rowOff>
    </xdr:to>
    <xdr:cxnSp macro="">
      <xdr:nvCxnSpPr>
        <xdr:cNvPr id="294" name="直線コネクタ 293">
          <a:extLst>
            <a:ext uri="{FF2B5EF4-FFF2-40B4-BE49-F238E27FC236}">
              <a16:creationId xmlns:a16="http://schemas.microsoft.com/office/drawing/2014/main" id="{EF7C0DD1-559F-4977-AD90-D22887618701}"/>
            </a:ext>
          </a:extLst>
        </xdr:cNvPr>
        <xdr:cNvCxnSpPr/>
      </xdr:nvCxnSpPr>
      <xdr:spPr>
        <a:xfrm>
          <a:off x="1790700" y="13641704"/>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153036</xdr:rowOff>
    </xdr:from>
    <xdr:to>
      <xdr:col>6</xdr:col>
      <xdr:colOff>38100</xdr:colOff>
      <xdr:row>81</xdr:row>
      <xdr:rowOff>83186</xdr:rowOff>
    </xdr:to>
    <xdr:sp macro="" textlink="">
      <xdr:nvSpPr>
        <xdr:cNvPr id="295" name="楕円 294">
          <a:extLst>
            <a:ext uri="{FF2B5EF4-FFF2-40B4-BE49-F238E27FC236}">
              <a16:creationId xmlns:a16="http://schemas.microsoft.com/office/drawing/2014/main" id="{2A44D17E-7C92-4251-8AE5-1E6AC702ACF1}"/>
            </a:ext>
          </a:extLst>
        </xdr:cNvPr>
        <xdr:cNvSpPr/>
      </xdr:nvSpPr>
      <xdr:spPr>
        <a:xfrm>
          <a:off x="965200" y="13564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32386</xdr:rowOff>
    </xdr:from>
    <xdr:to>
      <xdr:col>10</xdr:col>
      <xdr:colOff>114300</xdr:colOff>
      <xdr:row>81</xdr:row>
      <xdr:rowOff>62864</xdr:rowOff>
    </xdr:to>
    <xdr:cxnSp macro="">
      <xdr:nvCxnSpPr>
        <xdr:cNvPr id="296" name="直線コネクタ 295">
          <a:extLst>
            <a:ext uri="{FF2B5EF4-FFF2-40B4-BE49-F238E27FC236}">
              <a16:creationId xmlns:a16="http://schemas.microsoft.com/office/drawing/2014/main" id="{9D6F76F2-F0D8-49F7-A8A7-C133383CFB6C}"/>
            </a:ext>
          </a:extLst>
        </xdr:cNvPr>
        <xdr:cNvCxnSpPr/>
      </xdr:nvCxnSpPr>
      <xdr:spPr>
        <a:xfrm>
          <a:off x="1008380" y="13611226"/>
          <a:ext cx="78232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7" name="n_1aveValue【公営住宅】&#10;有形固定資産減価償却率">
          <a:extLst>
            <a:ext uri="{FF2B5EF4-FFF2-40B4-BE49-F238E27FC236}">
              <a16:creationId xmlns:a16="http://schemas.microsoft.com/office/drawing/2014/main" id="{F1D26B2C-A4AA-43AB-BD8B-1490087A6DCB}"/>
            </a:ext>
          </a:extLst>
        </xdr:cNvPr>
        <xdr:cNvSpPr txBox="1"/>
      </xdr:nvSpPr>
      <xdr:spPr>
        <a:xfrm>
          <a:off x="317056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98" name="n_2aveValue【公営住宅】&#10;有形固定資産減価償却率">
          <a:extLst>
            <a:ext uri="{FF2B5EF4-FFF2-40B4-BE49-F238E27FC236}">
              <a16:creationId xmlns:a16="http://schemas.microsoft.com/office/drawing/2014/main" id="{5E424C75-3B8E-4E62-8873-EBFD85C880C2}"/>
            </a:ext>
          </a:extLst>
        </xdr:cNvPr>
        <xdr:cNvSpPr txBox="1"/>
      </xdr:nvSpPr>
      <xdr:spPr>
        <a:xfrm>
          <a:off x="238570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9" name="n_3aveValue【公営住宅】&#10;有形固定資産減価償却率">
          <a:extLst>
            <a:ext uri="{FF2B5EF4-FFF2-40B4-BE49-F238E27FC236}">
              <a16:creationId xmlns:a16="http://schemas.microsoft.com/office/drawing/2014/main" id="{49F55CC4-7775-4270-A8FB-DFF2DC0A8B90}"/>
            </a:ext>
          </a:extLst>
        </xdr:cNvPr>
        <xdr:cNvSpPr txBox="1"/>
      </xdr:nvSpPr>
      <xdr:spPr>
        <a:xfrm>
          <a:off x="161100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00" name="n_4aveValue【公営住宅】&#10;有形固定資産減価償却率">
          <a:extLst>
            <a:ext uri="{FF2B5EF4-FFF2-40B4-BE49-F238E27FC236}">
              <a16:creationId xmlns:a16="http://schemas.microsoft.com/office/drawing/2014/main" id="{E5663B68-F4B8-4F05-BD3E-DCF663C4EF4C}"/>
            </a:ext>
          </a:extLst>
        </xdr:cNvPr>
        <xdr:cNvSpPr txBox="1"/>
      </xdr:nvSpPr>
      <xdr:spPr>
        <a:xfrm>
          <a:off x="8363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01" name="n_1mainValue【公営住宅】&#10;有形固定資産減価償却率">
          <a:extLst>
            <a:ext uri="{FF2B5EF4-FFF2-40B4-BE49-F238E27FC236}">
              <a16:creationId xmlns:a16="http://schemas.microsoft.com/office/drawing/2014/main" id="{6B9B8E79-C692-4EFD-96DE-9D595DF1208A}"/>
            </a:ext>
          </a:extLst>
        </xdr:cNvPr>
        <xdr:cNvSpPr txBox="1"/>
      </xdr:nvSpPr>
      <xdr:spPr>
        <a:xfrm>
          <a:off x="317056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mainValue【公営住宅】&#10;有形固定資産減価償却率">
          <a:extLst>
            <a:ext uri="{FF2B5EF4-FFF2-40B4-BE49-F238E27FC236}">
              <a16:creationId xmlns:a16="http://schemas.microsoft.com/office/drawing/2014/main" id="{3262C74A-FF33-45E5-9BF7-1BB316B381F5}"/>
            </a:ext>
          </a:extLst>
        </xdr:cNvPr>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03" name="n_3mainValue【公営住宅】&#10;有形固定資産減価償却率">
          <a:extLst>
            <a:ext uri="{FF2B5EF4-FFF2-40B4-BE49-F238E27FC236}">
              <a16:creationId xmlns:a16="http://schemas.microsoft.com/office/drawing/2014/main" id="{F1B99F3E-D771-4F9B-A298-B67E46CFC4BA}"/>
            </a:ext>
          </a:extLst>
        </xdr:cNvPr>
        <xdr:cNvSpPr txBox="1"/>
      </xdr:nvSpPr>
      <xdr:spPr>
        <a:xfrm>
          <a:off x="161100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99713</xdr:rowOff>
    </xdr:from>
    <xdr:ext cx="405111" cy="259045"/>
    <xdr:sp macro="" textlink="">
      <xdr:nvSpPr>
        <xdr:cNvPr id="304" name="n_4mainValue【公営住宅】&#10;有形固定資産減価償却率">
          <a:extLst>
            <a:ext uri="{FF2B5EF4-FFF2-40B4-BE49-F238E27FC236}">
              <a16:creationId xmlns:a16="http://schemas.microsoft.com/office/drawing/2014/main" id="{B95B6E8D-A817-4353-A762-3A26190884FF}"/>
            </a:ext>
          </a:extLst>
        </xdr:cNvPr>
        <xdr:cNvSpPr txBox="1"/>
      </xdr:nvSpPr>
      <xdr:spPr>
        <a:xfrm>
          <a:off x="836304" y="1334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A9129D36-0B0B-4E9C-936A-9EF538A5633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60D4C405-7372-4BD5-BBE8-F127E8F0E13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9C3FA3C6-B993-4256-A918-A8DF3289C87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45840DBF-375B-4B75-8A25-3F3A422FB7C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3B961342-DDEB-4511-91FB-03DC619FEF8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A1E5BF68-434A-40D7-BD67-D35D01A1C7A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86D97574-EC71-49F8-8B07-8FAB4BF8A43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6E4DEE28-E421-4622-AB63-63F9D078CDA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B75B2754-C208-4008-9F31-BAA0E7AB6A3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55811596-F8E1-48BE-B255-BEBFCD88F9A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79187798-0A07-4408-B459-9866B03A44D5}"/>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6A2F7C2E-6DB5-4153-9406-66A23042755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7E582EC3-B9C3-4A20-8C67-A166B6A9F89C}"/>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id="{3257D83D-348B-4906-BC1D-0D555BCC2748}"/>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E764CC65-8247-4340-BB43-C827C2C9FC68}"/>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id="{B60104E1-21E4-481E-83E4-5D547B96B598}"/>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EC728A31-F652-4CB1-9E68-51AB073C447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id="{63611873-24B1-4B29-9365-FA2007F17249}"/>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3AAEB19C-8432-4002-AE52-6FCC8615DE8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9061259E-2FB1-471A-B2C1-BA5B16A31C8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AF537739-527C-47FA-BE47-9A27B8464A5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26" name="直線コネクタ 325">
          <a:extLst>
            <a:ext uri="{FF2B5EF4-FFF2-40B4-BE49-F238E27FC236}">
              <a16:creationId xmlns:a16="http://schemas.microsoft.com/office/drawing/2014/main" id="{60B82E51-753E-4E06-BE45-640B033249EC}"/>
            </a:ext>
          </a:extLst>
        </xdr:cNvPr>
        <xdr:cNvCxnSpPr/>
      </xdr:nvCxnSpPr>
      <xdr:spPr>
        <a:xfrm flipV="1">
          <a:off x="9219565" y="13068909"/>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7" name="【公営住宅】&#10;一人当たり面積最小値テキスト">
          <a:extLst>
            <a:ext uri="{FF2B5EF4-FFF2-40B4-BE49-F238E27FC236}">
              <a16:creationId xmlns:a16="http://schemas.microsoft.com/office/drawing/2014/main" id="{4A9249FC-3ACD-4DD3-B179-98DCFD5B7BB5}"/>
            </a:ext>
          </a:extLst>
        </xdr:cNvPr>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8" name="直線コネクタ 327">
          <a:extLst>
            <a:ext uri="{FF2B5EF4-FFF2-40B4-BE49-F238E27FC236}">
              <a16:creationId xmlns:a16="http://schemas.microsoft.com/office/drawing/2014/main" id="{DEA65609-A378-4F16-969D-37DAF3AE69F0}"/>
            </a:ext>
          </a:extLst>
        </xdr:cNvPr>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29" name="【公営住宅】&#10;一人当たり面積最大値テキスト">
          <a:extLst>
            <a:ext uri="{FF2B5EF4-FFF2-40B4-BE49-F238E27FC236}">
              <a16:creationId xmlns:a16="http://schemas.microsoft.com/office/drawing/2014/main" id="{AFB01E21-56CA-40DA-AE60-42F9786D6BEE}"/>
            </a:ext>
          </a:extLst>
        </xdr:cNvPr>
        <xdr:cNvSpPr txBox="1"/>
      </xdr:nvSpPr>
      <xdr:spPr>
        <a:xfrm>
          <a:off x="9258300" y="128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30" name="直線コネクタ 329">
          <a:extLst>
            <a:ext uri="{FF2B5EF4-FFF2-40B4-BE49-F238E27FC236}">
              <a16:creationId xmlns:a16="http://schemas.microsoft.com/office/drawing/2014/main" id="{BEF1BD1B-8AA7-45F5-AC74-B58EED18E81C}"/>
            </a:ext>
          </a:extLst>
        </xdr:cNvPr>
        <xdr:cNvCxnSpPr/>
      </xdr:nvCxnSpPr>
      <xdr:spPr>
        <a:xfrm>
          <a:off x="9154160" y="13068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31" name="【公営住宅】&#10;一人当たり面積平均値テキスト">
          <a:extLst>
            <a:ext uri="{FF2B5EF4-FFF2-40B4-BE49-F238E27FC236}">
              <a16:creationId xmlns:a16="http://schemas.microsoft.com/office/drawing/2014/main" id="{6485FBA0-B43B-4404-B6FE-5386B0DC86DA}"/>
            </a:ext>
          </a:extLst>
        </xdr:cNvPr>
        <xdr:cNvSpPr txBox="1"/>
      </xdr:nvSpPr>
      <xdr:spPr>
        <a:xfrm>
          <a:off x="9258300" y="1396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32" name="フローチャート: 判断 331">
          <a:extLst>
            <a:ext uri="{FF2B5EF4-FFF2-40B4-BE49-F238E27FC236}">
              <a16:creationId xmlns:a16="http://schemas.microsoft.com/office/drawing/2014/main" id="{FBEEB9D5-81F1-4C80-AD52-9CB1A870690C}"/>
            </a:ext>
          </a:extLst>
        </xdr:cNvPr>
        <xdr:cNvSpPr/>
      </xdr:nvSpPr>
      <xdr:spPr>
        <a:xfrm>
          <a:off x="9192260" y="13989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33" name="フローチャート: 判断 332">
          <a:extLst>
            <a:ext uri="{FF2B5EF4-FFF2-40B4-BE49-F238E27FC236}">
              <a16:creationId xmlns:a16="http://schemas.microsoft.com/office/drawing/2014/main" id="{CA6F65EA-4696-4FE0-B302-42ED63C1A271}"/>
            </a:ext>
          </a:extLst>
        </xdr:cNvPr>
        <xdr:cNvSpPr/>
      </xdr:nvSpPr>
      <xdr:spPr>
        <a:xfrm>
          <a:off x="8445500" y="139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34" name="フローチャート: 判断 333">
          <a:extLst>
            <a:ext uri="{FF2B5EF4-FFF2-40B4-BE49-F238E27FC236}">
              <a16:creationId xmlns:a16="http://schemas.microsoft.com/office/drawing/2014/main" id="{D20051FF-DFB4-406C-AC3A-29F2A75F685E}"/>
            </a:ext>
          </a:extLst>
        </xdr:cNvPr>
        <xdr:cNvSpPr/>
      </xdr:nvSpPr>
      <xdr:spPr>
        <a:xfrm>
          <a:off x="7670800" y="140308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35" name="フローチャート: 判断 334">
          <a:extLst>
            <a:ext uri="{FF2B5EF4-FFF2-40B4-BE49-F238E27FC236}">
              <a16:creationId xmlns:a16="http://schemas.microsoft.com/office/drawing/2014/main" id="{BD6E18E1-375F-4035-9B7B-00942C9A853D}"/>
            </a:ext>
          </a:extLst>
        </xdr:cNvPr>
        <xdr:cNvSpPr/>
      </xdr:nvSpPr>
      <xdr:spPr>
        <a:xfrm>
          <a:off x="687324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36" name="フローチャート: 判断 335">
          <a:extLst>
            <a:ext uri="{FF2B5EF4-FFF2-40B4-BE49-F238E27FC236}">
              <a16:creationId xmlns:a16="http://schemas.microsoft.com/office/drawing/2014/main" id="{B254F151-CC4A-4C9F-9803-81AD12D1D6F1}"/>
            </a:ext>
          </a:extLst>
        </xdr:cNvPr>
        <xdr:cNvSpPr/>
      </xdr:nvSpPr>
      <xdr:spPr>
        <a:xfrm>
          <a:off x="609854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D3138BB6-1039-4BB6-A54C-AFBCCCAA085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1DCD99D-FD43-472A-B45E-26D6D614286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CA264EC-574F-4A9D-B604-DBAF980D66A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8360527-4D5F-4AC2-BD24-C043A964329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666D975-14A4-46D8-AB84-2F3AC2E8C09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29820</xdr:rowOff>
    </xdr:from>
    <xdr:to>
      <xdr:col>50</xdr:col>
      <xdr:colOff>165100</xdr:colOff>
      <xdr:row>83</xdr:row>
      <xdr:rowOff>131420</xdr:rowOff>
    </xdr:to>
    <xdr:sp macro="" textlink="">
      <xdr:nvSpPr>
        <xdr:cNvPr id="342" name="楕円 341">
          <a:extLst>
            <a:ext uri="{FF2B5EF4-FFF2-40B4-BE49-F238E27FC236}">
              <a16:creationId xmlns:a16="http://schemas.microsoft.com/office/drawing/2014/main" id="{BA25EC18-9B9F-4ABF-A601-FF9708B560FB}"/>
            </a:ext>
          </a:extLst>
        </xdr:cNvPr>
        <xdr:cNvSpPr/>
      </xdr:nvSpPr>
      <xdr:spPr>
        <a:xfrm>
          <a:off x="8445500" y="139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43" name="楕円 342">
          <a:extLst>
            <a:ext uri="{FF2B5EF4-FFF2-40B4-BE49-F238E27FC236}">
              <a16:creationId xmlns:a16="http://schemas.microsoft.com/office/drawing/2014/main" id="{124FA61C-A8C7-4539-B293-0DB2F0904393}"/>
            </a:ext>
          </a:extLst>
        </xdr:cNvPr>
        <xdr:cNvSpPr/>
      </xdr:nvSpPr>
      <xdr:spPr>
        <a:xfrm>
          <a:off x="7670800" y="13951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80620</xdr:rowOff>
    </xdr:from>
    <xdr:to>
      <xdr:col>50</xdr:col>
      <xdr:colOff>114300</xdr:colOff>
      <xdr:row>83</xdr:row>
      <xdr:rowOff>88392</xdr:rowOff>
    </xdr:to>
    <xdr:cxnSp macro="">
      <xdr:nvCxnSpPr>
        <xdr:cNvPr id="344" name="直線コネクタ 343">
          <a:extLst>
            <a:ext uri="{FF2B5EF4-FFF2-40B4-BE49-F238E27FC236}">
              <a16:creationId xmlns:a16="http://schemas.microsoft.com/office/drawing/2014/main" id="{8C576665-9B9A-4001-9F12-84F581D5DCD0}"/>
            </a:ext>
          </a:extLst>
        </xdr:cNvPr>
        <xdr:cNvCxnSpPr/>
      </xdr:nvCxnSpPr>
      <xdr:spPr>
        <a:xfrm flipV="1">
          <a:off x="7713980" y="13994740"/>
          <a:ext cx="78232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2387</xdr:rowOff>
    </xdr:from>
    <xdr:to>
      <xdr:col>41</xdr:col>
      <xdr:colOff>101600</xdr:colOff>
      <xdr:row>83</xdr:row>
      <xdr:rowOff>103987</xdr:rowOff>
    </xdr:to>
    <xdr:sp macro="" textlink="">
      <xdr:nvSpPr>
        <xdr:cNvPr id="345" name="楕円 344">
          <a:extLst>
            <a:ext uri="{FF2B5EF4-FFF2-40B4-BE49-F238E27FC236}">
              <a16:creationId xmlns:a16="http://schemas.microsoft.com/office/drawing/2014/main" id="{7D3E37B0-B23B-4375-A721-1844D06EEFB3}"/>
            </a:ext>
          </a:extLst>
        </xdr:cNvPr>
        <xdr:cNvSpPr/>
      </xdr:nvSpPr>
      <xdr:spPr>
        <a:xfrm>
          <a:off x="6873240" y="139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53187</xdr:rowOff>
    </xdr:from>
    <xdr:to>
      <xdr:col>45</xdr:col>
      <xdr:colOff>177800</xdr:colOff>
      <xdr:row>83</xdr:row>
      <xdr:rowOff>88392</xdr:rowOff>
    </xdr:to>
    <xdr:cxnSp macro="">
      <xdr:nvCxnSpPr>
        <xdr:cNvPr id="346" name="直線コネクタ 345">
          <a:extLst>
            <a:ext uri="{FF2B5EF4-FFF2-40B4-BE49-F238E27FC236}">
              <a16:creationId xmlns:a16="http://schemas.microsoft.com/office/drawing/2014/main" id="{4A78B6F7-4F53-4D22-AECE-18164D53126B}"/>
            </a:ext>
          </a:extLst>
        </xdr:cNvPr>
        <xdr:cNvCxnSpPr/>
      </xdr:nvCxnSpPr>
      <xdr:spPr>
        <a:xfrm>
          <a:off x="6924040" y="13967307"/>
          <a:ext cx="78994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56338</xdr:rowOff>
    </xdr:from>
    <xdr:to>
      <xdr:col>36</xdr:col>
      <xdr:colOff>165100</xdr:colOff>
      <xdr:row>83</xdr:row>
      <xdr:rowOff>157938</xdr:rowOff>
    </xdr:to>
    <xdr:sp macro="" textlink="">
      <xdr:nvSpPr>
        <xdr:cNvPr id="347" name="楕円 346">
          <a:extLst>
            <a:ext uri="{FF2B5EF4-FFF2-40B4-BE49-F238E27FC236}">
              <a16:creationId xmlns:a16="http://schemas.microsoft.com/office/drawing/2014/main" id="{55C6B3E2-3ED6-4DC4-AB84-25594F1F0F07}"/>
            </a:ext>
          </a:extLst>
        </xdr:cNvPr>
        <xdr:cNvSpPr/>
      </xdr:nvSpPr>
      <xdr:spPr>
        <a:xfrm>
          <a:off x="6098540" y="139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53187</xdr:rowOff>
    </xdr:from>
    <xdr:to>
      <xdr:col>41</xdr:col>
      <xdr:colOff>50800</xdr:colOff>
      <xdr:row>83</xdr:row>
      <xdr:rowOff>107138</xdr:rowOff>
    </xdr:to>
    <xdr:cxnSp macro="">
      <xdr:nvCxnSpPr>
        <xdr:cNvPr id="348" name="直線コネクタ 347">
          <a:extLst>
            <a:ext uri="{FF2B5EF4-FFF2-40B4-BE49-F238E27FC236}">
              <a16:creationId xmlns:a16="http://schemas.microsoft.com/office/drawing/2014/main" id="{44ACAB21-A843-4E2D-8D56-7788205F78BB}"/>
            </a:ext>
          </a:extLst>
        </xdr:cNvPr>
        <xdr:cNvCxnSpPr/>
      </xdr:nvCxnSpPr>
      <xdr:spPr>
        <a:xfrm flipV="1">
          <a:off x="6149340" y="13967307"/>
          <a:ext cx="774700" cy="5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49" name="n_1aveValue【公営住宅】&#10;一人当たり面積">
          <a:extLst>
            <a:ext uri="{FF2B5EF4-FFF2-40B4-BE49-F238E27FC236}">
              <a16:creationId xmlns:a16="http://schemas.microsoft.com/office/drawing/2014/main" id="{D7208D2D-1A29-46FE-A014-B32651353F13}"/>
            </a:ext>
          </a:extLst>
        </xdr:cNvPr>
        <xdr:cNvSpPr txBox="1"/>
      </xdr:nvSpPr>
      <xdr:spPr>
        <a:xfrm>
          <a:off x="8271587" y="140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50" name="n_2aveValue【公営住宅】&#10;一人当たり面積">
          <a:extLst>
            <a:ext uri="{FF2B5EF4-FFF2-40B4-BE49-F238E27FC236}">
              <a16:creationId xmlns:a16="http://schemas.microsoft.com/office/drawing/2014/main" id="{42EA7536-3B51-494F-92CD-3F0820FCCE7E}"/>
            </a:ext>
          </a:extLst>
        </xdr:cNvPr>
        <xdr:cNvSpPr txBox="1"/>
      </xdr:nvSpPr>
      <xdr:spPr>
        <a:xfrm>
          <a:off x="7509587" y="141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51" name="n_3aveValue【公営住宅】&#10;一人当たり面積">
          <a:extLst>
            <a:ext uri="{FF2B5EF4-FFF2-40B4-BE49-F238E27FC236}">
              <a16:creationId xmlns:a16="http://schemas.microsoft.com/office/drawing/2014/main" id="{F674BC79-7C81-48DD-A719-234B81E563A7}"/>
            </a:ext>
          </a:extLst>
        </xdr:cNvPr>
        <xdr:cNvSpPr txBox="1"/>
      </xdr:nvSpPr>
      <xdr:spPr>
        <a:xfrm>
          <a:off x="671202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52" name="n_4aveValue【公営住宅】&#10;一人当たり面積">
          <a:extLst>
            <a:ext uri="{FF2B5EF4-FFF2-40B4-BE49-F238E27FC236}">
              <a16:creationId xmlns:a16="http://schemas.microsoft.com/office/drawing/2014/main" id="{BCA9B5F6-0323-488F-86D0-F5FEC1E15EE7}"/>
            </a:ext>
          </a:extLst>
        </xdr:cNvPr>
        <xdr:cNvSpPr txBox="1"/>
      </xdr:nvSpPr>
      <xdr:spPr>
        <a:xfrm>
          <a:off x="593732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147947</xdr:rowOff>
    </xdr:from>
    <xdr:ext cx="469744" cy="259045"/>
    <xdr:sp macro="" textlink="">
      <xdr:nvSpPr>
        <xdr:cNvPr id="353" name="n_1mainValue【公営住宅】&#10;一人当たり面積">
          <a:extLst>
            <a:ext uri="{FF2B5EF4-FFF2-40B4-BE49-F238E27FC236}">
              <a16:creationId xmlns:a16="http://schemas.microsoft.com/office/drawing/2014/main" id="{061D1785-02A7-49A6-B48B-0FC37D11F668}"/>
            </a:ext>
          </a:extLst>
        </xdr:cNvPr>
        <xdr:cNvSpPr txBox="1"/>
      </xdr:nvSpPr>
      <xdr:spPr>
        <a:xfrm>
          <a:off x="8271587" y="1372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155719</xdr:rowOff>
    </xdr:from>
    <xdr:ext cx="469744" cy="259045"/>
    <xdr:sp macro="" textlink="">
      <xdr:nvSpPr>
        <xdr:cNvPr id="354" name="n_2mainValue【公営住宅】&#10;一人当たり面積">
          <a:extLst>
            <a:ext uri="{FF2B5EF4-FFF2-40B4-BE49-F238E27FC236}">
              <a16:creationId xmlns:a16="http://schemas.microsoft.com/office/drawing/2014/main" id="{F984C9DD-5A21-46FE-B054-C77FA3D4D6B7}"/>
            </a:ext>
          </a:extLst>
        </xdr:cNvPr>
        <xdr:cNvSpPr txBox="1"/>
      </xdr:nvSpPr>
      <xdr:spPr>
        <a:xfrm>
          <a:off x="750958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120514</xdr:rowOff>
    </xdr:from>
    <xdr:ext cx="469744" cy="259045"/>
    <xdr:sp macro="" textlink="">
      <xdr:nvSpPr>
        <xdr:cNvPr id="355" name="n_3mainValue【公営住宅】&#10;一人当たり面積">
          <a:extLst>
            <a:ext uri="{FF2B5EF4-FFF2-40B4-BE49-F238E27FC236}">
              <a16:creationId xmlns:a16="http://schemas.microsoft.com/office/drawing/2014/main" id="{6850D083-59DE-46DA-8CED-33E93F6DEA0B}"/>
            </a:ext>
          </a:extLst>
        </xdr:cNvPr>
        <xdr:cNvSpPr txBox="1"/>
      </xdr:nvSpPr>
      <xdr:spPr>
        <a:xfrm>
          <a:off x="6712027" y="136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3015</xdr:rowOff>
    </xdr:from>
    <xdr:ext cx="469744" cy="259045"/>
    <xdr:sp macro="" textlink="">
      <xdr:nvSpPr>
        <xdr:cNvPr id="356" name="n_4mainValue【公営住宅】&#10;一人当たり面積">
          <a:extLst>
            <a:ext uri="{FF2B5EF4-FFF2-40B4-BE49-F238E27FC236}">
              <a16:creationId xmlns:a16="http://schemas.microsoft.com/office/drawing/2014/main" id="{F40D5D62-B438-4782-915F-2A1693702A88}"/>
            </a:ext>
          </a:extLst>
        </xdr:cNvPr>
        <xdr:cNvSpPr txBox="1"/>
      </xdr:nvSpPr>
      <xdr:spPr>
        <a:xfrm>
          <a:off x="5937327" y="137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D2CDB2BC-0075-432E-8EA5-D7E285D5A56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D14AE584-E91F-496D-9B40-AF2E6E00F96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C918D805-523F-4A53-9190-627A13FB0A4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A02EE50D-2A11-4D17-8129-469B825B411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121EBE69-0537-4C3D-BFD9-2B11AE5954F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DF475CE6-A0B7-4FCA-A131-F8B22546D61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5EF1CD91-BB91-4E82-BD19-D248A5F45BA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1E090DB4-A62C-4F2D-B00B-68290F97AE1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77FA6E07-596D-452A-A208-291E97A03BA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3B1DE75-B3F9-4653-969A-81362A21DC0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E6AC8409-93FB-45EA-B975-65B1DC27E4A6}"/>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B5AB2AEA-309A-44D4-B069-67914B53AE04}"/>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C9A3A2BB-ED43-43CC-8E61-DBAC2F7F3208}"/>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347C0F0B-F6EA-407F-8B0C-09946553BEFA}"/>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D5F176BA-DCD5-4D3D-B18E-0410F2ACB70D}"/>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D5559948-EABA-4809-975B-55FF11D49D8E}"/>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7160BA87-C8D7-4A71-86AA-94C1314D813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DFB5549C-7D60-4F4B-88FC-09D9C796530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9616B497-9513-42E7-B754-C77CC0049EAB}"/>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68311FEF-6002-49A8-83BB-17F5F15C3E58}"/>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71E5E534-2954-408A-A6A0-54A52482DD5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F26BAA11-E499-4847-BB50-46FFEABDD532}"/>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508E2A91-3F03-4377-950A-98A77CFEA444}"/>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77CCD89E-95EE-4AC5-AC82-FFCB06D974D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1823F389-1AB8-491A-8F20-F66994FC13D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82" name="直線コネクタ 381">
          <a:extLst>
            <a:ext uri="{FF2B5EF4-FFF2-40B4-BE49-F238E27FC236}">
              <a16:creationId xmlns:a16="http://schemas.microsoft.com/office/drawing/2014/main" id="{BAFB448C-14E6-4871-BC3F-AA3257D27845}"/>
            </a:ext>
          </a:extLst>
        </xdr:cNvPr>
        <xdr:cNvCxnSpPr/>
      </xdr:nvCxnSpPr>
      <xdr:spPr>
        <a:xfrm flipV="1">
          <a:off x="4086225" y="16713381"/>
          <a:ext cx="0" cy="158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2C739A31-9DF7-4F17-A809-A07EDE80B0A8}"/>
            </a:ext>
          </a:extLst>
        </xdr:cNvPr>
        <xdr:cNvSpPr txBox="1"/>
      </xdr:nvSpPr>
      <xdr:spPr>
        <a:xfrm>
          <a:off x="4124960" y="1829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84" name="直線コネクタ 383">
          <a:extLst>
            <a:ext uri="{FF2B5EF4-FFF2-40B4-BE49-F238E27FC236}">
              <a16:creationId xmlns:a16="http://schemas.microsoft.com/office/drawing/2014/main" id="{5D884016-C631-4CB0-A9AC-4C21DC184F46}"/>
            </a:ext>
          </a:extLst>
        </xdr:cNvPr>
        <xdr:cNvCxnSpPr/>
      </xdr:nvCxnSpPr>
      <xdr:spPr>
        <a:xfrm>
          <a:off x="402082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85" name="【港湾・漁港】&#10;有形固定資産減価償却率最大値テキスト">
          <a:extLst>
            <a:ext uri="{FF2B5EF4-FFF2-40B4-BE49-F238E27FC236}">
              <a16:creationId xmlns:a16="http://schemas.microsoft.com/office/drawing/2014/main" id="{46893710-19C1-4B0B-8160-83A599AF8F4B}"/>
            </a:ext>
          </a:extLst>
        </xdr:cNvPr>
        <xdr:cNvSpPr txBox="1"/>
      </xdr:nvSpPr>
      <xdr:spPr>
        <a:xfrm>
          <a:off x="412496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6" name="直線コネクタ 385">
          <a:extLst>
            <a:ext uri="{FF2B5EF4-FFF2-40B4-BE49-F238E27FC236}">
              <a16:creationId xmlns:a16="http://schemas.microsoft.com/office/drawing/2014/main" id="{1D4FF323-9908-4CE3-9BA1-8990594E820C}"/>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56078</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20A94DAC-3925-4B7B-9D61-6285F636F8D9}"/>
            </a:ext>
          </a:extLst>
        </xdr:cNvPr>
        <xdr:cNvSpPr txBox="1"/>
      </xdr:nvSpPr>
      <xdr:spPr>
        <a:xfrm>
          <a:off x="4124960" y="17322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88" name="フローチャート: 判断 387">
          <a:extLst>
            <a:ext uri="{FF2B5EF4-FFF2-40B4-BE49-F238E27FC236}">
              <a16:creationId xmlns:a16="http://schemas.microsoft.com/office/drawing/2014/main" id="{64ABDDFC-31A7-4F18-8797-9CB34238C152}"/>
            </a:ext>
          </a:extLst>
        </xdr:cNvPr>
        <xdr:cNvSpPr/>
      </xdr:nvSpPr>
      <xdr:spPr>
        <a:xfrm>
          <a:off x="4036060" y="17344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389" name="フローチャート: 判断 388">
          <a:extLst>
            <a:ext uri="{FF2B5EF4-FFF2-40B4-BE49-F238E27FC236}">
              <a16:creationId xmlns:a16="http://schemas.microsoft.com/office/drawing/2014/main" id="{C9615726-7F2C-4BCC-A9F7-1D533EF76D95}"/>
            </a:ext>
          </a:extLst>
        </xdr:cNvPr>
        <xdr:cNvSpPr/>
      </xdr:nvSpPr>
      <xdr:spPr>
        <a:xfrm>
          <a:off x="3312160" y="17282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390" name="フローチャート: 判断 389">
          <a:extLst>
            <a:ext uri="{FF2B5EF4-FFF2-40B4-BE49-F238E27FC236}">
              <a16:creationId xmlns:a16="http://schemas.microsoft.com/office/drawing/2014/main" id="{61282549-E955-43AF-82A5-B91ED8AA66B9}"/>
            </a:ext>
          </a:extLst>
        </xdr:cNvPr>
        <xdr:cNvSpPr/>
      </xdr:nvSpPr>
      <xdr:spPr>
        <a:xfrm>
          <a:off x="2514600" y="1740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391" name="フローチャート: 判断 390">
          <a:extLst>
            <a:ext uri="{FF2B5EF4-FFF2-40B4-BE49-F238E27FC236}">
              <a16:creationId xmlns:a16="http://schemas.microsoft.com/office/drawing/2014/main" id="{874F71CB-A54C-40A4-9629-A271F288EFA9}"/>
            </a:ext>
          </a:extLst>
        </xdr:cNvPr>
        <xdr:cNvSpPr/>
      </xdr:nvSpPr>
      <xdr:spPr>
        <a:xfrm>
          <a:off x="1739900" y="175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2" name="フローチャート: 判断 391">
          <a:extLst>
            <a:ext uri="{FF2B5EF4-FFF2-40B4-BE49-F238E27FC236}">
              <a16:creationId xmlns:a16="http://schemas.microsoft.com/office/drawing/2014/main" id="{575827C3-387F-4745-9AD4-3CEFB5DCF751}"/>
            </a:ext>
          </a:extLst>
        </xdr:cNvPr>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CC33B380-4375-4E29-8A4C-D00C05D59D7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B7F3B63E-EC69-4ABA-A766-98263896088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BCB8758F-4758-4070-8117-5FFE9CD5BF7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DF9E94D-913F-4864-B53C-D1D2A30A8FC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916CBF8A-4AA0-466B-9453-4D8C5ED296E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74386</xdr:rowOff>
    </xdr:from>
    <xdr:to>
      <xdr:col>20</xdr:col>
      <xdr:colOff>38100</xdr:colOff>
      <xdr:row>105</xdr:row>
      <xdr:rowOff>4536</xdr:rowOff>
    </xdr:to>
    <xdr:sp macro="" textlink="">
      <xdr:nvSpPr>
        <xdr:cNvPr id="398" name="楕円 397">
          <a:extLst>
            <a:ext uri="{FF2B5EF4-FFF2-40B4-BE49-F238E27FC236}">
              <a16:creationId xmlns:a16="http://schemas.microsoft.com/office/drawing/2014/main" id="{0D900A2A-C2C5-4F0C-B8AC-7033E2358EDD}"/>
            </a:ext>
          </a:extLst>
        </xdr:cNvPr>
        <xdr:cNvSpPr/>
      </xdr:nvSpPr>
      <xdr:spPr>
        <a:xfrm>
          <a:off x="3312160" y="17508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43362</xdr:rowOff>
    </xdr:from>
    <xdr:to>
      <xdr:col>15</xdr:col>
      <xdr:colOff>101600</xdr:colOff>
      <xdr:row>104</xdr:row>
      <xdr:rowOff>144962</xdr:rowOff>
    </xdr:to>
    <xdr:sp macro="" textlink="">
      <xdr:nvSpPr>
        <xdr:cNvPr id="399" name="楕円 398">
          <a:extLst>
            <a:ext uri="{FF2B5EF4-FFF2-40B4-BE49-F238E27FC236}">
              <a16:creationId xmlns:a16="http://schemas.microsoft.com/office/drawing/2014/main" id="{69982760-B624-4149-A080-086CC1B7CB6B}"/>
            </a:ext>
          </a:extLst>
        </xdr:cNvPr>
        <xdr:cNvSpPr/>
      </xdr:nvSpPr>
      <xdr:spPr>
        <a:xfrm>
          <a:off x="2514600" y="174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125186</xdr:rowOff>
    </xdr:to>
    <xdr:cxnSp macro="">
      <xdr:nvCxnSpPr>
        <xdr:cNvPr id="400" name="直線コネクタ 399">
          <a:extLst>
            <a:ext uri="{FF2B5EF4-FFF2-40B4-BE49-F238E27FC236}">
              <a16:creationId xmlns:a16="http://schemas.microsoft.com/office/drawing/2014/main" id="{ADCD4CD5-01AC-485C-A50C-9BC9AD5EACD7}"/>
            </a:ext>
          </a:extLst>
        </xdr:cNvPr>
        <xdr:cNvCxnSpPr/>
      </xdr:nvCxnSpPr>
      <xdr:spPr>
        <a:xfrm>
          <a:off x="2565400" y="17528722"/>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xdr:rowOff>
    </xdr:from>
    <xdr:to>
      <xdr:col>10</xdr:col>
      <xdr:colOff>165100</xdr:colOff>
      <xdr:row>104</xdr:row>
      <xdr:rowOff>113937</xdr:rowOff>
    </xdr:to>
    <xdr:sp macro="" textlink="">
      <xdr:nvSpPr>
        <xdr:cNvPr id="401" name="楕円 400">
          <a:extLst>
            <a:ext uri="{FF2B5EF4-FFF2-40B4-BE49-F238E27FC236}">
              <a16:creationId xmlns:a16="http://schemas.microsoft.com/office/drawing/2014/main" id="{B292C3FD-EC09-48EF-A79F-7DEBCEF29301}"/>
            </a:ext>
          </a:extLst>
        </xdr:cNvPr>
        <xdr:cNvSpPr/>
      </xdr:nvSpPr>
      <xdr:spPr>
        <a:xfrm>
          <a:off x="173990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63137</xdr:rowOff>
    </xdr:from>
    <xdr:to>
      <xdr:col>15</xdr:col>
      <xdr:colOff>50800</xdr:colOff>
      <xdr:row>104</xdr:row>
      <xdr:rowOff>94162</xdr:rowOff>
    </xdr:to>
    <xdr:cxnSp macro="">
      <xdr:nvCxnSpPr>
        <xdr:cNvPr id="402" name="直線コネクタ 401">
          <a:extLst>
            <a:ext uri="{FF2B5EF4-FFF2-40B4-BE49-F238E27FC236}">
              <a16:creationId xmlns:a16="http://schemas.microsoft.com/office/drawing/2014/main" id="{EBE23CC4-177B-4D2D-B5F9-B8F86B766540}"/>
            </a:ext>
          </a:extLst>
        </xdr:cNvPr>
        <xdr:cNvCxnSpPr/>
      </xdr:nvCxnSpPr>
      <xdr:spPr>
        <a:xfrm>
          <a:off x="1790700" y="17497697"/>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xdr:rowOff>
    </xdr:from>
    <xdr:to>
      <xdr:col>6</xdr:col>
      <xdr:colOff>38100</xdr:colOff>
      <xdr:row>104</xdr:row>
      <xdr:rowOff>102507</xdr:rowOff>
    </xdr:to>
    <xdr:sp macro="" textlink="">
      <xdr:nvSpPr>
        <xdr:cNvPr id="403" name="楕円 402">
          <a:extLst>
            <a:ext uri="{FF2B5EF4-FFF2-40B4-BE49-F238E27FC236}">
              <a16:creationId xmlns:a16="http://schemas.microsoft.com/office/drawing/2014/main" id="{B7369D45-8DF7-46D2-B393-94E282C74531}"/>
            </a:ext>
          </a:extLst>
        </xdr:cNvPr>
        <xdr:cNvSpPr/>
      </xdr:nvSpPr>
      <xdr:spPr>
        <a:xfrm>
          <a:off x="965200" y="17435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51707</xdr:rowOff>
    </xdr:from>
    <xdr:to>
      <xdr:col>10</xdr:col>
      <xdr:colOff>114300</xdr:colOff>
      <xdr:row>104</xdr:row>
      <xdr:rowOff>63137</xdr:rowOff>
    </xdr:to>
    <xdr:cxnSp macro="">
      <xdr:nvCxnSpPr>
        <xdr:cNvPr id="404" name="直線コネクタ 403">
          <a:extLst>
            <a:ext uri="{FF2B5EF4-FFF2-40B4-BE49-F238E27FC236}">
              <a16:creationId xmlns:a16="http://schemas.microsoft.com/office/drawing/2014/main" id="{DE820788-33DD-448F-8AF8-A1D4BEA572A8}"/>
            </a:ext>
          </a:extLst>
        </xdr:cNvPr>
        <xdr:cNvCxnSpPr/>
      </xdr:nvCxnSpPr>
      <xdr:spPr>
        <a:xfrm>
          <a:off x="1008380" y="17486267"/>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05" name="n_1aveValue【港湾・漁港】&#10;有形固定資産減価償却率">
          <a:extLst>
            <a:ext uri="{FF2B5EF4-FFF2-40B4-BE49-F238E27FC236}">
              <a16:creationId xmlns:a16="http://schemas.microsoft.com/office/drawing/2014/main" id="{17350BB2-5343-404A-82DB-2BEDCA3DEA9E}"/>
            </a:ext>
          </a:extLst>
        </xdr:cNvPr>
        <xdr:cNvSpPr txBox="1"/>
      </xdr:nvSpPr>
      <xdr:spPr>
        <a:xfrm>
          <a:off x="3170564" y="1706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06" name="n_2aveValue【港湾・漁港】&#10;有形固定資産減価償却率">
          <a:extLst>
            <a:ext uri="{FF2B5EF4-FFF2-40B4-BE49-F238E27FC236}">
              <a16:creationId xmlns:a16="http://schemas.microsoft.com/office/drawing/2014/main" id="{8CBCD6A4-1D2C-49B7-85BD-ED97611373C9}"/>
            </a:ext>
          </a:extLst>
        </xdr:cNvPr>
        <xdr:cNvSpPr txBox="1"/>
      </xdr:nvSpPr>
      <xdr:spPr>
        <a:xfrm>
          <a:off x="2385704" y="171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407" name="n_3aveValue【港湾・漁港】&#10;有形固定資産減価償却率">
          <a:extLst>
            <a:ext uri="{FF2B5EF4-FFF2-40B4-BE49-F238E27FC236}">
              <a16:creationId xmlns:a16="http://schemas.microsoft.com/office/drawing/2014/main" id="{A1C684D6-FA24-40DC-90E8-ADE578251462}"/>
            </a:ext>
          </a:extLst>
        </xdr:cNvPr>
        <xdr:cNvSpPr txBox="1"/>
      </xdr:nvSpPr>
      <xdr:spPr>
        <a:xfrm>
          <a:off x="1611004" y="176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08" name="n_4aveValue【港湾・漁港】&#10;有形固定資産減価償却率">
          <a:extLst>
            <a:ext uri="{FF2B5EF4-FFF2-40B4-BE49-F238E27FC236}">
              <a16:creationId xmlns:a16="http://schemas.microsoft.com/office/drawing/2014/main" id="{585226FA-E4F0-4780-9243-87326C627646}"/>
            </a:ext>
          </a:extLst>
        </xdr:cNvPr>
        <xdr:cNvSpPr txBox="1"/>
      </xdr:nvSpPr>
      <xdr:spPr>
        <a:xfrm>
          <a:off x="83630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167113</xdr:rowOff>
    </xdr:from>
    <xdr:ext cx="405111" cy="259045"/>
    <xdr:sp macro="" textlink="">
      <xdr:nvSpPr>
        <xdr:cNvPr id="409" name="n_1mainValue【港湾・漁港】&#10;有形固定資産減価償却率">
          <a:extLst>
            <a:ext uri="{FF2B5EF4-FFF2-40B4-BE49-F238E27FC236}">
              <a16:creationId xmlns:a16="http://schemas.microsoft.com/office/drawing/2014/main" id="{FC059896-07F0-4A0D-BE3D-7CAF08F5C69A}"/>
            </a:ext>
          </a:extLst>
        </xdr:cNvPr>
        <xdr:cNvSpPr txBox="1"/>
      </xdr:nvSpPr>
      <xdr:spPr>
        <a:xfrm>
          <a:off x="317056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136089</xdr:rowOff>
    </xdr:from>
    <xdr:ext cx="405111" cy="259045"/>
    <xdr:sp macro="" textlink="">
      <xdr:nvSpPr>
        <xdr:cNvPr id="410" name="n_2mainValue【港湾・漁港】&#10;有形固定資産減価償却率">
          <a:extLst>
            <a:ext uri="{FF2B5EF4-FFF2-40B4-BE49-F238E27FC236}">
              <a16:creationId xmlns:a16="http://schemas.microsoft.com/office/drawing/2014/main" id="{485B49F1-A645-4970-B951-9AB3DBA596C9}"/>
            </a:ext>
          </a:extLst>
        </xdr:cNvPr>
        <xdr:cNvSpPr txBox="1"/>
      </xdr:nvSpPr>
      <xdr:spPr>
        <a:xfrm>
          <a:off x="2385704" y="1757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130464</xdr:rowOff>
    </xdr:from>
    <xdr:ext cx="405111" cy="259045"/>
    <xdr:sp macro="" textlink="">
      <xdr:nvSpPr>
        <xdr:cNvPr id="411" name="n_3mainValue【港湾・漁港】&#10;有形固定資産減価償却率">
          <a:extLst>
            <a:ext uri="{FF2B5EF4-FFF2-40B4-BE49-F238E27FC236}">
              <a16:creationId xmlns:a16="http://schemas.microsoft.com/office/drawing/2014/main" id="{19F4D968-B568-4A39-B7E1-22CC3569A8D7}"/>
            </a:ext>
          </a:extLst>
        </xdr:cNvPr>
        <xdr:cNvSpPr txBox="1"/>
      </xdr:nvSpPr>
      <xdr:spPr>
        <a:xfrm>
          <a:off x="161100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12" name="n_4mainValue【港湾・漁港】&#10;有形固定資産減価償却率">
          <a:extLst>
            <a:ext uri="{FF2B5EF4-FFF2-40B4-BE49-F238E27FC236}">
              <a16:creationId xmlns:a16="http://schemas.microsoft.com/office/drawing/2014/main" id="{0DC29A0A-29CF-43C4-8FE1-CF46AB92AC18}"/>
            </a:ext>
          </a:extLst>
        </xdr:cNvPr>
        <xdr:cNvSpPr txBox="1"/>
      </xdr:nvSpPr>
      <xdr:spPr>
        <a:xfrm>
          <a:off x="83630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16CCEA3F-92BD-4CCF-81E6-539AA8FD759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5139A13D-06AB-4361-AF77-47608964B45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FDA367F9-22E0-4A65-859C-1CB7C0855B0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F75A6B2D-BA22-4B9B-8991-64E81D9F311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273D647C-8EB6-407E-B691-0FCB72BC014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BF1C860E-61C8-4103-8076-4C0D07A2F89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E926900B-45BF-42B5-A8D2-E86751772D8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1D3142B8-AD9E-4863-BD33-3B1A5B0EFCA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D3C361A2-D713-43A7-A833-DBF50FA58D1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4685EFD5-07DF-4B5E-A0E6-7E54D90A339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a:extLst>
            <a:ext uri="{FF2B5EF4-FFF2-40B4-BE49-F238E27FC236}">
              <a16:creationId xmlns:a16="http://schemas.microsoft.com/office/drawing/2014/main" id="{E022001C-59D4-4A60-8197-F01685765935}"/>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4" name="テキスト ボックス 423">
          <a:extLst>
            <a:ext uri="{FF2B5EF4-FFF2-40B4-BE49-F238E27FC236}">
              <a16:creationId xmlns:a16="http://schemas.microsoft.com/office/drawing/2014/main" id="{E05DB04D-B478-4371-A8FF-9471BDC11EE8}"/>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a:extLst>
            <a:ext uri="{FF2B5EF4-FFF2-40B4-BE49-F238E27FC236}">
              <a16:creationId xmlns:a16="http://schemas.microsoft.com/office/drawing/2014/main" id="{D363997F-7ABA-4286-94B2-1927C1FB16E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6" name="テキスト ボックス 425">
          <a:extLst>
            <a:ext uri="{FF2B5EF4-FFF2-40B4-BE49-F238E27FC236}">
              <a16:creationId xmlns:a16="http://schemas.microsoft.com/office/drawing/2014/main" id="{581DCD76-0FFD-4305-AC32-58A1D4F3B008}"/>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a:extLst>
            <a:ext uri="{FF2B5EF4-FFF2-40B4-BE49-F238E27FC236}">
              <a16:creationId xmlns:a16="http://schemas.microsoft.com/office/drawing/2014/main" id="{DE79FE2C-F73D-45E5-B5A6-927E7CB5C52A}"/>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8" name="テキスト ボックス 427">
          <a:extLst>
            <a:ext uri="{FF2B5EF4-FFF2-40B4-BE49-F238E27FC236}">
              <a16:creationId xmlns:a16="http://schemas.microsoft.com/office/drawing/2014/main" id="{73481ADD-E605-49D9-9300-8B9B3B7D9286}"/>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a:extLst>
            <a:ext uri="{FF2B5EF4-FFF2-40B4-BE49-F238E27FC236}">
              <a16:creationId xmlns:a16="http://schemas.microsoft.com/office/drawing/2014/main" id="{801A219F-7767-4B58-9A82-12B11F86AE34}"/>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0" name="テキスト ボックス 429">
          <a:extLst>
            <a:ext uri="{FF2B5EF4-FFF2-40B4-BE49-F238E27FC236}">
              <a16:creationId xmlns:a16="http://schemas.microsoft.com/office/drawing/2014/main" id="{583E28EF-81FA-4F7F-8C67-280AAB419C62}"/>
            </a:ext>
          </a:extLst>
        </xdr:cNvPr>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a:extLst>
            <a:ext uri="{FF2B5EF4-FFF2-40B4-BE49-F238E27FC236}">
              <a16:creationId xmlns:a16="http://schemas.microsoft.com/office/drawing/2014/main" id="{CA6CA72C-8E09-4978-A2EE-454B6E824183}"/>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2" name="テキスト ボックス 431">
          <a:extLst>
            <a:ext uri="{FF2B5EF4-FFF2-40B4-BE49-F238E27FC236}">
              <a16:creationId xmlns:a16="http://schemas.microsoft.com/office/drawing/2014/main" id="{CABE99E5-52F6-4093-9CDB-E3E10B6ED8FA}"/>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5CB60CEE-5DDE-45C2-8681-4B0654763C0B}"/>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4" name="テキスト ボックス 433">
          <a:extLst>
            <a:ext uri="{FF2B5EF4-FFF2-40B4-BE49-F238E27FC236}">
              <a16:creationId xmlns:a16="http://schemas.microsoft.com/office/drawing/2014/main" id="{BDE176B4-6E6D-4071-9B03-AE0B72B8B1AC}"/>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44933EB3-5228-4B17-93B1-FA14318B269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36" name="直線コネクタ 435">
          <a:extLst>
            <a:ext uri="{FF2B5EF4-FFF2-40B4-BE49-F238E27FC236}">
              <a16:creationId xmlns:a16="http://schemas.microsoft.com/office/drawing/2014/main" id="{12BAFE6F-412E-4C42-A834-AF42BAD0589D}"/>
            </a:ext>
          </a:extLst>
        </xdr:cNvPr>
        <xdr:cNvCxnSpPr/>
      </xdr:nvCxnSpPr>
      <xdr:spPr>
        <a:xfrm flipV="1">
          <a:off x="9219565" y="17006432"/>
          <a:ext cx="0" cy="125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37" name="【港湾・漁港】&#10;一人当たり有形固定資産（償却資産）額最小値テキスト">
          <a:extLst>
            <a:ext uri="{FF2B5EF4-FFF2-40B4-BE49-F238E27FC236}">
              <a16:creationId xmlns:a16="http://schemas.microsoft.com/office/drawing/2014/main" id="{233AECBD-6BF6-4983-87AB-DAACE88A4D54}"/>
            </a:ext>
          </a:extLst>
        </xdr:cNvPr>
        <xdr:cNvSpPr txBox="1"/>
      </xdr:nvSpPr>
      <xdr:spPr>
        <a:xfrm>
          <a:off x="9258300" y="18261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38" name="直線コネクタ 437">
          <a:extLst>
            <a:ext uri="{FF2B5EF4-FFF2-40B4-BE49-F238E27FC236}">
              <a16:creationId xmlns:a16="http://schemas.microsoft.com/office/drawing/2014/main" id="{04951F8B-7B45-44A2-92DA-EFF6F4B476C3}"/>
            </a:ext>
          </a:extLst>
        </xdr:cNvPr>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39" name="【港湾・漁港】&#10;一人当たり有形固定資産（償却資産）額最大値テキスト">
          <a:extLst>
            <a:ext uri="{FF2B5EF4-FFF2-40B4-BE49-F238E27FC236}">
              <a16:creationId xmlns:a16="http://schemas.microsoft.com/office/drawing/2014/main" id="{5FF41777-E48B-42F2-9B1F-67CE35A00283}"/>
            </a:ext>
          </a:extLst>
        </xdr:cNvPr>
        <xdr:cNvSpPr txBox="1"/>
      </xdr:nvSpPr>
      <xdr:spPr>
        <a:xfrm>
          <a:off x="9258300" y="16785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40" name="直線コネクタ 439">
          <a:extLst>
            <a:ext uri="{FF2B5EF4-FFF2-40B4-BE49-F238E27FC236}">
              <a16:creationId xmlns:a16="http://schemas.microsoft.com/office/drawing/2014/main" id="{2902AADD-FC7D-4232-A6C8-F759A32945A2}"/>
            </a:ext>
          </a:extLst>
        </xdr:cNvPr>
        <xdr:cNvCxnSpPr/>
      </xdr:nvCxnSpPr>
      <xdr:spPr>
        <a:xfrm>
          <a:off x="9154160" y="1700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158187</xdr:rowOff>
    </xdr:from>
    <xdr:ext cx="599010" cy="259045"/>
    <xdr:sp macro="" textlink="">
      <xdr:nvSpPr>
        <xdr:cNvPr id="441" name="【港湾・漁港】&#10;一人当たり有形固定資産（償却資産）額平均値テキスト">
          <a:extLst>
            <a:ext uri="{FF2B5EF4-FFF2-40B4-BE49-F238E27FC236}">
              <a16:creationId xmlns:a16="http://schemas.microsoft.com/office/drawing/2014/main" id="{3933A572-A06F-4029-8112-B4C9A8744952}"/>
            </a:ext>
          </a:extLst>
        </xdr:cNvPr>
        <xdr:cNvSpPr txBox="1"/>
      </xdr:nvSpPr>
      <xdr:spPr>
        <a:xfrm>
          <a:off x="9258300" y="17928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42" name="フローチャート: 判断 441">
          <a:extLst>
            <a:ext uri="{FF2B5EF4-FFF2-40B4-BE49-F238E27FC236}">
              <a16:creationId xmlns:a16="http://schemas.microsoft.com/office/drawing/2014/main" id="{C67717BB-8133-4661-B1DB-0DC6A4F39044}"/>
            </a:ext>
          </a:extLst>
        </xdr:cNvPr>
        <xdr:cNvSpPr/>
      </xdr:nvSpPr>
      <xdr:spPr>
        <a:xfrm>
          <a:off x="9192260" y="17945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43" name="フローチャート: 判断 442">
          <a:extLst>
            <a:ext uri="{FF2B5EF4-FFF2-40B4-BE49-F238E27FC236}">
              <a16:creationId xmlns:a16="http://schemas.microsoft.com/office/drawing/2014/main" id="{CF49DA03-E68D-4150-ACB8-DD8F2EDC339C}"/>
            </a:ext>
          </a:extLst>
        </xdr:cNvPr>
        <xdr:cNvSpPr/>
      </xdr:nvSpPr>
      <xdr:spPr>
        <a:xfrm>
          <a:off x="8445500" y="179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44" name="フローチャート: 判断 443">
          <a:extLst>
            <a:ext uri="{FF2B5EF4-FFF2-40B4-BE49-F238E27FC236}">
              <a16:creationId xmlns:a16="http://schemas.microsoft.com/office/drawing/2014/main" id="{FEF2C9A6-0A51-4F4D-ABA1-F41E27A122E1}"/>
            </a:ext>
          </a:extLst>
        </xdr:cNvPr>
        <xdr:cNvSpPr/>
      </xdr:nvSpPr>
      <xdr:spPr>
        <a:xfrm>
          <a:off x="7670800" y="18045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45" name="フローチャート: 判断 444">
          <a:extLst>
            <a:ext uri="{FF2B5EF4-FFF2-40B4-BE49-F238E27FC236}">
              <a16:creationId xmlns:a16="http://schemas.microsoft.com/office/drawing/2014/main" id="{7ED31D49-0597-401E-B2F1-9F9E76885D5B}"/>
            </a:ext>
          </a:extLst>
        </xdr:cNvPr>
        <xdr:cNvSpPr/>
      </xdr:nvSpPr>
      <xdr:spPr>
        <a:xfrm>
          <a:off x="6873240" y="18047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46" name="フローチャート: 判断 445">
          <a:extLst>
            <a:ext uri="{FF2B5EF4-FFF2-40B4-BE49-F238E27FC236}">
              <a16:creationId xmlns:a16="http://schemas.microsoft.com/office/drawing/2014/main" id="{141736CC-F48B-4A74-96A0-4E16F9D4FCD5}"/>
            </a:ext>
          </a:extLst>
        </xdr:cNvPr>
        <xdr:cNvSpPr/>
      </xdr:nvSpPr>
      <xdr:spPr>
        <a:xfrm>
          <a:off x="6098540" y="1798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4E83925B-01EF-4956-9A1A-93F0786D0D6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B4CEA80D-38C5-4FC4-A5A3-A20532EB6F7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18564FF8-BA02-4A30-BE6B-B938812982F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A242EC7E-1524-4121-84CA-4E480BA3CB7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6A1B3354-BAFF-4E5D-9271-C8EAC5CE2A5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60519</xdr:rowOff>
    </xdr:from>
    <xdr:to>
      <xdr:col>50</xdr:col>
      <xdr:colOff>165100</xdr:colOff>
      <xdr:row>106</xdr:row>
      <xdr:rowOff>162119</xdr:rowOff>
    </xdr:to>
    <xdr:sp macro="" textlink="">
      <xdr:nvSpPr>
        <xdr:cNvPr id="452" name="楕円 451">
          <a:extLst>
            <a:ext uri="{FF2B5EF4-FFF2-40B4-BE49-F238E27FC236}">
              <a16:creationId xmlns:a16="http://schemas.microsoft.com/office/drawing/2014/main" id="{A259E67D-E444-4C35-826D-61036D7D70D1}"/>
            </a:ext>
          </a:extLst>
        </xdr:cNvPr>
        <xdr:cNvSpPr/>
      </xdr:nvSpPr>
      <xdr:spPr>
        <a:xfrm>
          <a:off x="8445500" y="178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65643</xdr:rowOff>
    </xdr:from>
    <xdr:to>
      <xdr:col>46</xdr:col>
      <xdr:colOff>38100</xdr:colOff>
      <xdr:row>106</xdr:row>
      <xdr:rowOff>167243</xdr:rowOff>
    </xdr:to>
    <xdr:sp macro="" textlink="">
      <xdr:nvSpPr>
        <xdr:cNvPr id="453" name="楕円 452">
          <a:extLst>
            <a:ext uri="{FF2B5EF4-FFF2-40B4-BE49-F238E27FC236}">
              <a16:creationId xmlns:a16="http://schemas.microsoft.com/office/drawing/2014/main" id="{B0C2FE3C-E3EB-4DFB-A65B-1B1E9C3EAD3E}"/>
            </a:ext>
          </a:extLst>
        </xdr:cNvPr>
        <xdr:cNvSpPr/>
      </xdr:nvSpPr>
      <xdr:spPr>
        <a:xfrm>
          <a:off x="7670800" y="17835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111319</xdr:rowOff>
    </xdr:from>
    <xdr:to>
      <xdr:col>50</xdr:col>
      <xdr:colOff>114300</xdr:colOff>
      <xdr:row>106</xdr:row>
      <xdr:rowOff>116443</xdr:rowOff>
    </xdr:to>
    <xdr:cxnSp macro="">
      <xdr:nvCxnSpPr>
        <xdr:cNvPr id="454" name="直線コネクタ 453">
          <a:extLst>
            <a:ext uri="{FF2B5EF4-FFF2-40B4-BE49-F238E27FC236}">
              <a16:creationId xmlns:a16="http://schemas.microsoft.com/office/drawing/2014/main" id="{7C7903D7-A4A7-40E3-ACE7-D1EDDBBC95DE}"/>
            </a:ext>
          </a:extLst>
        </xdr:cNvPr>
        <xdr:cNvCxnSpPr/>
      </xdr:nvCxnSpPr>
      <xdr:spPr>
        <a:xfrm flipV="1">
          <a:off x="7713980" y="17881159"/>
          <a:ext cx="78232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71016</xdr:rowOff>
    </xdr:from>
    <xdr:to>
      <xdr:col>41</xdr:col>
      <xdr:colOff>101600</xdr:colOff>
      <xdr:row>107</xdr:row>
      <xdr:rowOff>1166</xdr:rowOff>
    </xdr:to>
    <xdr:sp macro="" textlink="">
      <xdr:nvSpPr>
        <xdr:cNvPr id="455" name="楕円 454">
          <a:extLst>
            <a:ext uri="{FF2B5EF4-FFF2-40B4-BE49-F238E27FC236}">
              <a16:creationId xmlns:a16="http://schemas.microsoft.com/office/drawing/2014/main" id="{8BAB9312-315F-4BDE-A448-15DE6CA66698}"/>
            </a:ext>
          </a:extLst>
        </xdr:cNvPr>
        <xdr:cNvSpPr/>
      </xdr:nvSpPr>
      <xdr:spPr>
        <a:xfrm>
          <a:off x="6873240" y="1784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116443</xdr:rowOff>
    </xdr:from>
    <xdr:to>
      <xdr:col>45</xdr:col>
      <xdr:colOff>177800</xdr:colOff>
      <xdr:row>106</xdr:row>
      <xdr:rowOff>121816</xdr:rowOff>
    </xdr:to>
    <xdr:cxnSp macro="">
      <xdr:nvCxnSpPr>
        <xdr:cNvPr id="456" name="直線コネクタ 455">
          <a:extLst>
            <a:ext uri="{FF2B5EF4-FFF2-40B4-BE49-F238E27FC236}">
              <a16:creationId xmlns:a16="http://schemas.microsoft.com/office/drawing/2014/main" id="{523B2618-6753-4F08-891C-4D99AF59E4A4}"/>
            </a:ext>
          </a:extLst>
        </xdr:cNvPr>
        <xdr:cNvCxnSpPr/>
      </xdr:nvCxnSpPr>
      <xdr:spPr>
        <a:xfrm flipV="1">
          <a:off x="6924040" y="17886283"/>
          <a:ext cx="78994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85785</xdr:rowOff>
    </xdr:from>
    <xdr:to>
      <xdr:col>36</xdr:col>
      <xdr:colOff>165100</xdr:colOff>
      <xdr:row>107</xdr:row>
      <xdr:rowOff>15935</xdr:rowOff>
    </xdr:to>
    <xdr:sp macro="" textlink="">
      <xdr:nvSpPr>
        <xdr:cNvPr id="457" name="楕円 456">
          <a:extLst>
            <a:ext uri="{FF2B5EF4-FFF2-40B4-BE49-F238E27FC236}">
              <a16:creationId xmlns:a16="http://schemas.microsoft.com/office/drawing/2014/main" id="{ED04C1BC-DC2D-4818-AF2E-D892F91F9A2F}"/>
            </a:ext>
          </a:extLst>
        </xdr:cNvPr>
        <xdr:cNvSpPr/>
      </xdr:nvSpPr>
      <xdr:spPr>
        <a:xfrm>
          <a:off x="6098540" y="17855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121816</xdr:rowOff>
    </xdr:from>
    <xdr:to>
      <xdr:col>41</xdr:col>
      <xdr:colOff>50800</xdr:colOff>
      <xdr:row>106</xdr:row>
      <xdr:rowOff>136585</xdr:rowOff>
    </xdr:to>
    <xdr:cxnSp macro="">
      <xdr:nvCxnSpPr>
        <xdr:cNvPr id="458" name="直線コネクタ 457">
          <a:extLst>
            <a:ext uri="{FF2B5EF4-FFF2-40B4-BE49-F238E27FC236}">
              <a16:creationId xmlns:a16="http://schemas.microsoft.com/office/drawing/2014/main" id="{5142E1C7-934D-42A1-9F67-323D6DE2752E}"/>
            </a:ext>
          </a:extLst>
        </xdr:cNvPr>
        <xdr:cNvCxnSpPr/>
      </xdr:nvCxnSpPr>
      <xdr:spPr>
        <a:xfrm flipV="1">
          <a:off x="6149340" y="17891656"/>
          <a:ext cx="7747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106291</xdr:rowOff>
    </xdr:from>
    <xdr:ext cx="599010" cy="259045"/>
    <xdr:sp macro="" textlink="">
      <xdr:nvSpPr>
        <xdr:cNvPr id="459" name="n_1aveValue【港湾・漁港】&#10;一人当たり有形固定資産（償却資産）額">
          <a:extLst>
            <a:ext uri="{FF2B5EF4-FFF2-40B4-BE49-F238E27FC236}">
              <a16:creationId xmlns:a16="http://schemas.microsoft.com/office/drawing/2014/main" id="{3B2810D0-A974-4969-90A6-6E8E5C1F68A6}"/>
            </a:ext>
          </a:extLst>
        </xdr:cNvPr>
        <xdr:cNvSpPr txBox="1"/>
      </xdr:nvSpPr>
      <xdr:spPr>
        <a:xfrm>
          <a:off x="8214575" y="1804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60" name="n_2aveValue【港湾・漁港】&#10;一人当たり有形固定資産（償却資産）額">
          <a:extLst>
            <a:ext uri="{FF2B5EF4-FFF2-40B4-BE49-F238E27FC236}">
              <a16:creationId xmlns:a16="http://schemas.microsoft.com/office/drawing/2014/main" id="{36F28AF1-9E43-41A0-8730-33003CF2C78F}"/>
            </a:ext>
          </a:extLst>
        </xdr:cNvPr>
        <xdr:cNvSpPr txBox="1"/>
      </xdr:nvSpPr>
      <xdr:spPr>
        <a:xfrm>
          <a:off x="7444955" y="1813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61" name="n_3aveValue【港湾・漁港】&#10;一人当たり有形固定資産（償却資産）額">
          <a:extLst>
            <a:ext uri="{FF2B5EF4-FFF2-40B4-BE49-F238E27FC236}">
              <a16:creationId xmlns:a16="http://schemas.microsoft.com/office/drawing/2014/main" id="{34D4A669-184E-4779-BECD-84C67F78EACE}"/>
            </a:ext>
          </a:extLst>
        </xdr:cNvPr>
        <xdr:cNvSpPr txBox="1"/>
      </xdr:nvSpPr>
      <xdr:spPr>
        <a:xfrm>
          <a:off x="6670255" y="1813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135388</xdr:rowOff>
    </xdr:from>
    <xdr:ext cx="599010" cy="259045"/>
    <xdr:sp macro="" textlink="">
      <xdr:nvSpPr>
        <xdr:cNvPr id="462" name="n_4aveValue【港湾・漁港】&#10;一人当たり有形固定資産（償却資産）額">
          <a:extLst>
            <a:ext uri="{FF2B5EF4-FFF2-40B4-BE49-F238E27FC236}">
              <a16:creationId xmlns:a16="http://schemas.microsoft.com/office/drawing/2014/main" id="{5AED5D47-2EA8-4193-B07F-A6C1EAF2B1EC}"/>
            </a:ext>
          </a:extLst>
        </xdr:cNvPr>
        <xdr:cNvSpPr txBox="1"/>
      </xdr:nvSpPr>
      <xdr:spPr>
        <a:xfrm>
          <a:off x="5872695" y="180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7196</xdr:rowOff>
    </xdr:from>
    <xdr:ext cx="599010" cy="259045"/>
    <xdr:sp macro="" textlink="">
      <xdr:nvSpPr>
        <xdr:cNvPr id="463" name="n_1mainValue【港湾・漁港】&#10;一人当たり有形固定資産（償却資産）額">
          <a:extLst>
            <a:ext uri="{FF2B5EF4-FFF2-40B4-BE49-F238E27FC236}">
              <a16:creationId xmlns:a16="http://schemas.microsoft.com/office/drawing/2014/main" id="{5F5F725F-62A4-4B65-941B-7839242DD906}"/>
            </a:ext>
          </a:extLst>
        </xdr:cNvPr>
        <xdr:cNvSpPr txBox="1"/>
      </xdr:nvSpPr>
      <xdr:spPr>
        <a:xfrm>
          <a:off x="8214575" y="1760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12320</xdr:rowOff>
    </xdr:from>
    <xdr:ext cx="599010" cy="259045"/>
    <xdr:sp macro="" textlink="">
      <xdr:nvSpPr>
        <xdr:cNvPr id="464" name="n_2mainValue【港湾・漁港】&#10;一人当たり有形固定資産（償却資産）額">
          <a:extLst>
            <a:ext uri="{FF2B5EF4-FFF2-40B4-BE49-F238E27FC236}">
              <a16:creationId xmlns:a16="http://schemas.microsoft.com/office/drawing/2014/main" id="{11B1DF07-8B29-453F-A7D1-AF884D537B9B}"/>
            </a:ext>
          </a:extLst>
        </xdr:cNvPr>
        <xdr:cNvSpPr txBox="1"/>
      </xdr:nvSpPr>
      <xdr:spPr>
        <a:xfrm>
          <a:off x="7444955" y="1761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17693</xdr:rowOff>
    </xdr:from>
    <xdr:ext cx="599010" cy="259045"/>
    <xdr:sp macro="" textlink="">
      <xdr:nvSpPr>
        <xdr:cNvPr id="465" name="n_3mainValue【港湾・漁港】&#10;一人当たり有形固定資産（償却資産）額">
          <a:extLst>
            <a:ext uri="{FF2B5EF4-FFF2-40B4-BE49-F238E27FC236}">
              <a16:creationId xmlns:a16="http://schemas.microsoft.com/office/drawing/2014/main" id="{BF6776BF-FBCB-445A-B83A-F7EAE145F641}"/>
            </a:ext>
          </a:extLst>
        </xdr:cNvPr>
        <xdr:cNvSpPr txBox="1"/>
      </xdr:nvSpPr>
      <xdr:spPr>
        <a:xfrm>
          <a:off x="6670255" y="176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32462</xdr:rowOff>
    </xdr:from>
    <xdr:ext cx="599010" cy="259045"/>
    <xdr:sp macro="" textlink="">
      <xdr:nvSpPr>
        <xdr:cNvPr id="466" name="n_4mainValue【港湾・漁港】&#10;一人当たり有形固定資産（償却資産）額">
          <a:extLst>
            <a:ext uri="{FF2B5EF4-FFF2-40B4-BE49-F238E27FC236}">
              <a16:creationId xmlns:a16="http://schemas.microsoft.com/office/drawing/2014/main" id="{A9A9DF7F-0DC7-44B2-BC35-6AF86DDAE076}"/>
            </a:ext>
          </a:extLst>
        </xdr:cNvPr>
        <xdr:cNvSpPr txBox="1"/>
      </xdr:nvSpPr>
      <xdr:spPr>
        <a:xfrm>
          <a:off x="5872695" y="176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474A2AB3-7A9C-4056-BFD8-EDDDCD21406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77A93431-7DA0-453E-A77F-B2C6D6FD568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19CB04A4-EA88-460A-B5AC-B0D2F641545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B125315E-218E-4AD7-B183-3E3C4D282B3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390535B5-CF77-4F84-AE24-A01BC9F208F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E53386CC-019F-495B-9620-3877E1C5B5F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DEA9BCBF-5EF3-4DC5-B2FA-52FE2800B655}"/>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E888CEA5-AAC9-4B52-90D7-B5467AC7757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E657CC8B-F276-4D0C-BDCF-1D84182E818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3AA0BE24-A4BC-45D4-99AD-C74F95649F4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DDC023C8-4E59-4E86-9B6E-56E61105D6F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a:extLst>
            <a:ext uri="{FF2B5EF4-FFF2-40B4-BE49-F238E27FC236}">
              <a16:creationId xmlns:a16="http://schemas.microsoft.com/office/drawing/2014/main" id="{F5024112-FEC3-4E25-83F4-CF0B205E44C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A8CF4735-0933-4DF9-88F7-CF65A68779F2}"/>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a:extLst>
            <a:ext uri="{FF2B5EF4-FFF2-40B4-BE49-F238E27FC236}">
              <a16:creationId xmlns:a16="http://schemas.microsoft.com/office/drawing/2014/main" id="{41BF3F73-19AF-42E5-B087-AF8209AC786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a:extLst>
            <a:ext uri="{FF2B5EF4-FFF2-40B4-BE49-F238E27FC236}">
              <a16:creationId xmlns:a16="http://schemas.microsoft.com/office/drawing/2014/main" id="{EAC211A0-C59D-4523-8A63-20CFBA102D1F}"/>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a:extLst>
            <a:ext uri="{FF2B5EF4-FFF2-40B4-BE49-F238E27FC236}">
              <a16:creationId xmlns:a16="http://schemas.microsoft.com/office/drawing/2014/main" id="{782DC010-D97F-4D47-98B5-D96F73F2DAB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a:extLst>
            <a:ext uri="{FF2B5EF4-FFF2-40B4-BE49-F238E27FC236}">
              <a16:creationId xmlns:a16="http://schemas.microsoft.com/office/drawing/2014/main" id="{67E52C4A-9623-4718-852C-E50DFC773B9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a:extLst>
            <a:ext uri="{FF2B5EF4-FFF2-40B4-BE49-F238E27FC236}">
              <a16:creationId xmlns:a16="http://schemas.microsoft.com/office/drawing/2014/main" id="{F53720C2-AA4A-4D9F-892A-7304F5E517ED}"/>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a:extLst>
            <a:ext uri="{FF2B5EF4-FFF2-40B4-BE49-F238E27FC236}">
              <a16:creationId xmlns:a16="http://schemas.microsoft.com/office/drawing/2014/main" id="{F5165952-6858-4C30-8260-AA574534545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a:extLst>
            <a:ext uri="{FF2B5EF4-FFF2-40B4-BE49-F238E27FC236}">
              <a16:creationId xmlns:a16="http://schemas.microsoft.com/office/drawing/2014/main" id="{5CAE10C7-49CB-48FF-A122-4218825F3F9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a:extLst>
            <a:ext uri="{FF2B5EF4-FFF2-40B4-BE49-F238E27FC236}">
              <a16:creationId xmlns:a16="http://schemas.microsoft.com/office/drawing/2014/main" id="{101A83EB-BAB1-42B6-B7AD-FCA6E0143491}"/>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EF58F1BB-C586-4405-9259-3851C97C814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a:extLst>
            <a:ext uri="{FF2B5EF4-FFF2-40B4-BE49-F238E27FC236}">
              <a16:creationId xmlns:a16="http://schemas.microsoft.com/office/drawing/2014/main" id="{B25F0FC5-F4DD-45CB-931A-5E8065696DC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a:extLst>
            <a:ext uri="{FF2B5EF4-FFF2-40B4-BE49-F238E27FC236}">
              <a16:creationId xmlns:a16="http://schemas.microsoft.com/office/drawing/2014/main" id="{C35C73AB-CF13-47D3-A706-22A82C3444C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91" name="直線コネクタ 490">
          <a:extLst>
            <a:ext uri="{FF2B5EF4-FFF2-40B4-BE49-F238E27FC236}">
              <a16:creationId xmlns:a16="http://schemas.microsoft.com/office/drawing/2014/main" id="{7BADC786-0E16-4297-8CD4-71BC2D20523E}"/>
            </a:ext>
          </a:extLst>
        </xdr:cNvPr>
        <xdr:cNvCxnSpPr/>
      </xdr:nvCxnSpPr>
      <xdr:spPr>
        <a:xfrm flipV="1">
          <a:off x="14375764" y="583311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2" name="【認定こども園・幼稚園・保育所】&#10;有形固定資産減価償却率最小値テキスト">
          <a:extLst>
            <a:ext uri="{FF2B5EF4-FFF2-40B4-BE49-F238E27FC236}">
              <a16:creationId xmlns:a16="http://schemas.microsoft.com/office/drawing/2014/main" id="{8F50C0D1-C4E6-422A-9539-CEBE2D5DA19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3" name="直線コネクタ 492">
          <a:extLst>
            <a:ext uri="{FF2B5EF4-FFF2-40B4-BE49-F238E27FC236}">
              <a16:creationId xmlns:a16="http://schemas.microsoft.com/office/drawing/2014/main" id="{7955AB62-F641-4BB5-B223-973E0CF79AE1}"/>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4" name="【認定こども園・幼稚園・保育所】&#10;有形固定資産減価償却率最大値テキスト">
          <a:extLst>
            <a:ext uri="{FF2B5EF4-FFF2-40B4-BE49-F238E27FC236}">
              <a16:creationId xmlns:a16="http://schemas.microsoft.com/office/drawing/2014/main" id="{8314E909-5DAD-42D0-BA31-2C6D4751C0DE}"/>
            </a:ext>
          </a:extLst>
        </xdr:cNvPr>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5" name="直線コネクタ 494">
          <a:extLst>
            <a:ext uri="{FF2B5EF4-FFF2-40B4-BE49-F238E27FC236}">
              <a16:creationId xmlns:a16="http://schemas.microsoft.com/office/drawing/2014/main" id="{757F4AFC-DE6C-4BE0-9906-C1167DA2594D}"/>
            </a:ext>
          </a:extLst>
        </xdr:cNvPr>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96" name="【認定こども園・幼稚園・保育所】&#10;有形固定資産減価償却率平均値テキスト">
          <a:extLst>
            <a:ext uri="{FF2B5EF4-FFF2-40B4-BE49-F238E27FC236}">
              <a16:creationId xmlns:a16="http://schemas.microsoft.com/office/drawing/2014/main" id="{2056DBF8-D2DF-4B5F-8052-7891868B4FDA}"/>
            </a:ext>
          </a:extLst>
        </xdr:cNvPr>
        <xdr:cNvSpPr txBox="1"/>
      </xdr:nvSpPr>
      <xdr:spPr>
        <a:xfrm>
          <a:off x="144145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97" name="フローチャート: 判断 496">
          <a:extLst>
            <a:ext uri="{FF2B5EF4-FFF2-40B4-BE49-F238E27FC236}">
              <a16:creationId xmlns:a16="http://schemas.microsoft.com/office/drawing/2014/main" id="{207E3777-2960-4A2F-9296-9679F1C58C75}"/>
            </a:ext>
          </a:extLst>
        </xdr:cNvPr>
        <xdr:cNvSpPr/>
      </xdr:nvSpPr>
      <xdr:spPr>
        <a:xfrm>
          <a:off x="14325600" y="6163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98" name="フローチャート: 判断 497">
          <a:extLst>
            <a:ext uri="{FF2B5EF4-FFF2-40B4-BE49-F238E27FC236}">
              <a16:creationId xmlns:a16="http://schemas.microsoft.com/office/drawing/2014/main" id="{0FFF27BC-11AD-4EFD-92BF-113BF7ADE6B1}"/>
            </a:ext>
          </a:extLst>
        </xdr:cNvPr>
        <xdr:cNvSpPr/>
      </xdr:nvSpPr>
      <xdr:spPr>
        <a:xfrm>
          <a:off x="1357884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99" name="フローチャート: 判断 498">
          <a:extLst>
            <a:ext uri="{FF2B5EF4-FFF2-40B4-BE49-F238E27FC236}">
              <a16:creationId xmlns:a16="http://schemas.microsoft.com/office/drawing/2014/main" id="{B217A61C-A1D7-4CBB-9F5A-F5C16AB87139}"/>
            </a:ext>
          </a:extLst>
        </xdr:cNvPr>
        <xdr:cNvSpPr/>
      </xdr:nvSpPr>
      <xdr:spPr>
        <a:xfrm>
          <a:off x="128041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00" name="フローチャート: 判断 499">
          <a:extLst>
            <a:ext uri="{FF2B5EF4-FFF2-40B4-BE49-F238E27FC236}">
              <a16:creationId xmlns:a16="http://schemas.microsoft.com/office/drawing/2014/main" id="{4F7984E8-1AC1-45CA-BBC5-792019D04FE7}"/>
            </a:ext>
          </a:extLst>
        </xdr:cNvPr>
        <xdr:cNvSpPr/>
      </xdr:nvSpPr>
      <xdr:spPr>
        <a:xfrm>
          <a:off x="12029440" y="617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01" name="フローチャート: 判断 500">
          <a:extLst>
            <a:ext uri="{FF2B5EF4-FFF2-40B4-BE49-F238E27FC236}">
              <a16:creationId xmlns:a16="http://schemas.microsoft.com/office/drawing/2014/main" id="{D616A7A0-BD04-4F06-AB27-DFCC56654A6C}"/>
            </a:ext>
          </a:extLst>
        </xdr:cNvPr>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283B2DAE-7256-4F6E-8CD8-B27B0DEB6DA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E3ED45DC-0BAB-470D-9B69-0E321FA98D9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CA10DFA9-1C09-407F-98CD-D266B23F67C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E76281A-F2D3-47C1-AA11-FB5FF077970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2533692-7D2B-4DDF-8A85-FF5DC399A3C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507" name="楕円 506">
          <a:extLst>
            <a:ext uri="{FF2B5EF4-FFF2-40B4-BE49-F238E27FC236}">
              <a16:creationId xmlns:a16="http://schemas.microsoft.com/office/drawing/2014/main" id="{B699ECA8-B221-43FA-B02C-2D174B418A18}"/>
            </a:ext>
          </a:extLst>
        </xdr:cNvPr>
        <xdr:cNvSpPr/>
      </xdr:nvSpPr>
      <xdr:spPr>
        <a:xfrm>
          <a:off x="1357884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08" name="楕円 507">
          <a:extLst>
            <a:ext uri="{FF2B5EF4-FFF2-40B4-BE49-F238E27FC236}">
              <a16:creationId xmlns:a16="http://schemas.microsoft.com/office/drawing/2014/main" id="{A19183B7-79E7-4E00-B814-955CFC85C0D5}"/>
            </a:ext>
          </a:extLst>
        </xdr:cNvPr>
        <xdr:cNvSpPr/>
      </xdr:nvSpPr>
      <xdr:spPr>
        <a:xfrm>
          <a:off x="1280414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37</xdr:row>
      <xdr:rowOff>53340</xdr:rowOff>
    </xdr:to>
    <xdr:cxnSp macro="">
      <xdr:nvCxnSpPr>
        <xdr:cNvPr id="509" name="直線コネクタ 508">
          <a:extLst>
            <a:ext uri="{FF2B5EF4-FFF2-40B4-BE49-F238E27FC236}">
              <a16:creationId xmlns:a16="http://schemas.microsoft.com/office/drawing/2014/main" id="{D47529B5-4E55-4E4E-8B57-E27B304C5195}"/>
            </a:ext>
          </a:extLst>
        </xdr:cNvPr>
        <xdr:cNvCxnSpPr/>
      </xdr:nvCxnSpPr>
      <xdr:spPr>
        <a:xfrm flipV="1">
          <a:off x="12854940" y="6088380"/>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97790</xdr:rowOff>
    </xdr:from>
    <xdr:to>
      <xdr:col>72</xdr:col>
      <xdr:colOff>38100</xdr:colOff>
      <xdr:row>37</xdr:row>
      <xdr:rowOff>27940</xdr:rowOff>
    </xdr:to>
    <xdr:sp macro="" textlink="">
      <xdr:nvSpPr>
        <xdr:cNvPr id="510" name="楕円 509">
          <a:extLst>
            <a:ext uri="{FF2B5EF4-FFF2-40B4-BE49-F238E27FC236}">
              <a16:creationId xmlns:a16="http://schemas.microsoft.com/office/drawing/2014/main" id="{9DD9A35F-4D67-48E5-9139-C3FEE232BFDF}"/>
            </a:ext>
          </a:extLst>
        </xdr:cNvPr>
        <xdr:cNvSpPr/>
      </xdr:nvSpPr>
      <xdr:spPr>
        <a:xfrm>
          <a:off x="12029440" y="613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148590</xdr:rowOff>
    </xdr:from>
    <xdr:to>
      <xdr:col>76</xdr:col>
      <xdr:colOff>114300</xdr:colOff>
      <xdr:row>37</xdr:row>
      <xdr:rowOff>53340</xdr:rowOff>
    </xdr:to>
    <xdr:cxnSp macro="">
      <xdr:nvCxnSpPr>
        <xdr:cNvPr id="511" name="直線コネクタ 510">
          <a:extLst>
            <a:ext uri="{FF2B5EF4-FFF2-40B4-BE49-F238E27FC236}">
              <a16:creationId xmlns:a16="http://schemas.microsoft.com/office/drawing/2014/main" id="{D43A4670-2C51-4DD7-8819-66470D494AD7}"/>
            </a:ext>
          </a:extLst>
        </xdr:cNvPr>
        <xdr:cNvCxnSpPr/>
      </xdr:nvCxnSpPr>
      <xdr:spPr>
        <a:xfrm>
          <a:off x="12072620" y="618363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95885</xdr:rowOff>
    </xdr:from>
    <xdr:to>
      <xdr:col>67</xdr:col>
      <xdr:colOff>101600</xdr:colOff>
      <xdr:row>37</xdr:row>
      <xdr:rowOff>26035</xdr:rowOff>
    </xdr:to>
    <xdr:sp macro="" textlink="">
      <xdr:nvSpPr>
        <xdr:cNvPr id="512" name="楕円 511">
          <a:extLst>
            <a:ext uri="{FF2B5EF4-FFF2-40B4-BE49-F238E27FC236}">
              <a16:creationId xmlns:a16="http://schemas.microsoft.com/office/drawing/2014/main" id="{E27139C3-E08F-4629-B015-B24934A070AA}"/>
            </a:ext>
          </a:extLst>
        </xdr:cNvPr>
        <xdr:cNvSpPr/>
      </xdr:nvSpPr>
      <xdr:spPr>
        <a:xfrm>
          <a:off x="11231880" y="6130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146685</xdr:rowOff>
    </xdr:from>
    <xdr:to>
      <xdr:col>71</xdr:col>
      <xdr:colOff>177800</xdr:colOff>
      <xdr:row>36</xdr:row>
      <xdr:rowOff>148590</xdr:rowOff>
    </xdr:to>
    <xdr:cxnSp macro="">
      <xdr:nvCxnSpPr>
        <xdr:cNvPr id="513" name="直線コネクタ 512">
          <a:extLst>
            <a:ext uri="{FF2B5EF4-FFF2-40B4-BE49-F238E27FC236}">
              <a16:creationId xmlns:a16="http://schemas.microsoft.com/office/drawing/2014/main" id="{641E74AF-D44B-4C20-BCE0-449AEDA36A8B}"/>
            </a:ext>
          </a:extLst>
        </xdr:cNvPr>
        <xdr:cNvCxnSpPr/>
      </xdr:nvCxnSpPr>
      <xdr:spPr>
        <a:xfrm>
          <a:off x="11282680" y="618172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514" name="n_1aveValue【認定こども園・幼稚園・保育所】&#10;有形固定資産減価償却率">
          <a:extLst>
            <a:ext uri="{FF2B5EF4-FFF2-40B4-BE49-F238E27FC236}">
              <a16:creationId xmlns:a16="http://schemas.microsoft.com/office/drawing/2014/main" id="{4139DEF2-EE4B-41DC-970C-128D0072C918}"/>
            </a:ext>
          </a:extLst>
        </xdr:cNvPr>
        <xdr:cNvSpPr txBox="1"/>
      </xdr:nvSpPr>
      <xdr:spPr>
        <a:xfrm>
          <a:off x="134372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15" name="n_2aveValue【認定こども園・幼稚園・保育所】&#10;有形固定資産減価償却率">
          <a:extLst>
            <a:ext uri="{FF2B5EF4-FFF2-40B4-BE49-F238E27FC236}">
              <a16:creationId xmlns:a16="http://schemas.microsoft.com/office/drawing/2014/main" id="{FD09404F-1FCE-43D2-954D-3AA8B1AFBD72}"/>
            </a:ext>
          </a:extLst>
        </xdr:cNvPr>
        <xdr:cNvSpPr txBox="1"/>
      </xdr:nvSpPr>
      <xdr:spPr>
        <a:xfrm>
          <a:off x="12675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516" name="n_3aveValue【認定こども園・幼稚園・保育所】&#10;有形固定資産減価償却率">
          <a:extLst>
            <a:ext uri="{FF2B5EF4-FFF2-40B4-BE49-F238E27FC236}">
              <a16:creationId xmlns:a16="http://schemas.microsoft.com/office/drawing/2014/main" id="{68979B1B-0BB5-4B4A-8110-45D6EF943741}"/>
            </a:ext>
          </a:extLst>
        </xdr:cNvPr>
        <xdr:cNvSpPr txBox="1"/>
      </xdr:nvSpPr>
      <xdr:spPr>
        <a:xfrm>
          <a:off x="119005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17" name="n_4aveValue【認定こども園・幼稚園・保育所】&#10;有形固定資産減価償却率">
          <a:extLst>
            <a:ext uri="{FF2B5EF4-FFF2-40B4-BE49-F238E27FC236}">
              <a16:creationId xmlns:a16="http://schemas.microsoft.com/office/drawing/2014/main" id="{81CCD43C-EE3D-4343-8B1D-B1963ABDDB67}"/>
            </a:ext>
          </a:extLst>
        </xdr:cNvPr>
        <xdr:cNvSpPr txBox="1"/>
      </xdr:nvSpPr>
      <xdr:spPr>
        <a:xfrm>
          <a:off x="1110298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518" name="n_1mainValue【認定こども園・幼稚園・保育所】&#10;有形固定資産減価償却率">
          <a:extLst>
            <a:ext uri="{FF2B5EF4-FFF2-40B4-BE49-F238E27FC236}">
              <a16:creationId xmlns:a16="http://schemas.microsoft.com/office/drawing/2014/main" id="{C8ED30AD-1FF5-4DFF-AE35-2D21AA5FB323}"/>
            </a:ext>
          </a:extLst>
        </xdr:cNvPr>
        <xdr:cNvSpPr txBox="1"/>
      </xdr:nvSpPr>
      <xdr:spPr>
        <a:xfrm>
          <a:off x="134372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19" name="n_2mainValue【認定こども園・幼稚園・保育所】&#10;有形固定資産減価償却率">
          <a:extLst>
            <a:ext uri="{FF2B5EF4-FFF2-40B4-BE49-F238E27FC236}">
              <a16:creationId xmlns:a16="http://schemas.microsoft.com/office/drawing/2014/main" id="{BCBCAE76-A429-4302-8023-ACB8D89217C0}"/>
            </a:ext>
          </a:extLst>
        </xdr:cNvPr>
        <xdr:cNvSpPr txBox="1"/>
      </xdr:nvSpPr>
      <xdr:spPr>
        <a:xfrm>
          <a:off x="126752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520" name="n_3mainValue【認定こども園・幼稚園・保育所】&#10;有形固定資産減価償却率">
          <a:extLst>
            <a:ext uri="{FF2B5EF4-FFF2-40B4-BE49-F238E27FC236}">
              <a16:creationId xmlns:a16="http://schemas.microsoft.com/office/drawing/2014/main" id="{74FC4365-80DB-40D5-B87F-A3017CCB6F51}"/>
            </a:ext>
          </a:extLst>
        </xdr:cNvPr>
        <xdr:cNvSpPr txBox="1"/>
      </xdr:nvSpPr>
      <xdr:spPr>
        <a:xfrm>
          <a:off x="119005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21" name="n_4mainValue【認定こども園・幼稚園・保育所】&#10;有形固定資産減価償却率">
          <a:extLst>
            <a:ext uri="{FF2B5EF4-FFF2-40B4-BE49-F238E27FC236}">
              <a16:creationId xmlns:a16="http://schemas.microsoft.com/office/drawing/2014/main" id="{C4AE5E4D-0F91-4D08-8C5E-62895A323117}"/>
            </a:ext>
          </a:extLst>
        </xdr:cNvPr>
        <xdr:cNvSpPr txBox="1"/>
      </xdr:nvSpPr>
      <xdr:spPr>
        <a:xfrm>
          <a:off x="1110298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66E51785-B2E8-4AE1-9CD6-D1B25C1395E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349A745E-A5EA-45D4-9D93-57FEC364F69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C0ED0F67-B350-44A5-84C6-5BB3950FD45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AA568651-5EF5-4458-971D-9C094E20514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C51828A5-0C37-4669-9B49-202062EAE29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CFEDBE98-7D37-4050-B54B-8B6FD335F48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BF513AE5-A10C-4374-822D-ABCD8054E03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A8F0D7B0-E60A-416C-8903-9BA6E1B1224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2917A221-C0C5-4612-8EEA-DA259478D5E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C4D91D48-8CC5-4DD5-B7D4-B52464ACFD4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2" name="直線コネクタ 531">
          <a:extLst>
            <a:ext uri="{FF2B5EF4-FFF2-40B4-BE49-F238E27FC236}">
              <a16:creationId xmlns:a16="http://schemas.microsoft.com/office/drawing/2014/main" id="{9D08CE86-1CD3-4472-BD71-755C16576634}"/>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3" name="テキスト ボックス 532">
          <a:extLst>
            <a:ext uri="{FF2B5EF4-FFF2-40B4-BE49-F238E27FC236}">
              <a16:creationId xmlns:a16="http://schemas.microsoft.com/office/drawing/2014/main" id="{D183C5B2-E771-4173-9CCD-FCC31EF35596}"/>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4" name="直線コネクタ 533">
          <a:extLst>
            <a:ext uri="{FF2B5EF4-FFF2-40B4-BE49-F238E27FC236}">
              <a16:creationId xmlns:a16="http://schemas.microsoft.com/office/drawing/2014/main" id="{31F9E004-14E0-4007-8DDD-5612F5B7AFC1}"/>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5" name="テキスト ボックス 534">
          <a:extLst>
            <a:ext uri="{FF2B5EF4-FFF2-40B4-BE49-F238E27FC236}">
              <a16:creationId xmlns:a16="http://schemas.microsoft.com/office/drawing/2014/main" id="{783EF194-2373-4BC7-A98E-37FF2B24902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6" name="直線コネクタ 535">
          <a:extLst>
            <a:ext uri="{FF2B5EF4-FFF2-40B4-BE49-F238E27FC236}">
              <a16:creationId xmlns:a16="http://schemas.microsoft.com/office/drawing/2014/main" id="{F40F0C3A-8A3C-4E43-8F38-DB1A6619B60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7" name="テキスト ボックス 536">
          <a:extLst>
            <a:ext uri="{FF2B5EF4-FFF2-40B4-BE49-F238E27FC236}">
              <a16:creationId xmlns:a16="http://schemas.microsoft.com/office/drawing/2014/main" id="{B1FFA87D-38AC-4B9B-AFB2-3194283651C2}"/>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8" name="直線コネクタ 537">
          <a:extLst>
            <a:ext uri="{FF2B5EF4-FFF2-40B4-BE49-F238E27FC236}">
              <a16:creationId xmlns:a16="http://schemas.microsoft.com/office/drawing/2014/main" id="{D4AC3A9B-A84B-488D-BF56-2B65305A9246}"/>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9" name="テキスト ボックス 538">
          <a:extLst>
            <a:ext uri="{FF2B5EF4-FFF2-40B4-BE49-F238E27FC236}">
              <a16:creationId xmlns:a16="http://schemas.microsoft.com/office/drawing/2014/main" id="{EF7D9EBB-3C5A-4CDE-8355-08344D9BBEB7}"/>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0" name="直線コネクタ 539">
          <a:extLst>
            <a:ext uri="{FF2B5EF4-FFF2-40B4-BE49-F238E27FC236}">
              <a16:creationId xmlns:a16="http://schemas.microsoft.com/office/drawing/2014/main" id="{B2D30D4A-C43C-4FFC-9246-690551C99F9F}"/>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1" name="テキスト ボックス 540">
          <a:extLst>
            <a:ext uri="{FF2B5EF4-FFF2-40B4-BE49-F238E27FC236}">
              <a16:creationId xmlns:a16="http://schemas.microsoft.com/office/drawing/2014/main" id="{87C0C76F-FD79-4115-8F6A-3BD1A5DB3096}"/>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68E9F98C-D303-4BA9-B363-B21D8C88A33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a:extLst>
            <a:ext uri="{FF2B5EF4-FFF2-40B4-BE49-F238E27FC236}">
              <a16:creationId xmlns:a16="http://schemas.microsoft.com/office/drawing/2014/main" id="{5DBDF302-B13C-4FA7-B1D4-9C80720C84D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a:extLst>
            <a:ext uri="{FF2B5EF4-FFF2-40B4-BE49-F238E27FC236}">
              <a16:creationId xmlns:a16="http://schemas.microsoft.com/office/drawing/2014/main" id="{B7A2ACD7-E0EB-47AF-A4C5-0ADF4E58C7D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45" name="直線コネクタ 544">
          <a:extLst>
            <a:ext uri="{FF2B5EF4-FFF2-40B4-BE49-F238E27FC236}">
              <a16:creationId xmlns:a16="http://schemas.microsoft.com/office/drawing/2014/main" id="{B2C0407A-B0BC-4A66-B9A1-B0BB7F7D970E}"/>
            </a:ext>
          </a:extLst>
        </xdr:cNvPr>
        <xdr:cNvCxnSpPr/>
      </xdr:nvCxnSpPr>
      <xdr:spPr>
        <a:xfrm flipV="1">
          <a:off x="19509104" y="5654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46" name="【認定こども園・幼稚園・保育所】&#10;一人当たり面積最小値テキスト">
          <a:extLst>
            <a:ext uri="{FF2B5EF4-FFF2-40B4-BE49-F238E27FC236}">
              <a16:creationId xmlns:a16="http://schemas.microsoft.com/office/drawing/2014/main" id="{901097E6-8394-42DD-9A74-D2AE30D3F440}"/>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47" name="直線コネクタ 546">
          <a:extLst>
            <a:ext uri="{FF2B5EF4-FFF2-40B4-BE49-F238E27FC236}">
              <a16:creationId xmlns:a16="http://schemas.microsoft.com/office/drawing/2014/main" id="{6FCD9859-1B2D-4255-B71A-B2D837763EA8}"/>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48" name="【認定こども園・幼稚園・保育所】&#10;一人当たり面積最大値テキスト">
          <a:extLst>
            <a:ext uri="{FF2B5EF4-FFF2-40B4-BE49-F238E27FC236}">
              <a16:creationId xmlns:a16="http://schemas.microsoft.com/office/drawing/2014/main" id="{B3250CBA-3D77-4A4B-902C-5AC32153C182}"/>
            </a:ext>
          </a:extLst>
        </xdr:cNvPr>
        <xdr:cNvSpPr txBox="1"/>
      </xdr:nvSpPr>
      <xdr:spPr>
        <a:xfrm>
          <a:off x="1954784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49" name="直線コネクタ 548">
          <a:extLst>
            <a:ext uri="{FF2B5EF4-FFF2-40B4-BE49-F238E27FC236}">
              <a16:creationId xmlns:a16="http://schemas.microsoft.com/office/drawing/2014/main" id="{94633CD5-CA3D-417A-B01D-7F05D4FD34AE}"/>
            </a:ext>
          </a:extLst>
        </xdr:cNvPr>
        <xdr:cNvCxnSpPr/>
      </xdr:nvCxnSpPr>
      <xdr:spPr>
        <a:xfrm>
          <a:off x="1944370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550" name="【認定こども園・幼稚園・保育所】&#10;一人当たり面積平均値テキスト">
          <a:extLst>
            <a:ext uri="{FF2B5EF4-FFF2-40B4-BE49-F238E27FC236}">
              <a16:creationId xmlns:a16="http://schemas.microsoft.com/office/drawing/2014/main" id="{33BEC2CE-04B7-4337-8BF8-2E62BF860A7F}"/>
            </a:ext>
          </a:extLst>
        </xdr:cNvPr>
        <xdr:cNvSpPr txBox="1"/>
      </xdr:nvSpPr>
      <xdr:spPr>
        <a:xfrm>
          <a:off x="19547840" y="6377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51" name="フローチャート: 判断 550">
          <a:extLst>
            <a:ext uri="{FF2B5EF4-FFF2-40B4-BE49-F238E27FC236}">
              <a16:creationId xmlns:a16="http://schemas.microsoft.com/office/drawing/2014/main" id="{8F37E4F2-D70F-4C78-84A1-35AE806C21F1}"/>
            </a:ext>
          </a:extLst>
        </xdr:cNvPr>
        <xdr:cNvSpPr/>
      </xdr:nvSpPr>
      <xdr:spPr>
        <a:xfrm>
          <a:off x="1945894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52" name="フローチャート: 判断 551">
          <a:extLst>
            <a:ext uri="{FF2B5EF4-FFF2-40B4-BE49-F238E27FC236}">
              <a16:creationId xmlns:a16="http://schemas.microsoft.com/office/drawing/2014/main" id="{8699F318-A8B7-4972-B89D-9958D3D10C35}"/>
            </a:ext>
          </a:extLst>
        </xdr:cNvPr>
        <xdr:cNvSpPr/>
      </xdr:nvSpPr>
      <xdr:spPr>
        <a:xfrm>
          <a:off x="1873504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53" name="フローチャート: 判断 552">
          <a:extLst>
            <a:ext uri="{FF2B5EF4-FFF2-40B4-BE49-F238E27FC236}">
              <a16:creationId xmlns:a16="http://schemas.microsoft.com/office/drawing/2014/main" id="{27B40283-0928-4084-AD89-77E868A828E6}"/>
            </a:ext>
          </a:extLst>
        </xdr:cNvPr>
        <xdr:cNvSpPr/>
      </xdr:nvSpPr>
      <xdr:spPr>
        <a:xfrm>
          <a:off x="1793748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54" name="フローチャート: 判断 553">
          <a:extLst>
            <a:ext uri="{FF2B5EF4-FFF2-40B4-BE49-F238E27FC236}">
              <a16:creationId xmlns:a16="http://schemas.microsoft.com/office/drawing/2014/main" id="{1DFD3226-4884-4104-88A7-458D31B8778D}"/>
            </a:ext>
          </a:extLst>
        </xdr:cNvPr>
        <xdr:cNvSpPr/>
      </xdr:nvSpPr>
      <xdr:spPr>
        <a:xfrm>
          <a:off x="171627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55" name="フローチャート: 判断 554">
          <a:extLst>
            <a:ext uri="{FF2B5EF4-FFF2-40B4-BE49-F238E27FC236}">
              <a16:creationId xmlns:a16="http://schemas.microsoft.com/office/drawing/2014/main" id="{402958E4-CC25-4AF3-A7C4-969F432B4CB7}"/>
            </a:ext>
          </a:extLst>
        </xdr:cNvPr>
        <xdr:cNvSpPr/>
      </xdr:nvSpPr>
      <xdr:spPr>
        <a:xfrm>
          <a:off x="1638808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36A918EE-197B-4FA1-9A00-F32DA557E0F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BC3378C-BE8B-4DDD-9A50-1BA5B6BE2A3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3487747D-814C-443A-9409-43F0D5C2DF5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D3B07B19-05A7-4DDE-8371-D238B3A36AC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DCE64380-F9A4-4A6B-87FF-A4406092262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561" name="楕円 560">
          <a:extLst>
            <a:ext uri="{FF2B5EF4-FFF2-40B4-BE49-F238E27FC236}">
              <a16:creationId xmlns:a16="http://schemas.microsoft.com/office/drawing/2014/main" id="{3A51CE97-A387-4B5B-802A-BE9BCAD5AB40}"/>
            </a:ext>
          </a:extLst>
        </xdr:cNvPr>
        <xdr:cNvSpPr/>
      </xdr:nvSpPr>
      <xdr:spPr>
        <a:xfrm>
          <a:off x="18735040" y="608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17780</xdr:rowOff>
    </xdr:from>
    <xdr:to>
      <xdr:col>107</xdr:col>
      <xdr:colOff>101600</xdr:colOff>
      <xdr:row>37</xdr:row>
      <xdr:rowOff>119380</xdr:rowOff>
    </xdr:to>
    <xdr:sp macro="" textlink="">
      <xdr:nvSpPr>
        <xdr:cNvPr id="562" name="楕円 561">
          <a:extLst>
            <a:ext uri="{FF2B5EF4-FFF2-40B4-BE49-F238E27FC236}">
              <a16:creationId xmlns:a16="http://schemas.microsoft.com/office/drawing/2014/main" id="{DE902030-0FAF-443F-BDF3-3CD203837732}"/>
            </a:ext>
          </a:extLst>
        </xdr:cNvPr>
        <xdr:cNvSpPr/>
      </xdr:nvSpPr>
      <xdr:spPr>
        <a:xfrm>
          <a:off x="1793748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37</xdr:row>
      <xdr:rowOff>68580</xdr:rowOff>
    </xdr:to>
    <xdr:cxnSp macro="">
      <xdr:nvCxnSpPr>
        <xdr:cNvPr id="563" name="直線コネクタ 562">
          <a:extLst>
            <a:ext uri="{FF2B5EF4-FFF2-40B4-BE49-F238E27FC236}">
              <a16:creationId xmlns:a16="http://schemas.microsoft.com/office/drawing/2014/main" id="{373DDDBC-3F32-4FE7-A523-18FD80AA8979}"/>
            </a:ext>
          </a:extLst>
        </xdr:cNvPr>
        <xdr:cNvCxnSpPr/>
      </xdr:nvCxnSpPr>
      <xdr:spPr>
        <a:xfrm flipV="1">
          <a:off x="17988280" y="6134100"/>
          <a:ext cx="78994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36830</xdr:rowOff>
    </xdr:from>
    <xdr:to>
      <xdr:col>102</xdr:col>
      <xdr:colOff>165100</xdr:colOff>
      <xdr:row>36</xdr:row>
      <xdr:rowOff>138430</xdr:rowOff>
    </xdr:to>
    <xdr:sp macro="" textlink="">
      <xdr:nvSpPr>
        <xdr:cNvPr id="564" name="楕円 563">
          <a:extLst>
            <a:ext uri="{FF2B5EF4-FFF2-40B4-BE49-F238E27FC236}">
              <a16:creationId xmlns:a16="http://schemas.microsoft.com/office/drawing/2014/main" id="{8815F4FC-F82D-4DCD-8C71-3DB5BE659CD6}"/>
            </a:ext>
          </a:extLst>
        </xdr:cNvPr>
        <xdr:cNvSpPr/>
      </xdr:nvSpPr>
      <xdr:spPr>
        <a:xfrm>
          <a:off x="1716278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87630</xdr:rowOff>
    </xdr:from>
    <xdr:to>
      <xdr:col>107</xdr:col>
      <xdr:colOff>50800</xdr:colOff>
      <xdr:row>37</xdr:row>
      <xdr:rowOff>68580</xdr:rowOff>
    </xdr:to>
    <xdr:cxnSp macro="">
      <xdr:nvCxnSpPr>
        <xdr:cNvPr id="565" name="直線コネクタ 564">
          <a:extLst>
            <a:ext uri="{FF2B5EF4-FFF2-40B4-BE49-F238E27FC236}">
              <a16:creationId xmlns:a16="http://schemas.microsoft.com/office/drawing/2014/main" id="{2402ADFE-816C-48FB-8F03-0C5D229D484E}"/>
            </a:ext>
          </a:extLst>
        </xdr:cNvPr>
        <xdr:cNvCxnSpPr/>
      </xdr:nvCxnSpPr>
      <xdr:spPr>
        <a:xfrm>
          <a:off x="17213580" y="6122670"/>
          <a:ext cx="7747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566" name="楕円 565">
          <a:extLst>
            <a:ext uri="{FF2B5EF4-FFF2-40B4-BE49-F238E27FC236}">
              <a16:creationId xmlns:a16="http://schemas.microsoft.com/office/drawing/2014/main" id="{82D8CEAE-2348-4A0D-90B0-881F6E15B479}"/>
            </a:ext>
          </a:extLst>
        </xdr:cNvPr>
        <xdr:cNvSpPr/>
      </xdr:nvSpPr>
      <xdr:spPr>
        <a:xfrm>
          <a:off x="16388080" y="6151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87630</xdr:rowOff>
    </xdr:from>
    <xdr:to>
      <xdr:col>102</xdr:col>
      <xdr:colOff>114300</xdr:colOff>
      <xdr:row>36</xdr:row>
      <xdr:rowOff>167640</xdr:rowOff>
    </xdr:to>
    <xdr:cxnSp macro="">
      <xdr:nvCxnSpPr>
        <xdr:cNvPr id="567" name="直線コネクタ 566">
          <a:extLst>
            <a:ext uri="{FF2B5EF4-FFF2-40B4-BE49-F238E27FC236}">
              <a16:creationId xmlns:a16="http://schemas.microsoft.com/office/drawing/2014/main" id="{31E8698A-E3FE-40B6-B820-0D2392D7CFB6}"/>
            </a:ext>
          </a:extLst>
        </xdr:cNvPr>
        <xdr:cNvCxnSpPr/>
      </xdr:nvCxnSpPr>
      <xdr:spPr>
        <a:xfrm flipV="1">
          <a:off x="16431260" y="612267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65AE7C28-100D-44F4-8F4E-55BF7A2987E1}"/>
            </a:ext>
          </a:extLst>
        </xdr:cNvPr>
        <xdr:cNvSpPr txBox="1"/>
      </xdr:nvSpPr>
      <xdr:spPr>
        <a:xfrm>
          <a:off x="185611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0E35DF7C-122D-4458-9B80-86328CBC88C4}"/>
            </a:ext>
          </a:extLst>
        </xdr:cNvPr>
        <xdr:cNvSpPr txBox="1"/>
      </xdr:nvSpPr>
      <xdr:spPr>
        <a:xfrm>
          <a:off x="17776267" y="65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E1AF7FC5-8767-49F2-89C5-104642BFFF98}"/>
            </a:ext>
          </a:extLst>
        </xdr:cNvPr>
        <xdr:cNvSpPr txBox="1"/>
      </xdr:nvSpPr>
      <xdr:spPr>
        <a:xfrm>
          <a:off x="1700156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04D20A0E-6FBD-4070-BEA8-6FE78066F3EC}"/>
            </a:ext>
          </a:extLst>
        </xdr:cNvPr>
        <xdr:cNvSpPr txBox="1"/>
      </xdr:nvSpPr>
      <xdr:spPr>
        <a:xfrm>
          <a:off x="1622686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0CD0818F-5D95-4625-A112-F86C331BE5E5}"/>
            </a:ext>
          </a:extLst>
        </xdr:cNvPr>
        <xdr:cNvSpPr txBox="1"/>
      </xdr:nvSpPr>
      <xdr:spPr>
        <a:xfrm>
          <a:off x="185611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135907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FF198026-069C-4C4E-B61A-76CBEADA4B34}"/>
            </a:ext>
          </a:extLst>
        </xdr:cNvPr>
        <xdr:cNvSpPr txBox="1"/>
      </xdr:nvSpPr>
      <xdr:spPr>
        <a:xfrm>
          <a:off x="1777626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154957</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A16264E8-895D-4F36-9AEA-F5BCFA10F0FD}"/>
            </a:ext>
          </a:extLst>
        </xdr:cNvPr>
        <xdr:cNvSpPr txBox="1"/>
      </xdr:nvSpPr>
      <xdr:spPr>
        <a:xfrm>
          <a:off x="1700156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75" name="n_4mainValue【認定こども園・幼稚園・保育所】&#10;一人当たり面積">
          <a:extLst>
            <a:ext uri="{FF2B5EF4-FFF2-40B4-BE49-F238E27FC236}">
              <a16:creationId xmlns:a16="http://schemas.microsoft.com/office/drawing/2014/main" id="{14240675-63BB-4EEB-8F01-63E16F09EB1E}"/>
            </a:ext>
          </a:extLst>
        </xdr:cNvPr>
        <xdr:cNvSpPr txBox="1"/>
      </xdr:nvSpPr>
      <xdr:spPr>
        <a:xfrm>
          <a:off x="1622686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DEC1643F-A1B2-419F-8E26-BC96B492D20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285F7F65-1316-45E4-B6DD-4E2C5645F52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644E08B3-F8EC-4733-BF08-7CC0DBEAAB7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BDF52B3C-B8EC-402B-8FA1-C7CC8A37624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FE957D48-BD31-499E-86D7-74B7FDB7F3C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8F181E43-127C-42F4-AF95-DC421A547E7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D528300B-EE52-457E-AE6A-1E9BEA5FB9C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FE866564-5886-4F63-868D-F70A89E7344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B6E98E8F-4F6F-4F93-94AB-B9D26A5127F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91E32526-A066-44EC-8629-A5AC696904A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CD55676A-BFD5-4B57-9E4E-7934FBB363E9}"/>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7" name="直線コネクタ 586">
          <a:extLst>
            <a:ext uri="{FF2B5EF4-FFF2-40B4-BE49-F238E27FC236}">
              <a16:creationId xmlns:a16="http://schemas.microsoft.com/office/drawing/2014/main" id="{1D6F5CDC-FF74-4A5A-9748-1AA7ADB7AD18}"/>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8" name="テキスト ボックス 587">
          <a:extLst>
            <a:ext uri="{FF2B5EF4-FFF2-40B4-BE49-F238E27FC236}">
              <a16:creationId xmlns:a16="http://schemas.microsoft.com/office/drawing/2014/main" id="{4AFAC3E9-E125-4CB1-BDFD-530446F09782}"/>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9" name="直線コネクタ 588">
          <a:extLst>
            <a:ext uri="{FF2B5EF4-FFF2-40B4-BE49-F238E27FC236}">
              <a16:creationId xmlns:a16="http://schemas.microsoft.com/office/drawing/2014/main" id="{04ACFE3C-5FD2-49D3-939F-F51B03103701}"/>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0" name="テキスト ボックス 589">
          <a:extLst>
            <a:ext uri="{FF2B5EF4-FFF2-40B4-BE49-F238E27FC236}">
              <a16:creationId xmlns:a16="http://schemas.microsoft.com/office/drawing/2014/main" id="{66460798-5F67-4554-B516-507D017ABDA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1" name="直線コネクタ 590">
          <a:extLst>
            <a:ext uri="{FF2B5EF4-FFF2-40B4-BE49-F238E27FC236}">
              <a16:creationId xmlns:a16="http://schemas.microsoft.com/office/drawing/2014/main" id="{CE1EB200-1353-4FBD-883A-22FBDE5C1C83}"/>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2" name="テキスト ボックス 591">
          <a:extLst>
            <a:ext uri="{FF2B5EF4-FFF2-40B4-BE49-F238E27FC236}">
              <a16:creationId xmlns:a16="http://schemas.microsoft.com/office/drawing/2014/main" id="{CA66A90A-F748-4B1E-9456-CAC8279B03AC}"/>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3" name="直線コネクタ 592">
          <a:extLst>
            <a:ext uri="{FF2B5EF4-FFF2-40B4-BE49-F238E27FC236}">
              <a16:creationId xmlns:a16="http://schemas.microsoft.com/office/drawing/2014/main" id="{BDA23FE9-52B6-4119-BC42-240E02D59FFD}"/>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4" name="テキスト ボックス 593">
          <a:extLst>
            <a:ext uri="{FF2B5EF4-FFF2-40B4-BE49-F238E27FC236}">
              <a16:creationId xmlns:a16="http://schemas.microsoft.com/office/drawing/2014/main" id="{8342BCE3-8EC7-4E0A-9EE6-1C4D5A52FDE5}"/>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9CF8E453-5A84-4FD5-A27D-4985436BBD3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a:extLst>
            <a:ext uri="{FF2B5EF4-FFF2-40B4-BE49-F238E27FC236}">
              <a16:creationId xmlns:a16="http://schemas.microsoft.com/office/drawing/2014/main" id="{5E1704C9-C272-4DEB-BB3A-EC3084574E6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7BC1149A-9BD5-49D9-AB99-0AD4048052C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98" name="直線コネクタ 597">
          <a:extLst>
            <a:ext uri="{FF2B5EF4-FFF2-40B4-BE49-F238E27FC236}">
              <a16:creationId xmlns:a16="http://schemas.microsoft.com/office/drawing/2014/main" id="{A536182B-EFC7-487A-81A8-A1606AC769A2}"/>
            </a:ext>
          </a:extLst>
        </xdr:cNvPr>
        <xdr:cNvCxnSpPr/>
      </xdr:nvCxnSpPr>
      <xdr:spPr>
        <a:xfrm flipV="1">
          <a:off x="14375764" y="9649206"/>
          <a:ext cx="0" cy="114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4C8D0487-8970-46B5-94CE-5AB60AAED434}"/>
            </a:ext>
          </a:extLst>
        </xdr:cNvPr>
        <xdr:cNvSpPr txBox="1"/>
      </xdr:nvSpPr>
      <xdr:spPr>
        <a:xfrm>
          <a:off x="144145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00" name="直線コネクタ 599">
          <a:extLst>
            <a:ext uri="{FF2B5EF4-FFF2-40B4-BE49-F238E27FC236}">
              <a16:creationId xmlns:a16="http://schemas.microsoft.com/office/drawing/2014/main" id="{C51A12B2-7958-4D12-AF82-738ED7FBD8C8}"/>
            </a:ext>
          </a:extLst>
        </xdr:cNvPr>
        <xdr:cNvCxnSpPr/>
      </xdr:nvCxnSpPr>
      <xdr:spPr>
        <a:xfrm>
          <a:off x="1428750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075B2190-D97C-4128-A9C5-C4F4357BB0E0}"/>
            </a:ext>
          </a:extLst>
        </xdr:cNvPr>
        <xdr:cNvSpPr txBox="1"/>
      </xdr:nvSpPr>
      <xdr:spPr>
        <a:xfrm>
          <a:off x="14414500" y="9428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02" name="直線コネクタ 601">
          <a:extLst>
            <a:ext uri="{FF2B5EF4-FFF2-40B4-BE49-F238E27FC236}">
              <a16:creationId xmlns:a16="http://schemas.microsoft.com/office/drawing/2014/main" id="{9336DE77-00FD-4551-AFAB-6C4935C96A5B}"/>
            </a:ext>
          </a:extLst>
        </xdr:cNvPr>
        <xdr:cNvCxnSpPr/>
      </xdr:nvCxnSpPr>
      <xdr:spPr>
        <a:xfrm>
          <a:off x="14287500" y="9649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3F5620EA-6FDB-43A3-A64B-2BF1357D4BA3}"/>
            </a:ext>
          </a:extLst>
        </xdr:cNvPr>
        <xdr:cNvSpPr txBox="1"/>
      </xdr:nvSpPr>
      <xdr:spPr>
        <a:xfrm>
          <a:off x="144145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04" name="フローチャート: 判断 603">
          <a:extLst>
            <a:ext uri="{FF2B5EF4-FFF2-40B4-BE49-F238E27FC236}">
              <a16:creationId xmlns:a16="http://schemas.microsoft.com/office/drawing/2014/main" id="{F6935397-ACC5-467D-BF4B-EA2130D1AE23}"/>
            </a:ext>
          </a:extLst>
        </xdr:cNvPr>
        <xdr:cNvSpPr/>
      </xdr:nvSpPr>
      <xdr:spPr>
        <a:xfrm>
          <a:off x="14325600" y="101721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05" name="フローチャート: 判断 604">
          <a:extLst>
            <a:ext uri="{FF2B5EF4-FFF2-40B4-BE49-F238E27FC236}">
              <a16:creationId xmlns:a16="http://schemas.microsoft.com/office/drawing/2014/main" id="{8AB2911A-11EE-4733-8AEC-52062F394BAB}"/>
            </a:ext>
          </a:extLst>
        </xdr:cNvPr>
        <xdr:cNvSpPr/>
      </xdr:nvSpPr>
      <xdr:spPr>
        <a:xfrm>
          <a:off x="1357884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06" name="フローチャート: 判断 605">
          <a:extLst>
            <a:ext uri="{FF2B5EF4-FFF2-40B4-BE49-F238E27FC236}">
              <a16:creationId xmlns:a16="http://schemas.microsoft.com/office/drawing/2014/main" id="{9221D960-7792-4042-9073-AB052BC74C25}"/>
            </a:ext>
          </a:extLst>
        </xdr:cNvPr>
        <xdr:cNvSpPr/>
      </xdr:nvSpPr>
      <xdr:spPr>
        <a:xfrm>
          <a:off x="1280414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07" name="フローチャート: 判断 606">
          <a:extLst>
            <a:ext uri="{FF2B5EF4-FFF2-40B4-BE49-F238E27FC236}">
              <a16:creationId xmlns:a16="http://schemas.microsoft.com/office/drawing/2014/main" id="{ACE073CE-FF11-4B8D-8CEE-2A2882C1551D}"/>
            </a:ext>
          </a:extLst>
        </xdr:cNvPr>
        <xdr:cNvSpPr/>
      </xdr:nvSpPr>
      <xdr:spPr>
        <a:xfrm>
          <a:off x="1202944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08" name="フローチャート: 判断 607">
          <a:extLst>
            <a:ext uri="{FF2B5EF4-FFF2-40B4-BE49-F238E27FC236}">
              <a16:creationId xmlns:a16="http://schemas.microsoft.com/office/drawing/2014/main" id="{B8E6C734-8581-4BEB-8AD2-3E588C85A3C9}"/>
            </a:ext>
          </a:extLst>
        </xdr:cNvPr>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B6AA00B-8DFF-469C-9AA1-EBAC74B4DFE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959E857-D34C-4756-898A-937BD7AE75C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E8C51F6-7233-48F5-8CAA-EFFF21B58C9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FB2B7BA-4FC8-4425-A7F0-0F48E86D660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DF54D9B8-69BA-437E-AEC9-0B17E1F9C0A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72644</xdr:rowOff>
    </xdr:from>
    <xdr:to>
      <xdr:col>81</xdr:col>
      <xdr:colOff>101600</xdr:colOff>
      <xdr:row>61</xdr:row>
      <xdr:rowOff>2794</xdr:rowOff>
    </xdr:to>
    <xdr:sp macro="" textlink="">
      <xdr:nvSpPr>
        <xdr:cNvPr id="614" name="楕円 613">
          <a:extLst>
            <a:ext uri="{FF2B5EF4-FFF2-40B4-BE49-F238E27FC236}">
              <a16:creationId xmlns:a16="http://schemas.microsoft.com/office/drawing/2014/main" id="{1058E10F-4F39-4DC2-B7B5-52EB25165DE7}"/>
            </a:ext>
          </a:extLst>
        </xdr:cNvPr>
        <xdr:cNvSpPr/>
      </xdr:nvSpPr>
      <xdr:spPr>
        <a:xfrm>
          <a:off x="13578840" y="10131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45212</xdr:rowOff>
    </xdr:from>
    <xdr:to>
      <xdr:col>76</xdr:col>
      <xdr:colOff>165100</xdr:colOff>
      <xdr:row>60</xdr:row>
      <xdr:rowOff>146812</xdr:rowOff>
    </xdr:to>
    <xdr:sp macro="" textlink="">
      <xdr:nvSpPr>
        <xdr:cNvPr id="615" name="楕円 614">
          <a:extLst>
            <a:ext uri="{FF2B5EF4-FFF2-40B4-BE49-F238E27FC236}">
              <a16:creationId xmlns:a16="http://schemas.microsoft.com/office/drawing/2014/main" id="{8CFDEBF8-7649-478F-A919-F68A03856E80}"/>
            </a:ext>
          </a:extLst>
        </xdr:cNvPr>
        <xdr:cNvSpPr/>
      </xdr:nvSpPr>
      <xdr:spPr>
        <a:xfrm>
          <a:off x="1280414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96012</xdr:rowOff>
    </xdr:from>
    <xdr:to>
      <xdr:col>81</xdr:col>
      <xdr:colOff>50800</xdr:colOff>
      <xdr:row>60</xdr:row>
      <xdr:rowOff>123444</xdr:rowOff>
    </xdr:to>
    <xdr:cxnSp macro="">
      <xdr:nvCxnSpPr>
        <xdr:cNvPr id="616" name="直線コネクタ 615">
          <a:extLst>
            <a:ext uri="{FF2B5EF4-FFF2-40B4-BE49-F238E27FC236}">
              <a16:creationId xmlns:a16="http://schemas.microsoft.com/office/drawing/2014/main" id="{6D63D88E-366D-46B1-86A4-2295EB37A641}"/>
            </a:ext>
          </a:extLst>
        </xdr:cNvPr>
        <xdr:cNvCxnSpPr/>
      </xdr:nvCxnSpPr>
      <xdr:spPr>
        <a:xfrm>
          <a:off x="12854940" y="10154412"/>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xdr:rowOff>
    </xdr:from>
    <xdr:to>
      <xdr:col>72</xdr:col>
      <xdr:colOff>38100</xdr:colOff>
      <xdr:row>60</xdr:row>
      <xdr:rowOff>117094</xdr:rowOff>
    </xdr:to>
    <xdr:sp macro="" textlink="">
      <xdr:nvSpPr>
        <xdr:cNvPr id="617" name="楕円 616">
          <a:extLst>
            <a:ext uri="{FF2B5EF4-FFF2-40B4-BE49-F238E27FC236}">
              <a16:creationId xmlns:a16="http://schemas.microsoft.com/office/drawing/2014/main" id="{61EC564A-6FEC-4DE4-9152-D23EEBF3A2FA}"/>
            </a:ext>
          </a:extLst>
        </xdr:cNvPr>
        <xdr:cNvSpPr/>
      </xdr:nvSpPr>
      <xdr:spPr>
        <a:xfrm>
          <a:off x="12029440" y="10073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66294</xdr:rowOff>
    </xdr:from>
    <xdr:to>
      <xdr:col>76</xdr:col>
      <xdr:colOff>114300</xdr:colOff>
      <xdr:row>60</xdr:row>
      <xdr:rowOff>96012</xdr:rowOff>
    </xdr:to>
    <xdr:cxnSp macro="">
      <xdr:nvCxnSpPr>
        <xdr:cNvPr id="618" name="直線コネクタ 617">
          <a:extLst>
            <a:ext uri="{FF2B5EF4-FFF2-40B4-BE49-F238E27FC236}">
              <a16:creationId xmlns:a16="http://schemas.microsoft.com/office/drawing/2014/main" id="{954C81FD-AD56-4222-BB48-1FFDC74BF2AD}"/>
            </a:ext>
          </a:extLst>
        </xdr:cNvPr>
        <xdr:cNvCxnSpPr/>
      </xdr:nvCxnSpPr>
      <xdr:spPr>
        <a:xfrm>
          <a:off x="12072620" y="10124694"/>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152654</xdr:rowOff>
    </xdr:from>
    <xdr:to>
      <xdr:col>67</xdr:col>
      <xdr:colOff>101600</xdr:colOff>
      <xdr:row>60</xdr:row>
      <xdr:rowOff>82804</xdr:rowOff>
    </xdr:to>
    <xdr:sp macro="" textlink="">
      <xdr:nvSpPr>
        <xdr:cNvPr id="619" name="楕円 618">
          <a:extLst>
            <a:ext uri="{FF2B5EF4-FFF2-40B4-BE49-F238E27FC236}">
              <a16:creationId xmlns:a16="http://schemas.microsoft.com/office/drawing/2014/main" id="{4B3A4400-9B9D-4F2B-9359-55D63F9D7653}"/>
            </a:ext>
          </a:extLst>
        </xdr:cNvPr>
        <xdr:cNvSpPr/>
      </xdr:nvSpPr>
      <xdr:spPr>
        <a:xfrm>
          <a:off x="1123188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32004</xdr:rowOff>
    </xdr:from>
    <xdr:to>
      <xdr:col>71</xdr:col>
      <xdr:colOff>177800</xdr:colOff>
      <xdr:row>60</xdr:row>
      <xdr:rowOff>66294</xdr:rowOff>
    </xdr:to>
    <xdr:cxnSp macro="">
      <xdr:nvCxnSpPr>
        <xdr:cNvPr id="620" name="直線コネクタ 619">
          <a:extLst>
            <a:ext uri="{FF2B5EF4-FFF2-40B4-BE49-F238E27FC236}">
              <a16:creationId xmlns:a16="http://schemas.microsoft.com/office/drawing/2014/main" id="{316DB6F0-6E86-4BFB-86CD-DC3D834B711D}"/>
            </a:ext>
          </a:extLst>
        </xdr:cNvPr>
        <xdr:cNvCxnSpPr/>
      </xdr:nvCxnSpPr>
      <xdr:spPr>
        <a:xfrm>
          <a:off x="11282680" y="10090404"/>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621" name="n_1aveValue【学校施設】&#10;有形固定資産減価償却率">
          <a:extLst>
            <a:ext uri="{FF2B5EF4-FFF2-40B4-BE49-F238E27FC236}">
              <a16:creationId xmlns:a16="http://schemas.microsoft.com/office/drawing/2014/main" id="{C9D97698-F1DA-4C49-BBC0-54E215962B5B}"/>
            </a:ext>
          </a:extLst>
        </xdr:cNvPr>
        <xdr:cNvSpPr txBox="1"/>
      </xdr:nvSpPr>
      <xdr:spPr>
        <a:xfrm>
          <a:off x="13437244" y="1028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622" name="n_2aveValue【学校施設】&#10;有形固定資産減価償却率">
          <a:extLst>
            <a:ext uri="{FF2B5EF4-FFF2-40B4-BE49-F238E27FC236}">
              <a16:creationId xmlns:a16="http://schemas.microsoft.com/office/drawing/2014/main" id="{142ADF34-735B-44F7-B876-444EAE5C774E}"/>
            </a:ext>
          </a:extLst>
        </xdr:cNvPr>
        <xdr:cNvSpPr txBox="1"/>
      </xdr:nvSpPr>
      <xdr:spPr>
        <a:xfrm>
          <a:off x="1267524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623" name="n_3aveValue【学校施設】&#10;有形固定資産減価償却率">
          <a:extLst>
            <a:ext uri="{FF2B5EF4-FFF2-40B4-BE49-F238E27FC236}">
              <a16:creationId xmlns:a16="http://schemas.microsoft.com/office/drawing/2014/main" id="{3009E458-18B9-41E2-ADFE-E224680ACAE1}"/>
            </a:ext>
          </a:extLst>
        </xdr:cNvPr>
        <xdr:cNvSpPr txBox="1"/>
      </xdr:nvSpPr>
      <xdr:spPr>
        <a:xfrm>
          <a:off x="1190054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624" name="n_4aveValue【学校施設】&#10;有形固定資産減価償却率">
          <a:extLst>
            <a:ext uri="{FF2B5EF4-FFF2-40B4-BE49-F238E27FC236}">
              <a16:creationId xmlns:a16="http://schemas.microsoft.com/office/drawing/2014/main" id="{C5285EDA-2B0A-4CAA-B0E2-8C52491955EE}"/>
            </a:ext>
          </a:extLst>
        </xdr:cNvPr>
        <xdr:cNvSpPr txBox="1"/>
      </xdr:nvSpPr>
      <xdr:spPr>
        <a:xfrm>
          <a:off x="11102984" y="102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19321</xdr:rowOff>
    </xdr:from>
    <xdr:ext cx="405111" cy="259045"/>
    <xdr:sp macro="" textlink="">
      <xdr:nvSpPr>
        <xdr:cNvPr id="625" name="n_1mainValue【学校施設】&#10;有形固定資産減価償却率">
          <a:extLst>
            <a:ext uri="{FF2B5EF4-FFF2-40B4-BE49-F238E27FC236}">
              <a16:creationId xmlns:a16="http://schemas.microsoft.com/office/drawing/2014/main" id="{08C0165F-6252-4D1A-A251-95B87BC459BE}"/>
            </a:ext>
          </a:extLst>
        </xdr:cNvPr>
        <xdr:cNvSpPr txBox="1"/>
      </xdr:nvSpPr>
      <xdr:spPr>
        <a:xfrm>
          <a:off x="13437244" y="991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163339</xdr:rowOff>
    </xdr:from>
    <xdr:ext cx="405111" cy="259045"/>
    <xdr:sp macro="" textlink="">
      <xdr:nvSpPr>
        <xdr:cNvPr id="626" name="n_2mainValue【学校施設】&#10;有形固定資産減価償却率">
          <a:extLst>
            <a:ext uri="{FF2B5EF4-FFF2-40B4-BE49-F238E27FC236}">
              <a16:creationId xmlns:a16="http://schemas.microsoft.com/office/drawing/2014/main" id="{3270319C-2858-4E69-8288-A528BB5356B7}"/>
            </a:ext>
          </a:extLst>
        </xdr:cNvPr>
        <xdr:cNvSpPr txBox="1"/>
      </xdr:nvSpPr>
      <xdr:spPr>
        <a:xfrm>
          <a:off x="12675244"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133621</xdr:rowOff>
    </xdr:from>
    <xdr:ext cx="405111" cy="259045"/>
    <xdr:sp macro="" textlink="">
      <xdr:nvSpPr>
        <xdr:cNvPr id="627" name="n_3mainValue【学校施設】&#10;有形固定資産減価償却率">
          <a:extLst>
            <a:ext uri="{FF2B5EF4-FFF2-40B4-BE49-F238E27FC236}">
              <a16:creationId xmlns:a16="http://schemas.microsoft.com/office/drawing/2014/main" id="{BC76D051-B688-4DA5-8142-C7AB8BAAE301}"/>
            </a:ext>
          </a:extLst>
        </xdr:cNvPr>
        <xdr:cNvSpPr txBox="1"/>
      </xdr:nvSpPr>
      <xdr:spPr>
        <a:xfrm>
          <a:off x="11900544" y="985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99331</xdr:rowOff>
    </xdr:from>
    <xdr:ext cx="405111" cy="259045"/>
    <xdr:sp macro="" textlink="">
      <xdr:nvSpPr>
        <xdr:cNvPr id="628" name="n_4mainValue【学校施設】&#10;有形固定資産減価償却率">
          <a:extLst>
            <a:ext uri="{FF2B5EF4-FFF2-40B4-BE49-F238E27FC236}">
              <a16:creationId xmlns:a16="http://schemas.microsoft.com/office/drawing/2014/main" id="{88E01ECC-00D4-4FEB-8F84-44AF9B29D923}"/>
            </a:ext>
          </a:extLst>
        </xdr:cNvPr>
        <xdr:cNvSpPr txBox="1"/>
      </xdr:nvSpPr>
      <xdr:spPr>
        <a:xfrm>
          <a:off x="1110298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A854C1FD-233D-4D32-96BE-C4CE20D4542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81C0C069-25CC-4A04-ADFE-E855D5FB1D0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630B5BCE-5EAB-4427-B4CE-47FDBC0BF11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1484FC0F-6B71-45C4-AB73-FA108C090F7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8204DE04-4045-41DE-B6A9-465336EA895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F1B70D62-4C2E-4037-84B0-EE8A7391279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EF4C7D2C-FC91-4216-A81C-9AC6A72B60D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77A827EA-2DC3-4DC0-A766-BDCA479A7EE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E91B732E-885B-4FFD-8C99-BDB864A7BFE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14A04BA2-1DE8-4238-BC72-CA5CD3686FB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F505017F-F3FB-49C5-96BA-D40BC2AFAB6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45ACEB5C-144B-4745-890F-6BB2AAD0C34D}"/>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a:extLst>
            <a:ext uri="{FF2B5EF4-FFF2-40B4-BE49-F238E27FC236}">
              <a16:creationId xmlns:a16="http://schemas.microsoft.com/office/drawing/2014/main" id="{BC627E75-A407-43B1-A5D1-0331676283A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B24763B2-E998-460E-83F4-B5974C3E341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a:extLst>
            <a:ext uri="{FF2B5EF4-FFF2-40B4-BE49-F238E27FC236}">
              <a16:creationId xmlns:a16="http://schemas.microsoft.com/office/drawing/2014/main" id="{C628B897-6C8E-4D91-B947-1AF810A67961}"/>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5E390FF3-F2D5-40F3-A121-19A45FCEA31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a:extLst>
            <a:ext uri="{FF2B5EF4-FFF2-40B4-BE49-F238E27FC236}">
              <a16:creationId xmlns:a16="http://schemas.microsoft.com/office/drawing/2014/main" id="{BCE9371E-7565-4478-97B9-4DE0169935B5}"/>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3912707D-55B4-4E4F-BB67-3A44D95BB54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a:extLst>
            <a:ext uri="{FF2B5EF4-FFF2-40B4-BE49-F238E27FC236}">
              <a16:creationId xmlns:a16="http://schemas.microsoft.com/office/drawing/2014/main" id="{F8901BC1-4CCB-4386-BEAC-2B104744C653}"/>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59AE7537-2300-41AA-861E-90529E3941B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a:extLst>
            <a:ext uri="{FF2B5EF4-FFF2-40B4-BE49-F238E27FC236}">
              <a16:creationId xmlns:a16="http://schemas.microsoft.com/office/drawing/2014/main" id="{A61019D1-972D-490A-AB7C-1DFF13F8099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B30E842C-418A-4151-9931-2FA22A4BB03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34F9D8CC-7190-4976-B62D-0BC2CF8EB7B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00FF4773-70D1-40FA-8A16-4AE99C0601F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53" name="直線コネクタ 652">
          <a:extLst>
            <a:ext uri="{FF2B5EF4-FFF2-40B4-BE49-F238E27FC236}">
              <a16:creationId xmlns:a16="http://schemas.microsoft.com/office/drawing/2014/main" id="{35EABAE5-0044-47D8-A5CA-58C0735C2674}"/>
            </a:ext>
          </a:extLst>
        </xdr:cNvPr>
        <xdr:cNvCxnSpPr/>
      </xdr:nvCxnSpPr>
      <xdr:spPr>
        <a:xfrm flipV="1">
          <a:off x="19509104" y="921258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54" name="【学校施設】&#10;一人当たり面積最小値テキスト">
          <a:extLst>
            <a:ext uri="{FF2B5EF4-FFF2-40B4-BE49-F238E27FC236}">
              <a16:creationId xmlns:a16="http://schemas.microsoft.com/office/drawing/2014/main" id="{C483F58D-6549-4A7C-9816-EEE4E1E4584E}"/>
            </a:ext>
          </a:extLst>
        </xdr:cNvPr>
        <xdr:cNvSpPr txBox="1"/>
      </xdr:nvSpPr>
      <xdr:spPr>
        <a:xfrm>
          <a:off x="1954784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55" name="直線コネクタ 654">
          <a:extLst>
            <a:ext uri="{FF2B5EF4-FFF2-40B4-BE49-F238E27FC236}">
              <a16:creationId xmlns:a16="http://schemas.microsoft.com/office/drawing/2014/main" id="{FAC2899F-BE5E-449A-8FFD-7A000E9CA248}"/>
            </a:ext>
          </a:extLst>
        </xdr:cNvPr>
        <xdr:cNvCxnSpPr/>
      </xdr:nvCxnSpPr>
      <xdr:spPr>
        <a:xfrm>
          <a:off x="19443700" y="1067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56" name="【学校施設】&#10;一人当たり面積最大値テキスト">
          <a:extLst>
            <a:ext uri="{FF2B5EF4-FFF2-40B4-BE49-F238E27FC236}">
              <a16:creationId xmlns:a16="http://schemas.microsoft.com/office/drawing/2014/main" id="{C366A4A8-E6B0-4A53-93E1-78FDD7F6C169}"/>
            </a:ext>
          </a:extLst>
        </xdr:cNvPr>
        <xdr:cNvSpPr txBox="1"/>
      </xdr:nvSpPr>
      <xdr:spPr>
        <a:xfrm>
          <a:off x="1954784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57" name="直線コネクタ 656">
          <a:extLst>
            <a:ext uri="{FF2B5EF4-FFF2-40B4-BE49-F238E27FC236}">
              <a16:creationId xmlns:a16="http://schemas.microsoft.com/office/drawing/2014/main" id="{7844D589-37D8-44DD-9C38-030168D0B475}"/>
            </a:ext>
          </a:extLst>
        </xdr:cNvPr>
        <xdr:cNvCxnSpPr/>
      </xdr:nvCxnSpPr>
      <xdr:spPr>
        <a:xfrm>
          <a:off x="1944370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658" name="【学校施設】&#10;一人当たり面積平均値テキスト">
          <a:extLst>
            <a:ext uri="{FF2B5EF4-FFF2-40B4-BE49-F238E27FC236}">
              <a16:creationId xmlns:a16="http://schemas.microsoft.com/office/drawing/2014/main" id="{73B46A40-C0F4-4925-8970-9EAFAF34AEA7}"/>
            </a:ext>
          </a:extLst>
        </xdr:cNvPr>
        <xdr:cNvSpPr txBox="1"/>
      </xdr:nvSpPr>
      <xdr:spPr>
        <a:xfrm>
          <a:off x="19547840" y="10240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59" name="フローチャート: 判断 658">
          <a:extLst>
            <a:ext uri="{FF2B5EF4-FFF2-40B4-BE49-F238E27FC236}">
              <a16:creationId xmlns:a16="http://schemas.microsoft.com/office/drawing/2014/main" id="{A5E47811-B699-4F30-8F8A-4E7FE69362DE}"/>
            </a:ext>
          </a:extLst>
        </xdr:cNvPr>
        <xdr:cNvSpPr/>
      </xdr:nvSpPr>
      <xdr:spPr>
        <a:xfrm>
          <a:off x="19458940"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60" name="フローチャート: 判断 659">
          <a:extLst>
            <a:ext uri="{FF2B5EF4-FFF2-40B4-BE49-F238E27FC236}">
              <a16:creationId xmlns:a16="http://schemas.microsoft.com/office/drawing/2014/main" id="{207B7509-DE30-4CA0-9380-86619C78E387}"/>
            </a:ext>
          </a:extLst>
        </xdr:cNvPr>
        <xdr:cNvSpPr/>
      </xdr:nvSpPr>
      <xdr:spPr>
        <a:xfrm>
          <a:off x="18735040" y="102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61" name="フローチャート: 判断 660">
          <a:extLst>
            <a:ext uri="{FF2B5EF4-FFF2-40B4-BE49-F238E27FC236}">
              <a16:creationId xmlns:a16="http://schemas.microsoft.com/office/drawing/2014/main" id="{410499C8-F507-4170-ADE8-07037C918345}"/>
            </a:ext>
          </a:extLst>
        </xdr:cNvPr>
        <xdr:cNvSpPr/>
      </xdr:nvSpPr>
      <xdr:spPr>
        <a:xfrm>
          <a:off x="17937480" y="10300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62" name="フローチャート: 判断 661">
          <a:extLst>
            <a:ext uri="{FF2B5EF4-FFF2-40B4-BE49-F238E27FC236}">
              <a16:creationId xmlns:a16="http://schemas.microsoft.com/office/drawing/2014/main" id="{042BC4C8-4639-4780-82C8-D1380F545368}"/>
            </a:ext>
          </a:extLst>
        </xdr:cNvPr>
        <xdr:cNvSpPr/>
      </xdr:nvSpPr>
      <xdr:spPr>
        <a:xfrm>
          <a:off x="171627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63" name="フローチャート: 判断 662">
          <a:extLst>
            <a:ext uri="{FF2B5EF4-FFF2-40B4-BE49-F238E27FC236}">
              <a16:creationId xmlns:a16="http://schemas.microsoft.com/office/drawing/2014/main" id="{AF9076F1-B9A1-4ADD-9E4E-4E23E12BB8AF}"/>
            </a:ext>
          </a:extLst>
        </xdr:cNvPr>
        <xdr:cNvSpPr/>
      </xdr:nvSpPr>
      <xdr:spPr>
        <a:xfrm>
          <a:off x="16388080" y="10340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1F5BB591-715F-4AF5-88C2-ED5E2B28154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1650AD05-A6A1-4013-8392-019F76668BB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584EA734-D123-4ADD-8A26-77893E25924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F93D7BE0-12A2-42F6-83DA-B3F9A159793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6DD2B68C-7A5E-4ABA-88FE-9951BFC2A6C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123317</xdr:rowOff>
    </xdr:from>
    <xdr:to>
      <xdr:col>112</xdr:col>
      <xdr:colOff>38100</xdr:colOff>
      <xdr:row>59</xdr:row>
      <xdr:rowOff>53467</xdr:rowOff>
    </xdr:to>
    <xdr:sp macro="" textlink="">
      <xdr:nvSpPr>
        <xdr:cNvPr id="669" name="楕円 668">
          <a:extLst>
            <a:ext uri="{FF2B5EF4-FFF2-40B4-BE49-F238E27FC236}">
              <a16:creationId xmlns:a16="http://schemas.microsoft.com/office/drawing/2014/main" id="{0FCEE560-3A9D-4B4C-A119-A67D9619A00F}"/>
            </a:ext>
          </a:extLst>
        </xdr:cNvPr>
        <xdr:cNvSpPr/>
      </xdr:nvSpPr>
      <xdr:spPr>
        <a:xfrm>
          <a:off x="18735040" y="9846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138938</xdr:rowOff>
    </xdr:from>
    <xdr:to>
      <xdr:col>107</xdr:col>
      <xdr:colOff>101600</xdr:colOff>
      <xdr:row>59</xdr:row>
      <xdr:rowOff>69088</xdr:rowOff>
    </xdr:to>
    <xdr:sp macro="" textlink="">
      <xdr:nvSpPr>
        <xdr:cNvPr id="670" name="楕円 669">
          <a:extLst>
            <a:ext uri="{FF2B5EF4-FFF2-40B4-BE49-F238E27FC236}">
              <a16:creationId xmlns:a16="http://schemas.microsoft.com/office/drawing/2014/main" id="{93C638A6-514D-4718-9AD5-E3854C4F717F}"/>
            </a:ext>
          </a:extLst>
        </xdr:cNvPr>
        <xdr:cNvSpPr/>
      </xdr:nvSpPr>
      <xdr:spPr>
        <a:xfrm>
          <a:off x="17937480" y="9862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2667</xdr:rowOff>
    </xdr:from>
    <xdr:to>
      <xdr:col>111</xdr:col>
      <xdr:colOff>177800</xdr:colOff>
      <xdr:row>59</xdr:row>
      <xdr:rowOff>18288</xdr:rowOff>
    </xdr:to>
    <xdr:cxnSp macro="">
      <xdr:nvCxnSpPr>
        <xdr:cNvPr id="671" name="直線コネクタ 670">
          <a:extLst>
            <a:ext uri="{FF2B5EF4-FFF2-40B4-BE49-F238E27FC236}">
              <a16:creationId xmlns:a16="http://schemas.microsoft.com/office/drawing/2014/main" id="{6D4CB647-B12F-444D-B26F-470EEEC95D80}"/>
            </a:ext>
          </a:extLst>
        </xdr:cNvPr>
        <xdr:cNvCxnSpPr/>
      </xdr:nvCxnSpPr>
      <xdr:spPr>
        <a:xfrm flipV="1">
          <a:off x="17988280" y="9893427"/>
          <a:ext cx="78994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154940</xdr:rowOff>
    </xdr:from>
    <xdr:to>
      <xdr:col>102</xdr:col>
      <xdr:colOff>165100</xdr:colOff>
      <xdr:row>59</xdr:row>
      <xdr:rowOff>85090</xdr:rowOff>
    </xdr:to>
    <xdr:sp macro="" textlink="">
      <xdr:nvSpPr>
        <xdr:cNvPr id="672" name="楕円 671">
          <a:extLst>
            <a:ext uri="{FF2B5EF4-FFF2-40B4-BE49-F238E27FC236}">
              <a16:creationId xmlns:a16="http://schemas.microsoft.com/office/drawing/2014/main" id="{1A3EC2C5-42EC-4A2D-96C4-E2CCF950213E}"/>
            </a:ext>
          </a:extLst>
        </xdr:cNvPr>
        <xdr:cNvSpPr/>
      </xdr:nvSpPr>
      <xdr:spPr>
        <a:xfrm>
          <a:off x="1716278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18288</xdr:rowOff>
    </xdr:from>
    <xdr:to>
      <xdr:col>107</xdr:col>
      <xdr:colOff>50800</xdr:colOff>
      <xdr:row>59</xdr:row>
      <xdr:rowOff>34290</xdr:rowOff>
    </xdr:to>
    <xdr:cxnSp macro="">
      <xdr:nvCxnSpPr>
        <xdr:cNvPr id="673" name="直線コネクタ 672">
          <a:extLst>
            <a:ext uri="{FF2B5EF4-FFF2-40B4-BE49-F238E27FC236}">
              <a16:creationId xmlns:a16="http://schemas.microsoft.com/office/drawing/2014/main" id="{A402758B-29BC-4F48-8BDB-ABDB0688B1F1}"/>
            </a:ext>
          </a:extLst>
        </xdr:cNvPr>
        <xdr:cNvCxnSpPr/>
      </xdr:nvCxnSpPr>
      <xdr:spPr>
        <a:xfrm flipV="1">
          <a:off x="17213580" y="9909048"/>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xdr:rowOff>
    </xdr:from>
    <xdr:to>
      <xdr:col>98</xdr:col>
      <xdr:colOff>38100</xdr:colOff>
      <xdr:row>62</xdr:row>
      <xdr:rowOff>114046</xdr:rowOff>
    </xdr:to>
    <xdr:sp macro="" textlink="">
      <xdr:nvSpPr>
        <xdr:cNvPr id="674" name="楕円 673">
          <a:extLst>
            <a:ext uri="{FF2B5EF4-FFF2-40B4-BE49-F238E27FC236}">
              <a16:creationId xmlns:a16="http://schemas.microsoft.com/office/drawing/2014/main" id="{776D8D55-1507-413A-BDEF-37847C1E5E41}"/>
            </a:ext>
          </a:extLst>
        </xdr:cNvPr>
        <xdr:cNvSpPr/>
      </xdr:nvSpPr>
      <xdr:spPr>
        <a:xfrm>
          <a:off x="16388080" y="10406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34290</xdr:rowOff>
    </xdr:from>
    <xdr:to>
      <xdr:col>102</xdr:col>
      <xdr:colOff>114300</xdr:colOff>
      <xdr:row>62</xdr:row>
      <xdr:rowOff>63246</xdr:rowOff>
    </xdr:to>
    <xdr:cxnSp macro="">
      <xdr:nvCxnSpPr>
        <xdr:cNvPr id="675" name="直線コネクタ 674">
          <a:extLst>
            <a:ext uri="{FF2B5EF4-FFF2-40B4-BE49-F238E27FC236}">
              <a16:creationId xmlns:a16="http://schemas.microsoft.com/office/drawing/2014/main" id="{38635FAA-FDBE-4438-A862-861B2982EE1D}"/>
            </a:ext>
          </a:extLst>
        </xdr:cNvPr>
        <xdr:cNvCxnSpPr/>
      </xdr:nvCxnSpPr>
      <xdr:spPr>
        <a:xfrm flipV="1">
          <a:off x="16431260" y="9925050"/>
          <a:ext cx="78232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76" name="n_1aveValue【学校施設】&#10;一人当たり面積">
          <a:extLst>
            <a:ext uri="{FF2B5EF4-FFF2-40B4-BE49-F238E27FC236}">
              <a16:creationId xmlns:a16="http://schemas.microsoft.com/office/drawing/2014/main" id="{CBFAFC02-8F9A-44C2-B7E7-F1DEE5A05971}"/>
            </a:ext>
          </a:extLst>
        </xdr:cNvPr>
        <xdr:cNvSpPr txBox="1"/>
      </xdr:nvSpPr>
      <xdr:spPr>
        <a:xfrm>
          <a:off x="18561127" y="103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677" name="n_2aveValue【学校施設】&#10;一人当たり面積">
          <a:extLst>
            <a:ext uri="{FF2B5EF4-FFF2-40B4-BE49-F238E27FC236}">
              <a16:creationId xmlns:a16="http://schemas.microsoft.com/office/drawing/2014/main" id="{5244F141-8A89-4873-A256-92A2039FB2B4}"/>
            </a:ext>
          </a:extLst>
        </xdr:cNvPr>
        <xdr:cNvSpPr txBox="1"/>
      </xdr:nvSpPr>
      <xdr:spPr>
        <a:xfrm>
          <a:off x="17776267" y="103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678" name="n_3aveValue【学校施設】&#10;一人当たり面積">
          <a:extLst>
            <a:ext uri="{FF2B5EF4-FFF2-40B4-BE49-F238E27FC236}">
              <a16:creationId xmlns:a16="http://schemas.microsoft.com/office/drawing/2014/main" id="{46B82C9A-BE29-453E-B855-BCDA00F3404C}"/>
            </a:ext>
          </a:extLst>
        </xdr:cNvPr>
        <xdr:cNvSpPr txBox="1"/>
      </xdr:nvSpPr>
      <xdr:spPr>
        <a:xfrm>
          <a:off x="17001567" y="104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79" name="n_4aveValue【学校施設】&#10;一人当たり面積">
          <a:extLst>
            <a:ext uri="{FF2B5EF4-FFF2-40B4-BE49-F238E27FC236}">
              <a16:creationId xmlns:a16="http://schemas.microsoft.com/office/drawing/2014/main" id="{0BE56E5E-6323-4D4B-9830-415E2E447EE6}"/>
            </a:ext>
          </a:extLst>
        </xdr:cNvPr>
        <xdr:cNvSpPr txBox="1"/>
      </xdr:nvSpPr>
      <xdr:spPr>
        <a:xfrm>
          <a:off x="1622686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69994</xdr:rowOff>
    </xdr:from>
    <xdr:ext cx="469744" cy="259045"/>
    <xdr:sp macro="" textlink="">
      <xdr:nvSpPr>
        <xdr:cNvPr id="680" name="n_1mainValue【学校施設】&#10;一人当たり面積">
          <a:extLst>
            <a:ext uri="{FF2B5EF4-FFF2-40B4-BE49-F238E27FC236}">
              <a16:creationId xmlns:a16="http://schemas.microsoft.com/office/drawing/2014/main" id="{C822D2B6-DB57-4EF3-A0B0-2C9EAABBF9CA}"/>
            </a:ext>
          </a:extLst>
        </xdr:cNvPr>
        <xdr:cNvSpPr txBox="1"/>
      </xdr:nvSpPr>
      <xdr:spPr>
        <a:xfrm>
          <a:off x="18561127" y="96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85615</xdr:rowOff>
    </xdr:from>
    <xdr:ext cx="469744" cy="259045"/>
    <xdr:sp macro="" textlink="">
      <xdr:nvSpPr>
        <xdr:cNvPr id="681" name="n_2mainValue【学校施設】&#10;一人当たり面積">
          <a:extLst>
            <a:ext uri="{FF2B5EF4-FFF2-40B4-BE49-F238E27FC236}">
              <a16:creationId xmlns:a16="http://schemas.microsoft.com/office/drawing/2014/main" id="{2D299DBC-2A65-44D4-AFD8-1B0E835C3DBE}"/>
            </a:ext>
          </a:extLst>
        </xdr:cNvPr>
        <xdr:cNvSpPr txBox="1"/>
      </xdr:nvSpPr>
      <xdr:spPr>
        <a:xfrm>
          <a:off x="17776267" y="96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101617</xdr:rowOff>
    </xdr:from>
    <xdr:ext cx="469744" cy="259045"/>
    <xdr:sp macro="" textlink="">
      <xdr:nvSpPr>
        <xdr:cNvPr id="682" name="n_3mainValue【学校施設】&#10;一人当たり面積">
          <a:extLst>
            <a:ext uri="{FF2B5EF4-FFF2-40B4-BE49-F238E27FC236}">
              <a16:creationId xmlns:a16="http://schemas.microsoft.com/office/drawing/2014/main" id="{E75689EF-5DA0-42EC-8A18-D16975D261AE}"/>
            </a:ext>
          </a:extLst>
        </xdr:cNvPr>
        <xdr:cNvSpPr txBox="1"/>
      </xdr:nvSpPr>
      <xdr:spPr>
        <a:xfrm>
          <a:off x="1700156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105173</xdr:rowOff>
    </xdr:from>
    <xdr:ext cx="469744" cy="259045"/>
    <xdr:sp macro="" textlink="">
      <xdr:nvSpPr>
        <xdr:cNvPr id="683" name="n_4mainValue【学校施設】&#10;一人当たり面積">
          <a:extLst>
            <a:ext uri="{FF2B5EF4-FFF2-40B4-BE49-F238E27FC236}">
              <a16:creationId xmlns:a16="http://schemas.microsoft.com/office/drawing/2014/main" id="{1F9C8627-3CC7-411B-AE82-D75672991399}"/>
            </a:ext>
          </a:extLst>
        </xdr:cNvPr>
        <xdr:cNvSpPr txBox="1"/>
      </xdr:nvSpPr>
      <xdr:spPr>
        <a:xfrm>
          <a:off x="16226867" y="104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04433C60-DE1D-4FD9-BD17-7FC3FABBFD3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48395EE0-E7B9-494A-BF44-24C5C6A9E82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579294FF-6BD7-47D1-ADD2-576F8EE8D7A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52CE3663-1D16-4322-BF26-30D3C344BD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E5C0C6C0-D53C-4E29-A871-9E4DA0728D5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F959FDA2-392B-4D77-9F0E-CE77DEBEFEE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FFF2C076-431D-439F-8217-7E01D311452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A99A35AD-8FC8-4E5E-87DB-47AF0ECB4AB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08907975-D86D-43EB-8472-DF4F975EAFC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B987FC23-4D44-4935-8AB5-E68D1EA7F54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C80BC966-9D49-4215-990F-ACBFB429440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a:extLst>
            <a:ext uri="{FF2B5EF4-FFF2-40B4-BE49-F238E27FC236}">
              <a16:creationId xmlns:a16="http://schemas.microsoft.com/office/drawing/2014/main" id="{664CF6FE-4CE0-45D1-BB4F-15DAB556D6E1}"/>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9F912F84-A41A-43E3-908E-827C0C507DA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a:extLst>
            <a:ext uri="{FF2B5EF4-FFF2-40B4-BE49-F238E27FC236}">
              <a16:creationId xmlns:a16="http://schemas.microsoft.com/office/drawing/2014/main" id="{684507AA-5A28-4EAB-B6E2-5F261547586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a:extLst>
            <a:ext uri="{FF2B5EF4-FFF2-40B4-BE49-F238E27FC236}">
              <a16:creationId xmlns:a16="http://schemas.microsoft.com/office/drawing/2014/main" id="{1B97761E-24ED-4402-AFBD-E701FD8604AA}"/>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a:extLst>
            <a:ext uri="{FF2B5EF4-FFF2-40B4-BE49-F238E27FC236}">
              <a16:creationId xmlns:a16="http://schemas.microsoft.com/office/drawing/2014/main" id="{2C086FAD-A3D4-4CBC-9C5E-E0F78A6FFB51}"/>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a:extLst>
            <a:ext uri="{FF2B5EF4-FFF2-40B4-BE49-F238E27FC236}">
              <a16:creationId xmlns:a16="http://schemas.microsoft.com/office/drawing/2014/main" id="{A21FDE9B-98DC-40F8-B173-4E082505CEB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a:extLst>
            <a:ext uri="{FF2B5EF4-FFF2-40B4-BE49-F238E27FC236}">
              <a16:creationId xmlns:a16="http://schemas.microsoft.com/office/drawing/2014/main" id="{61E49E16-2E45-497B-A373-03B534B3F43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a:extLst>
            <a:ext uri="{FF2B5EF4-FFF2-40B4-BE49-F238E27FC236}">
              <a16:creationId xmlns:a16="http://schemas.microsoft.com/office/drawing/2014/main" id="{F6648C01-9F8C-450C-93A0-252F482DC95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a:extLst>
            <a:ext uri="{FF2B5EF4-FFF2-40B4-BE49-F238E27FC236}">
              <a16:creationId xmlns:a16="http://schemas.microsoft.com/office/drawing/2014/main" id="{FC7F2B0D-F8AA-4383-AEBB-99518CF32E51}"/>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a:extLst>
            <a:ext uri="{FF2B5EF4-FFF2-40B4-BE49-F238E27FC236}">
              <a16:creationId xmlns:a16="http://schemas.microsoft.com/office/drawing/2014/main" id="{AD1B994B-A069-4C7B-8FDD-60BABF477A1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FFE5145D-FB9E-45A6-BD7F-8CD61FEB55E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a:extLst>
            <a:ext uri="{FF2B5EF4-FFF2-40B4-BE49-F238E27FC236}">
              <a16:creationId xmlns:a16="http://schemas.microsoft.com/office/drawing/2014/main" id="{62135441-C583-45D8-8D1C-5874DB3D408F}"/>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a:extLst>
            <a:ext uri="{FF2B5EF4-FFF2-40B4-BE49-F238E27FC236}">
              <a16:creationId xmlns:a16="http://schemas.microsoft.com/office/drawing/2014/main" id="{1E243F12-D1C5-4E9A-8BCE-E8CAB35BB3A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08" name="直線コネクタ 707">
          <a:extLst>
            <a:ext uri="{FF2B5EF4-FFF2-40B4-BE49-F238E27FC236}">
              <a16:creationId xmlns:a16="http://schemas.microsoft.com/office/drawing/2014/main" id="{1489E57D-EC41-4667-9E52-170E9D1E099A}"/>
            </a:ext>
          </a:extLst>
        </xdr:cNvPr>
        <xdr:cNvCxnSpPr/>
      </xdr:nvCxnSpPr>
      <xdr:spPr>
        <a:xfrm flipV="1">
          <a:off x="14375764" y="130587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9" name="【児童館】&#10;有形固定資産減価償却率最小値テキスト">
          <a:extLst>
            <a:ext uri="{FF2B5EF4-FFF2-40B4-BE49-F238E27FC236}">
              <a16:creationId xmlns:a16="http://schemas.microsoft.com/office/drawing/2014/main" id="{713CE6AF-CBCD-4932-9EEC-5ABDC20323C1}"/>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0" name="直線コネクタ 709">
          <a:extLst>
            <a:ext uri="{FF2B5EF4-FFF2-40B4-BE49-F238E27FC236}">
              <a16:creationId xmlns:a16="http://schemas.microsoft.com/office/drawing/2014/main" id="{700AF591-665A-4B57-BBFC-8A001ABFA2B4}"/>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11" name="【児童館】&#10;有形固定資産減価償却率最大値テキスト">
          <a:extLst>
            <a:ext uri="{FF2B5EF4-FFF2-40B4-BE49-F238E27FC236}">
              <a16:creationId xmlns:a16="http://schemas.microsoft.com/office/drawing/2014/main" id="{EFFE9853-4205-4BC0-A565-C3EE924AA3B5}"/>
            </a:ext>
          </a:extLst>
        </xdr:cNvPr>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12" name="直線コネクタ 711">
          <a:extLst>
            <a:ext uri="{FF2B5EF4-FFF2-40B4-BE49-F238E27FC236}">
              <a16:creationId xmlns:a16="http://schemas.microsoft.com/office/drawing/2014/main" id="{A1B8C1E7-B68F-4939-A6BB-EACAA74EF501}"/>
            </a:ext>
          </a:extLst>
        </xdr:cNvPr>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713" name="【児童館】&#10;有形固定資産減価償却率平均値テキスト">
          <a:extLst>
            <a:ext uri="{FF2B5EF4-FFF2-40B4-BE49-F238E27FC236}">
              <a16:creationId xmlns:a16="http://schemas.microsoft.com/office/drawing/2014/main" id="{CA253924-6F96-482D-9DA5-EC0D658B9825}"/>
            </a:ext>
          </a:extLst>
        </xdr:cNvPr>
        <xdr:cNvSpPr txBox="1"/>
      </xdr:nvSpPr>
      <xdr:spPr>
        <a:xfrm>
          <a:off x="14414500" y="1376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14" name="フローチャート: 判断 713">
          <a:extLst>
            <a:ext uri="{FF2B5EF4-FFF2-40B4-BE49-F238E27FC236}">
              <a16:creationId xmlns:a16="http://schemas.microsoft.com/office/drawing/2014/main" id="{AF98CD95-9FE8-4040-B439-A8E63A3353E6}"/>
            </a:ext>
          </a:extLst>
        </xdr:cNvPr>
        <xdr:cNvSpPr/>
      </xdr:nvSpPr>
      <xdr:spPr>
        <a:xfrm>
          <a:off x="14325600" y="137833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15" name="フローチャート: 判断 714">
          <a:extLst>
            <a:ext uri="{FF2B5EF4-FFF2-40B4-BE49-F238E27FC236}">
              <a16:creationId xmlns:a16="http://schemas.microsoft.com/office/drawing/2014/main" id="{FF67CE28-1A81-4209-B8BA-1D516ED43D5C}"/>
            </a:ext>
          </a:extLst>
        </xdr:cNvPr>
        <xdr:cNvSpPr/>
      </xdr:nvSpPr>
      <xdr:spPr>
        <a:xfrm>
          <a:off x="1357884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16" name="フローチャート: 判断 715">
          <a:extLst>
            <a:ext uri="{FF2B5EF4-FFF2-40B4-BE49-F238E27FC236}">
              <a16:creationId xmlns:a16="http://schemas.microsoft.com/office/drawing/2014/main" id="{06F085D0-BE17-47EE-81BC-8904139700E9}"/>
            </a:ext>
          </a:extLst>
        </xdr:cNvPr>
        <xdr:cNvSpPr/>
      </xdr:nvSpPr>
      <xdr:spPr>
        <a:xfrm>
          <a:off x="1280414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17" name="フローチャート: 判断 716">
          <a:extLst>
            <a:ext uri="{FF2B5EF4-FFF2-40B4-BE49-F238E27FC236}">
              <a16:creationId xmlns:a16="http://schemas.microsoft.com/office/drawing/2014/main" id="{686A8DA9-9A2C-426F-9B6F-A0E9DA8DD3E4}"/>
            </a:ext>
          </a:extLst>
        </xdr:cNvPr>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18" name="フローチャート: 判断 717">
          <a:extLst>
            <a:ext uri="{FF2B5EF4-FFF2-40B4-BE49-F238E27FC236}">
              <a16:creationId xmlns:a16="http://schemas.microsoft.com/office/drawing/2014/main" id="{2F2A8482-9A59-4E25-AE98-56E98DA36710}"/>
            </a:ext>
          </a:extLst>
        </xdr:cNvPr>
        <xdr:cNvSpPr/>
      </xdr:nvSpPr>
      <xdr:spPr>
        <a:xfrm>
          <a:off x="1123188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36ADBF2-475C-4DD8-B4D2-07CE3FD83A2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0E61F53-6E9F-4068-9A6F-BD5D9E0C685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F4E58CB-BE25-4F98-A519-9E28B2E3A2C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D9C5665-42A2-4AEF-8C51-77DB5309DC4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E2C354B-17EE-4DD0-ACFC-2ED2FCD5305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724" name="楕円 723">
          <a:extLst>
            <a:ext uri="{FF2B5EF4-FFF2-40B4-BE49-F238E27FC236}">
              <a16:creationId xmlns:a16="http://schemas.microsoft.com/office/drawing/2014/main" id="{E970AC6D-4335-42E9-B7A3-2FB0B6BEE4B6}"/>
            </a:ext>
          </a:extLst>
        </xdr:cNvPr>
        <xdr:cNvSpPr/>
      </xdr:nvSpPr>
      <xdr:spPr>
        <a:xfrm>
          <a:off x="1357884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160655</xdr:rowOff>
    </xdr:from>
    <xdr:to>
      <xdr:col>76</xdr:col>
      <xdr:colOff>165100</xdr:colOff>
      <xdr:row>81</xdr:row>
      <xdr:rowOff>90805</xdr:rowOff>
    </xdr:to>
    <xdr:sp macro="" textlink="">
      <xdr:nvSpPr>
        <xdr:cNvPr id="725" name="楕円 724">
          <a:extLst>
            <a:ext uri="{FF2B5EF4-FFF2-40B4-BE49-F238E27FC236}">
              <a16:creationId xmlns:a16="http://schemas.microsoft.com/office/drawing/2014/main" id="{55EF97C1-11EF-4D04-8462-6900A3EC17DC}"/>
            </a:ext>
          </a:extLst>
        </xdr:cNvPr>
        <xdr:cNvSpPr/>
      </xdr:nvSpPr>
      <xdr:spPr>
        <a:xfrm>
          <a:off x="12804140" y="1357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81</xdr:row>
      <xdr:rowOff>53339</xdr:rowOff>
    </xdr:to>
    <xdr:cxnSp macro="">
      <xdr:nvCxnSpPr>
        <xdr:cNvPr id="726" name="直線コネクタ 725">
          <a:extLst>
            <a:ext uri="{FF2B5EF4-FFF2-40B4-BE49-F238E27FC236}">
              <a16:creationId xmlns:a16="http://schemas.microsoft.com/office/drawing/2014/main" id="{CDC3CFC3-5A76-42C6-93C8-6F88BA5734E6}"/>
            </a:ext>
          </a:extLst>
        </xdr:cNvPr>
        <xdr:cNvCxnSpPr/>
      </xdr:nvCxnSpPr>
      <xdr:spPr>
        <a:xfrm>
          <a:off x="12854940" y="13618845"/>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727" name="楕円 726">
          <a:extLst>
            <a:ext uri="{FF2B5EF4-FFF2-40B4-BE49-F238E27FC236}">
              <a16:creationId xmlns:a16="http://schemas.microsoft.com/office/drawing/2014/main" id="{D1C5ED30-6596-49BF-A74B-02E578FC2367}"/>
            </a:ext>
          </a:extLst>
        </xdr:cNvPr>
        <xdr:cNvSpPr/>
      </xdr:nvSpPr>
      <xdr:spPr>
        <a:xfrm>
          <a:off x="12029440" y="13579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40005</xdr:rowOff>
    </xdr:from>
    <xdr:to>
      <xdr:col>76</xdr:col>
      <xdr:colOff>114300</xdr:colOff>
      <xdr:row>81</xdr:row>
      <xdr:rowOff>51436</xdr:rowOff>
    </xdr:to>
    <xdr:cxnSp macro="">
      <xdr:nvCxnSpPr>
        <xdr:cNvPr id="728" name="直線コネクタ 727">
          <a:extLst>
            <a:ext uri="{FF2B5EF4-FFF2-40B4-BE49-F238E27FC236}">
              <a16:creationId xmlns:a16="http://schemas.microsoft.com/office/drawing/2014/main" id="{52AC5434-86F0-4B30-A8FF-CED468FA597D}"/>
            </a:ext>
          </a:extLst>
        </xdr:cNvPr>
        <xdr:cNvCxnSpPr/>
      </xdr:nvCxnSpPr>
      <xdr:spPr>
        <a:xfrm flipV="1">
          <a:off x="12072620" y="13618845"/>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130175</xdr:rowOff>
    </xdr:from>
    <xdr:to>
      <xdr:col>67</xdr:col>
      <xdr:colOff>101600</xdr:colOff>
      <xdr:row>81</xdr:row>
      <xdr:rowOff>60325</xdr:rowOff>
    </xdr:to>
    <xdr:sp macro="" textlink="">
      <xdr:nvSpPr>
        <xdr:cNvPr id="729" name="楕円 728">
          <a:extLst>
            <a:ext uri="{FF2B5EF4-FFF2-40B4-BE49-F238E27FC236}">
              <a16:creationId xmlns:a16="http://schemas.microsoft.com/office/drawing/2014/main" id="{9DA5902A-D872-4E63-812C-218E51A82990}"/>
            </a:ext>
          </a:extLst>
        </xdr:cNvPr>
        <xdr:cNvSpPr/>
      </xdr:nvSpPr>
      <xdr:spPr>
        <a:xfrm>
          <a:off x="11231880" y="1354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xdr:rowOff>
    </xdr:from>
    <xdr:to>
      <xdr:col>71</xdr:col>
      <xdr:colOff>177800</xdr:colOff>
      <xdr:row>81</xdr:row>
      <xdr:rowOff>51436</xdr:rowOff>
    </xdr:to>
    <xdr:cxnSp macro="">
      <xdr:nvCxnSpPr>
        <xdr:cNvPr id="730" name="直線コネクタ 729">
          <a:extLst>
            <a:ext uri="{FF2B5EF4-FFF2-40B4-BE49-F238E27FC236}">
              <a16:creationId xmlns:a16="http://schemas.microsoft.com/office/drawing/2014/main" id="{7274082F-D9E2-4A86-8B81-48006328852C}"/>
            </a:ext>
          </a:extLst>
        </xdr:cNvPr>
        <xdr:cNvCxnSpPr/>
      </xdr:nvCxnSpPr>
      <xdr:spPr>
        <a:xfrm>
          <a:off x="11282680" y="13588365"/>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127652</xdr:rowOff>
    </xdr:from>
    <xdr:ext cx="405111" cy="259045"/>
    <xdr:sp macro="" textlink="">
      <xdr:nvSpPr>
        <xdr:cNvPr id="731" name="n_1aveValue【児童館】&#10;有形固定資産減価償却率">
          <a:extLst>
            <a:ext uri="{FF2B5EF4-FFF2-40B4-BE49-F238E27FC236}">
              <a16:creationId xmlns:a16="http://schemas.microsoft.com/office/drawing/2014/main" id="{8B3F87F1-943B-43C8-8C49-9B173DB307E3}"/>
            </a:ext>
          </a:extLst>
        </xdr:cNvPr>
        <xdr:cNvSpPr txBox="1"/>
      </xdr:nvSpPr>
      <xdr:spPr>
        <a:xfrm>
          <a:off x="13437244"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732" name="n_2aveValue【児童館】&#10;有形固定資産減価償却率">
          <a:extLst>
            <a:ext uri="{FF2B5EF4-FFF2-40B4-BE49-F238E27FC236}">
              <a16:creationId xmlns:a16="http://schemas.microsoft.com/office/drawing/2014/main" id="{6A762EEB-E412-4B72-B710-CD58792FD963}"/>
            </a:ext>
          </a:extLst>
        </xdr:cNvPr>
        <xdr:cNvSpPr txBox="1"/>
      </xdr:nvSpPr>
      <xdr:spPr>
        <a:xfrm>
          <a:off x="1267524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33" name="n_3aveValue【児童館】&#10;有形固定資産減価償却率">
          <a:extLst>
            <a:ext uri="{FF2B5EF4-FFF2-40B4-BE49-F238E27FC236}">
              <a16:creationId xmlns:a16="http://schemas.microsoft.com/office/drawing/2014/main" id="{3E4166B2-4E8A-4BCF-9522-047B26B14CC7}"/>
            </a:ext>
          </a:extLst>
        </xdr:cNvPr>
        <xdr:cNvSpPr txBox="1"/>
      </xdr:nvSpPr>
      <xdr:spPr>
        <a:xfrm>
          <a:off x="119005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734" name="n_4aveValue【児童館】&#10;有形固定資産減価償却率">
          <a:extLst>
            <a:ext uri="{FF2B5EF4-FFF2-40B4-BE49-F238E27FC236}">
              <a16:creationId xmlns:a16="http://schemas.microsoft.com/office/drawing/2014/main" id="{43886F4D-E620-4E97-9295-4B3B880D8F92}"/>
            </a:ext>
          </a:extLst>
        </xdr:cNvPr>
        <xdr:cNvSpPr txBox="1"/>
      </xdr:nvSpPr>
      <xdr:spPr>
        <a:xfrm>
          <a:off x="1110298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735" name="n_1mainValue【児童館】&#10;有形固定資産減価償却率">
          <a:extLst>
            <a:ext uri="{FF2B5EF4-FFF2-40B4-BE49-F238E27FC236}">
              <a16:creationId xmlns:a16="http://schemas.microsoft.com/office/drawing/2014/main" id="{3F230E69-BD81-455F-8B71-084EC6317C10}"/>
            </a:ext>
          </a:extLst>
        </xdr:cNvPr>
        <xdr:cNvSpPr txBox="1"/>
      </xdr:nvSpPr>
      <xdr:spPr>
        <a:xfrm>
          <a:off x="1343724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736" name="n_2mainValue【児童館】&#10;有形固定資産減価償却率">
          <a:extLst>
            <a:ext uri="{FF2B5EF4-FFF2-40B4-BE49-F238E27FC236}">
              <a16:creationId xmlns:a16="http://schemas.microsoft.com/office/drawing/2014/main" id="{2632836C-0A55-4E8B-9070-13B2B055265B}"/>
            </a:ext>
          </a:extLst>
        </xdr:cNvPr>
        <xdr:cNvSpPr txBox="1"/>
      </xdr:nvSpPr>
      <xdr:spPr>
        <a:xfrm>
          <a:off x="12675244" y="133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737" name="n_3mainValue【児童館】&#10;有形固定資産減価償却率">
          <a:extLst>
            <a:ext uri="{FF2B5EF4-FFF2-40B4-BE49-F238E27FC236}">
              <a16:creationId xmlns:a16="http://schemas.microsoft.com/office/drawing/2014/main" id="{56B18DC6-D33B-4E28-8EEE-3CDDB6F1D8FB}"/>
            </a:ext>
          </a:extLst>
        </xdr:cNvPr>
        <xdr:cNvSpPr txBox="1"/>
      </xdr:nvSpPr>
      <xdr:spPr>
        <a:xfrm>
          <a:off x="1190054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76852</xdr:rowOff>
    </xdr:from>
    <xdr:ext cx="405111" cy="259045"/>
    <xdr:sp macro="" textlink="">
      <xdr:nvSpPr>
        <xdr:cNvPr id="738" name="n_4mainValue【児童館】&#10;有形固定資産減価償却率">
          <a:extLst>
            <a:ext uri="{FF2B5EF4-FFF2-40B4-BE49-F238E27FC236}">
              <a16:creationId xmlns:a16="http://schemas.microsoft.com/office/drawing/2014/main" id="{49C743F0-6E36-45D0-BD86-11AC0CB7CEF3}"/>
            </a:ext>
          </a:extLst>
        </xdr:cNvPr>
        <xdr:cNvSpPr txBox="1"/>
      </xdr:nvSpPr>
      <xdr:spPr>
        <a:xfrm>
          <a:off x="1110298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a:extLst>
            <a:ext uri="{FF2B5EF4-FFF2-40B4-BE49-F238E27FC236}">
              <a16:creationId xmlns:a16="http://schemas.microsoft.com/office/drawing/2014/main" id="{F5A5DB56-6EE2-48EE-9907-BEEFE94CC4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a:extLst>
            <a:ext uri="{FF2B5EF4-FFF2-40B4-BE49-F238E27FC236}">
              <a16:creationId xmlns:a16="http://schemas.microsoft.com/office/drawing/2014/main" id="{740B89B0-0FBD-4A9E-B2AD-F319DE460E8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a:extLst>
            <a:ext uri="{FF2B5EF4-FFF2-40B4-BE49-F238E27FC236}">
              <a16:creationId xmlns:a16="http://schemas.microsoft.com/office/drawing/2014/main" id="{2D7FBABE-1481-4E66-8ACC-39E342E11A9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a:extLst>
            <a:ext uri="{FF2B5EF4-FFF2-40B4-BE49-F238E27FC236}">
              <a16:creationId xmlns:a16="http://schemas.microsoft.com/office/drawing/2014/main" id="{54C4A061-1678-4662-B9D6-038E4CCA87F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a:extLst>
            <a:ext uri="{FF2B5EF4-FFF2-40B4-BE49-F238E27FC236}">
              <a16:creationId xmlns:a16="http://schemas.microsoft.com/office/drawing/2014/main" id="{CFA3AA29-D562-4DB2-B6C3-B23FA4EE615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a:extLst>
            <a:ext uri="{FF2B5EF4-FFF2-40B4-BE49-F238E27FC236}">
              <a16:creationId xmlns:a16="http://schemas.microsoft.com/office/drawing/2014/main" id="{04204764-62A3-4296-82B0-B508C41D2CE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a:extLst>
            <a:ext uri="{FF2B5EF4-FFF2-40B4-BE49-F238E27FC236}">
              <a16:creationId xmlns:a16="http://schemas.microsoft.com/office/drawing/2014/main" id="{A8CABE9D-D1B8-4B7E-B314-80BF0E3DD3B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a:extLst>
            <a:ext uri="{FF2B5EF4-FFF2-40B4-BE49-F238E27FC236}">
              <a16:creationId xmlns:a16="http://schemas.microsoft.com/office/drawing/2014/main" id="{5D0D4B87-DD4E-42D6-875F-EB646B7418F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a:extLst>
            <a:ext uri="{FF2B5EF4-FFF2-40B4-BE49-F238E27FC236}">
              <a16:creationId xmlns:a16="http://schemas.microsoft.com/office/drawing/2014/main" id="{3A2259BC-C220-47C0-9D56-E0AF9F0B403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a:extLst>
            <a:ext uri="{FF2B5EF4-FFF2-40B4-BE49-F238E27FC236}">
              <a16:creationId xmlns:a16="http://schemas.microsoft.com/office/drawing/2014/main" id="{25F360E5-5B36-44F1-B1C3-37867E24027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9" name="直線コネクタ 748">
          <a:extLst>
            <a:ext uri="{FF2B5EF4-FFF2-40B4-BE49-F238E27FC236}">
              <a16:creationId xmlns:a16="http://schemas.microsoft.com/office/drawing/2014/main" id="{246FE433-7402-462C-9695-BA49EC285584}"/>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0" name="テキスト ボックス 749">
          <a:extLst>
            <a:ext uri="{FF2B5EF4-FFF2-40B4-BE49-F238E27FC236}">
              <a16:creationId xmlns:a16="http://schemas.microsoft.com/office/drawing/2014/main" id="{C4169BF3-EA2F-440E-BFE9-5A500DA8EC39}"/>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1" name="直線コネクタ 750">
          <a:extLst>
            <a:ext uri="{FF2B5EF4-FFF2-40B4-BE49-F238E27FC236}">
              <a16:creationId xmlns:a16="http://schemas.microsoft.com/office/drawing/2014/main" id="{9A1DBD4A-78A8-4BBB-80F6-F895277242E3}"/>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2" name="テキスト ボックス 751">
          <a:extLst>
            <a:ext uri="{FF2B5EF4-FFF2-40B4-BE49-F238E27FC236}">
              <a16:creationId xmlns:a16="http://schemas.microsoft.com/office/drawing/2014/main" id="{C582EEF4-648B-4CF7-9BDA-7F55332E1418}"/>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3" name="直線コネクタ 752">
          <a:extLst>
            <a:ext uri="{FF2B5EF4-FFF2-40B4-BE49-F238E27FC236}">
              <a16:creationId xmlns:a16="http://schemas.microsoft.com/office/drawing/2014/main" id="{014ED29F-B242-4EC8-B458-ECE2D9B54D4E}"/>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4" name="テキスト ボックス 753">
          <a:extLst>
            <a:ext uri="{FF2B5EF4-FFF2-40B4-BE49-F238E27FC236}">
              <a16:creationId xmlns:a16="http://schemas.microsoft.com/office/drawing/2014/main" id="{955CC138-F156-42AF-9577-A4D0DE9895C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5" name="直線コネクタ 754">
          <a:extLst>
            <a:ext uri="{FF2B5EF4-FFF2-40B4-BE49-F238E27FC236}">
              <a16:creationId xmlns:a16="http://schemas.microsoft.com/office/drawing/2014/main" id="{3B074D07-48F9-47B6-BD31-1D135ACB8256}"/>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6" name="テキスト ボックス 755">
          <a:extLst>
            <a:ext uri="{FF2B5EF4-FFF2-40B4-BE49-F238E27FC236}">
              <a16:creationId xmlns:a16="http://schemas.microsoft.com/office/drawing/2014/main" id="{6C16DAB2-BB64-41D7-A6D3-EDA46F6B0115}"/>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7" name="直線コネクタ 756">
          <a:extLst>
            <a:ext uri="{FF2B5EF4-FFF2-40B4-BE49-F238E27FC236}">
              <a16:creationId xmlns:a16="http://schemas.microsoft.com/office/drawing/2014/main" id="{4B5A2109-4416-43A2-BA6A-9B9EB374F798}"/>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8" name="テキスト ボックス 757">
          <a:extLst>
            <a:ext uri="{FF2B5EF4-FFF2-40B4-BE49-F238E27FC236}">
              <a16:creationId xmlns:a16="http://schemas.microsoft.com/office/drawing/2014/main" id="{7373E1F4-3208-45B7-9CA2-423B88A1FEFF}"/>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9" name="直線コネクタ 758">
          <a:extLst>
            <a:ext uri="{FF2B5EF4-FFF2-40B4-BE49-F238E27FC236}">
              <a16:creationId xmlns:a16="http://schemas.microsoft.com/office/drawing/2014/main" id="{EA1191AA-645C-4FFC-A281-0026C911FDD3}"/>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0" name="テキスト ボックス 759">
          <a:extLst>
            <a:ext uri="{FF2B5EF4-FFF2-40B4-BE49-F238E27FC236}">
              <a16:creationId xmlns:a16="http://schemas.microsoft.com/office/drawing/2014/main" id="{0E364785-3872-42E0-907A-DD75FAB81D72}"/>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439F6ED0-F29A-4A86-8CCD-98E01ADCFD6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C289EBD2-8EF0-4A8C-9908-81412542BBC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a:extLst>
            <a:ext uri="{FF2B5EF4-FFF2-40B4-BE49-F238E27FC236}">
              <a16:creationId xmlns:a16="http://schemas.microsoft.com/office/drawing/2014/main" id="{0310D6B8-F80E-4578-B153-7076156D683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64" name="直線コネクタ 763">
          <a:extLst>
            <a:ext uri="{FF2B5EF4-FFF2-40B4-BE49-F238E27FC236}">
              <a16:creationId xmlns:a16="http://schemas.microsoft.com/office/drawing/2014/main" id="{4CBD44FC-3B72-4603-9281-73E01CA69F50}"/>
            </a:ext>
          </a:extLst>
        </xdr:cNvPr>
        <xdr:cNvCxnSpPr/>
      </xdr:nvCxnSpPr>
      <xdr:spPr>
        <a:xfrm flipV="1">
          <a:off x="19509104" y="13130349"/>
          <a:ext cx="0"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65" name="【児童館】&#10;一人当たり面積最小値テキスト">
          <a:extLst>
            <a:ext uri="{FF2B5EF4-FFF2-40B4-BE49-F238E27FC236}">
              <a16:creationId xmlns:a16="http://schemas.microsoft.com/office/drawing/2014/main" id="{AA46F373-5F69-474F-B262-473C16618B18}"/>
            </a:ext>
          </a:extLst>
        </xdr:cNvPr>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66" name="直線コネクタ 765">
          <a:extLst>
            <a:ext uri="{FF2B5EF4-FFF2-40B4-BE49-F238E27FC236}">
              <a16:creationId xmlns:a16="http://schemas.microsoft.com/office/drawing/2014/main" id="{69F46738-273F-4ED1-8F6F-2C3E7921BD11}"/>
            </a:ext>
          </a:extLst>
        </xdr:cNvPr>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67" name="【児童館】&#10;一人当たり面積最大値テキスト">
          <a:extLst>
            <a:ext uri="{FF2B5EF4-FFF2-40B4-BE49-F238E27FC236}">
              <a16:creationId xmlns:a16="http://schemas.microsoft.com/office/drawing/2014/main" id="{BF6D3687-DE44-40CB-86FD-09917E45824D}"/>
            </a:ext>
          </a:extLst>
        </xdr:cNvPr>
        <xdr:cNvSpPr txBox="1"/>
      </xdr:nvSpPr>
      <xdr:spPr>
        <a:xfrm>
          <a:off x="19547840" y="129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68" name="直線コネクタ 767">
          <a:extLst>
            <a:ext uri="{FF2B5EF4-FFF2-40B4-BE49-F238E27FC236}">
              <a16:creationId xmlns:a16="http://schemas.microsoft.com/office/drawing/2014/main" id="{5E35BA16-BCF9-4002-B5EE-F2B46220453F}"/>
            </a:ext>
          </a:extLst>
        </xdr:cNvPr>
        <xdr:cNvCxnSpPr/>
      </xdr:nvCxnSpPr>
      <xdr:spPr>
        <a:xfrm>
          <a:off x="1944370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69" name="【児童館】&#10;一人当たり面積平均値テキスト">
          <a:extLst>
            <a:ext uri="{FF2B5EF4-FFF2-40B4-BE49-F238E27FC236}">
              <a16:creationId xmlns:a16="http://schemas.microsoft.com/office/drawing/2014/main" id="{CF50AA81-F7BB-4BAA-BF17-D6A512E5193D}"/>
            </a:ext>
          </a:extLst>
        </xdr:cNvPr>
        <xdr:cNvSpPr txBox="1"/>
      </xdr:nvSpPr>
      <xdr:spPr>
        <a:xfrm>
          <a:off x="19547840" y="1414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70" name="フローチャート: 判断 769">
          <a:extLst>
            <a:ext uri="{FF2B5EF4-FFF2-40B4-BE49-F238E27FC236}">
              <a16:creationId xmlns:a16="http://schemas.microsoft.com/office/drawing/2014/main" id="{3C5EF79C-B63B-4F1B-9A45-15A86868918F}"/>
            </a:ext>
          </a:extLst>
        </xdr:cNvPr>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71" name="フローチャート: 判断 770">
          <a:extLst>
            <a:ext uri="{FF2B5EF4-FFF2-40B4-BE49-F238E27FC236}">
              <a16:creationId xmlns:a16="http://schemas.microsoft.com/office/drawing/2014/main" id="{BAE0F18A-6578-431D-99B7-EC0926906373}"/>
            </a:ext>
          </a:extLst>
        </xdr:cNvPr>
        <xdr:cNvSpPr/>
      </xdr:nvSpPr>
      <xdr:spPr>
        <a:xfrm>
          <a:off x="18735040" y="1418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72" name="フローチャート: 判断 771">
          <a:extLst>
            <a:ext uri="{FF2B5EF4-FFF2-40B4-BE49-F238E27FC236}">
              <a16:creationId xmlns:a16="http://schemas.microsoft.com/office/drawing/2014/main" id="{D6A53B9D-B26F-46F4-A496-9E4A65501CEA}"/>
            </a:ext>
          </a:extLst>
        </xdr:cNvPr>
        <xdr:cNvSpPr/>
      </xdr:nvSpPr>
      <xdr:spPr>
        <a:xfrm>
          <a:off x="179374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73" name="フローチャート: 判断 772">
          <a:extLst>
            <a:ext uri="{FF2B5EF4-FFF2-40B4-BE49-F238E27FC236}">
              <a16:creationId xmlns:a16="http://schemas.microsoft.com/office/drawing/2014/main" id="{99893FB5-266C-49E5-AD0C-EA3B9B060208}"/>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74" name="フローチャート: 判断 773">
          <a:extLst>
            <a:ext uri="{FF2B5EF4-FFF2-40B4-BE49-F238E27FC236}">
              <a16:creationId xmlns:a16="http://schemas.microsoft.com/office/drawing/2014/main" id="{79055599-D5CF-40D7-83D4-C8000B12AC71}"/>
            </a:ext>
          </a:extLst>
        </xdr:cNvPr>
        <xdr:cNvSpPr/>
      </xdr:nvSpPr>
      <xdr:spPr>
        <a:xfrm>
          <a:off x="16388080" y="141017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C86DA06-93EF-4F20-99D0-59CF05B0792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DE3DCA56-453D-4090-99A6-FE4C6299B5A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35414CB4-0F99-4A6D-B535-C615297018A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E3BFB0FF-7C71-4F3C-A752-5AB64F56016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8D688F2B-A052-43E7-A8FD-B70E68E2421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80" name="楕円 779">
          <a:extLst>
            <a:ext uri="{FF2B5EF4-FFF2-40B4-BE49-F238E27FC236}">
              <a16:creationId xmlns:a16="http://schemas.microsoft.com/office/drawing/2014/main" id="{25912917-C01E-4D68-9EB1-241F65E81E05}"/>
            </a:ext>
          </a:extLst>
        </xdr:cNvPr>
        <xdr:cNvSpPr/>
      </xdr:nvSpPr>
      <xdr:spPr>
        <a:xfrm>
          <a:off x="1873504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36286</xdr:rowOff>
    </xdr:from>
    <xdr:to>
      <xdr:col>107</xdr:col>
      <xdr:colOff>101600</xdr:colOff>
      <xdr:row>86</xdr:row>
      <xdr:rowOff>137886</xdr:rowOff>
    </xdr:to>
    <xdr:sp macro="" textlink="">
      <xdr:nvSpPr>
        <xdr:cNvPr id="781" name="楕円 780">
          <a:extLst>
            <a:ext uri="{FF2B5EF4-FFF2-40B4-BE49-F238E27FC236}">
              <a16:creationId xmlns:a16="http://schemas.microsoft.com/office/drawing/2014/main" id="{D3052622-8256-4B2A-8D8D-11EC1524229C}"/>
            </a:ext>
          </a:extLst>
        </xdr:cNvPr>
        <xdr:cNvSpPr/>
      </xdr:nvSpPr>
      <xdr:spPr>
        <a:xfrm>
          <a:off x="1793748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782" name="直線コネクタ 781">
          <a:extLst>
            <a:ext uri="{FF2B5EF4-FFF2-40B4-BE49-F238E27FC236}">
              <a16:creationId xmlns:a16="http://schemas.microsoft.com/office/drawing/2014/main" id="{A078DA31-4A33-41B6-AF2C-300BA3124F10}"/>
            </a:ext>
          </a:extLst>
        </xdr:cNvPr>
        <xdr:cNvCxnSpPr/>
      </xdr:nvCxnSpPr>
      <xdr:spPr>
        <a:xfrm>
          <a:off x="17988280" y="145041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783" name="楕円 782">
          <a:extLst>
            <a:ext uri="{FF2B5EF4-FFF2-40B4-BE49-F238E27FC236}">
              <a16:creationId xmlns:a16="http://schemas.microsoft.com/office/drawing/2014/main" id="{AC71DAE5-960F-4B78-B5EE-36FBC6F399D7}"/>
            </a:ext>
          </a:extLst>
        </xdr:cNvPr>
        <xdr:cNvSpPr/>
      </xdr:nvSpPr>
      <xdr:spPr>
        <a:xfrm>
          <a:off x="1716278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87086</xdr:rowOff>
    </xdr:to>
    <xdr:cxnSp macro="">
      <xdr:nvCxnSpPr>
        <xdr:cNvPr id="784" name="直線コネクタ 783">
          <a:extLst>
            <a:ext uri="{FF2B5EF4-FFF2-40B4-BE49-F238E27FC236}">
              <a16:creationId xmlns:a16="http://schemas.microsoft.com/office/drawing/2014/main" id="{C2CAC04E-A73F-4744-90BE-9F80ADA49099}"/>
            </a:ext>
          </a:extLst>
        </xdr:cNvPr>
        <xdr:cNvCxnSpPr/>
      </xdr:nvCxnSpPr>
      <xdr:spPr>
        <a:xfrm>
          <a:off x="17213580" y="145041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36286</xdr:rowOff>
    </xdr:from>
    <xdr:to>
      <xdr:col>98</xdr:col>
      <xdr:colOff>38100</xdr:colOff>
      <xdr:row>86</xdr:row>
      <xdr:rowOff>137886</xdr:rowOff>
    </xdr:to>
    <xdr:sp macro="" textlink="">
      <xdr:nvSpPr>
        <xdr:cNvPr id="785" name="楕円 784">
          <a:extLst>
            <a:ext uri="{FF2B5EF4-FFF2-40B4-BE49-F238E27FC236}">
              <a16:creationId xmlns:a16="http://schemas.microsoft.com/office/drawing/2014/main" id="{7D70D620-2B22-478E-8653-4AB7D10511D2}"/>
            </a:ext>
          </a:extLst>
        </xdr:cNvPr>
        <xdr:cNvSpPr/>
      </xdr:nvSpPr>
      <xdr:spPr>
        <a:xfrm>
          <a:off x="1638808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87086</xdr:rowOff>
    </xdr:from>
    <xdr:to>
      <xdr:col>102</xdr:col>
      <xdr:colOff>114300</xdr:colOff>
      <xdr:row>86</xdr:row>
      <xdr:rowOff>87086</xdr:rowOff>
    </xdr:to>
    <xdr:cxnSp macro="">
      <xdr:nvCxnSpPr>
        <xdr:cNvPr id="786" name="直線コネクタ 785">
          <a:extLst>
            <a:ext uri="{FF2B5EF4-FFF2-40B4-BE49-F238E27FC236}">
              <a16:creationId xmlns:a16="http://schemas.microsoft.com/office/drawing/2014/main" id="{B622F53A-84E6-4872-996B-7FF85A5D2EE3}"/>
            </a:ext>
          </a:extLst>
        </xdr:cNvPr>
        <xdr:cNvCxnSpPr/>
      </xdr:nvCxnSpPr>
      <xdr:spPr>
        <a:xfrm>
          <a:off x="16431260" y="1450412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87" name="n_1aveValue【児童館】&#10;一人当たり面積">
          <a:extLst>
            <a:ext uri="{FF2B5EF4-FFF2-40B4-BE49-F238E27FC236}">
              <a16:creationId xmlns:a16="http://schemas.microsoft.com/office/drawing/2014/main" id="{04E3987E-2164-4665-90D3-B66CBA2F784B}"/>
            </a:ext>
          </a:extLst>
        </xdr:cNvPr>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88" name="n_2aveValue【児童館】&#10;一人当たり面積">
          <a:extLst>
            <a:ext uri="{FF2B5EF4-FFF2-40B4-BE49-F238E27FC236}">
              <a16:creationId xmlns:a16="http://schemas.microsoft.com/office/drawing/2014/main" id="{1B38E78C-BCA9-4A6D-BD64-B953A3C59772}"/>
            </a:ext>
          </a:extLst>
        </xdr:cNvPr>
        <xdr:cNvSpPr txBox="1"/>
      </xdr:nvSpPr>
      <xdr:spPr>
        <a:xfrm>
          <a:off x="1777626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89" name="n_3aveValue【児童館】&#10;一人当たり面積">
          <a:extLst>
            <a:ext uri="{FF2B5EF4-FFF2-40B4-BE49-F238E27FC236}">
              <a16:creationId xmlns:a16="http://schemas.microsoft.com/office/drawing/2014/main" id="{4E51E1CB-E303-4D74-AC18-EC312E94C151}"/>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90" name="n_4aveValue【児童館】&#10;一人当たり面積">
          <a:extLst>
            <a:ext uri="{FF2B5EF4-FFF2-40B4-BE49-F238E27FC236}">
              <a16:creationId xmlns:a16="http://schemas.microsoft.com/office/drawing/2014/main" id="{2416D6AE-DCCA-4980-9CC9-529C966AC7DB}"/>
            </a:ext>
          </a:extLst>
        </xdr:cNvPr>
        <xdr:cNvSpPr txBox="1"/>
      </xdr:nvSpPr>
      <xdr:spPr>
        <a:xfrm>
          <a:off x="162268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791" name="n_1mainValue【児童館】&#10;一人当たり面積">
          <a:extLst>
            <a:ext uri="{FF2B5EF4-FFF2-40B4-BE49-F238E27FC236}">
              <a16:creationId xmlns:a16="http://schemas.microsoft.com/office/drawing/2014/main" id="{EC5DFB3B-E753-4CD4-8941-91FA77FA03AD}"/>
            </a:ext>
          </a:extLst>
        </xdr:cNvPr>
        <xdr:cNvSpPr txBox="1"/>
      </xdr:nvSpPr>
      <xdr:spPr>
        <a:xfrm>
          <a:off x="1856112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92" name="n_2mainValue【児童館】&#10;一人当たり面積">
          <a:extLst>
            <a:ext uri="{FF2B5EF4-FFF2-40B4-BE49-F238E27FC236}">
              <a16:creationId xmlns:a16="http://schemas.microsoft.com/office/drawing/2014/main" id="{F2778C63-AC0B-4410-9E47-F585223C6790}"/>
            </a:ext>
          </a:extLst>
        </xdr:cNvPr>
        <xdr:cNvSpPr txBox="1"/>
      </xdr:nvSpPr>
      <xdr:spPr>
        <a:xfrm>
          <a:off x="177762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793" name="n_3mainValue【児童館】&#10;一人当たり面積">
          <a:extLst>
            <a:ext uri="{FF2B5EF4-FFF2-40B4-BE49-F238E27FC236}">
              <a16:creationId xmlns:a16="http://schemas.microsoft.com/office/drawing/2014/main" id="{0C93518F-E0A3-4943-8A90-694371E05AE7}"/>
            </a:ext>
          </a:extLst>
        </xdr:cNvPr>
        <xdr:cNvSpPr txBox="1"/>
      </xdr:nvSpPr>
      <xdr:spPr>
        <a:xfrm>
          <a:off x="170015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129013</xdr:rowOff>
    </xdr:from>
    <xdr:ext cx="469744" cy="259045"/>
    <xdr:sp macro="" textlink="">
      <xdr:nvSpPr>
        <xdr:cNvPr id="794" name="n_4mainValue【児童館】&#10;一人当たり面積">
          <a:extLst>
            <a:ext uri="{FF2B5EF4-FFF2-40B4-BE49-F238E27FC236}">
              <a16:creationId xmlns:a16="http://schemas.microsoft.com/office/drawing/2014/main" id="{85064041-A918-4161-8FF1-9E3C33332CE4}"/>
            </a:ext>
          </a:extLst>
        </xdr:cNvPr>
        <xdr:cNvSpPr txBox="1"/>
      </xdr:nvSpPr>
      <xdr:spPr>
        <a:xfrm>
          <a:off x="1622686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D17053E3-0706-4787-A58F-23A8392B747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57ADDFEE-E1C1-4E12-BCCF-BF1A448893D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AC11929B-CC89-4FC1-BB9F-00A16F1EA2E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497496A3-151B-471C-AD3F-5F711B01DB9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C2B04FC9-14E1-40E1-B8DE-073E340D225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AF9542C9-4EEF-4F82-BC1D-D72B2C5B1B5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23B78837-1CCC-4289-AE34-9F5D1B97B3E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DF9EA238-FD6A-4B57-A2CA-E1C0D5E8386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45677F81-59ED-4D9C-8FAE-50C70F96C92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B8E7F2D8-5BDC-4846-802B-9A9554220AA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9D896B40-35A0-4894-B1A9-F65891215C7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6" name="直線コネクタ 805">
          <a:extLst>
            <a:ext uri="{FF2B5EF4-FFF2-40B4-BE49-F238E27FC236}">
              <a16:creationId xmlns:a16="http://schemas.microsoft.com/office/drawing/2014/main" id="{CEFD3AFC-6859-4A57-A1C8-501E74208BD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7BB9F548-A3CE-44C5-9565-C0A1AF08E9E7}"/>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8" name="直線コネクタ 807">
          <a:extLst>
            <a:ext uri="{FF2B5EF4-FFF2-40B4-BE49-F238E27FC236}">
              <a16:creationId xmlns:a16="http://schemas.microsoft.com/office/drawing/2014/main" id="{D2425EF7-31E8-4E9A-A907-C8D8597ED51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9" name="テキスト ボックス 808">
          <a:extLst>
            <a:ext uri="{FF2B5EF4-FFF2-40B4-BE49-F238E27FC236}">
              <a16:creationId xmlns:a16="http://schemas.microsoft.com/office/drawing/2014/main" id="{FD60931F-28A3-4333-B7BD-C3EFCE117C1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a:extLst>
            <a:ext uri="{FF2B5EF4-FFF2-40B4-BE49-F238E27FC236}">
              <a16:creationId xmlns:a16="http://schemas.microsoft.com/office/drawing/2014/main" id="{E8073291-395A-4A3B-AED2-05A58FB8815B}"/>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a:extLst>
            <a:ext uri="{FF2B5EF4-FFF2-40B4-BE49-F238E27FC236}">
              <a16:creationId xmlns:a16="http://schemas.microsoft.com/office/drawing/2014/main" id="{4A10A666-D36E-47A8-A634-AADFBB5D3D5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2" name="直線コネクタ 811">
          <a:extLst>
            <a:ext uri="{FF2B5EF4-FFF2-40B4-BE49-F238E27FC236}">
              <a16:creationId xmlns:a16="http://schemas.microsoft.com/office/drawing/2014/main" id="{0140FCAD-B1EE-4EC2-A6C9-35A60CE95DEC}"/>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3" name="テキスト ボックス 812">
          <a:extLst>
            <a:ext uri="{FF2B5EF4-FFF2-40B4-BE49-F238E27FC236}">
              <a16:creationId xmlns:a16="http://schemas.microsoft.com/office/drawing/2014/main" id="{4B4759C8-5685-401E-A285-8D26BB96B3F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4" name="直線コネクタ 813">
          <a:extLst>
            <a:ext uri="{FF2B5EF4-FFF2-40B4-BE49-F238E27FC236}">
              <a16:creationId xmlns:a16="http://schemas.microsoft.com/office/drawing/2014/main" id="{0AA621AE-6FAF-4B5A-AE3B-E446E24159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5" name="テキスト ボックス 814">
          <a:extLst>
            <a:ext uri="{FF2B5EF4-FFF2-40B4-BE49-F238E27FC236}">
              <a16:creationId xmlns:a16="http://schemas.microsoft.com/office/drawing/2014/main" id="{93D5C65E-3FAE-4D68-98D9-1402725A121F}"/>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E6F4D8FB-D86C-4B8A-832A-C1EFB628F6A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7" name="テキスト ボックス 816">
          <a:extLst>
            <a:ext uri="{FF2B5EF4-FFF2-40B4-BE49-F238E27FC236}">
              <a16:creationId xmlns:a16="http://schemas.microsoft.com/office/drawing/2014/main" id="{6D08AA9C-61E1-4B95-A3AA-2E2A9D451B24}"/>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a:extLst>
            <a:ext uri="{FF2B5EF4-FFF2-40B4-BE49-F238E27FC236}">
              <a16:creationId xmlns:a16="http://schemas.microsoft.com/office/drawing/2014/main" id="{69C1F645-DD48-45BB-B617-F78F4BE0B4B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19" name="直線コネクタ 818">
          <a:extLst>
            <a:ext uri="{FF2B5EF4-FFF2-40B4-BE49-F238E27FC236}">
              <a16:creationId xmlns:a16="http://schemas.microsoft.com/office/drawing/2014/main" id="{FE352256-8D4A-414E-8353-B1D3BEA7EB45}"/>
            </a:ext>
          </a:extLst>
        </xdr:cNvPr>
        <xdr:cNvCxnSpPr/>
      </xdr:nvCxnSpPr>
      <xdr:spPr>
        <a:xfrm flipV="1">
          <a:off x="14375764" y="16903064"/>
          <a:ext cx="0" cy="12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20" name="【公民館】&#10;有形固定資産減価償却率最小値テキスト">
          <a:extLst>
            <a:ext uri="{FF2B5EF4-FFF2-40B4-BE49-F238E27FC236}">
              <a16:creationId xmlns:a16="http://schemas.microsoft.com/office/drawing/2014/main" id="{58085C99-58F9-4D10-A426-697815CB5DF8}"/>
            </a:ext>
          </a:extLst>
        </xdr:cNvPr>
        <xdr:cNvSpPr txBox="1"/>
      </xdr:nvSpPr>
      <xdr:spPr>
        <a:xfrm>
          <a:off x="14414500"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21" name="直線コネクタ 820">
          <a:extLst>
            <a:ext uri="{FF2B5EF4-FFF2-40B4-BE49-F238E27FC236}">
              <a16:creationId xmlns:a16="http://schemas.microsoft.com/office/drawing/2014/main" id="{08669096-8CC2-43BD-A07A-4A3EA475B121}"/>
            </a:ext>
          </a:extLst>
        </xdr:cNvPr>
        <xdr:cNvCxnSpPr/>
      </xdr:nvCxnSpPr>
      <xdr:spPr>
        <a:xfrm>
          <a:off x="1428750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22" name="【公民館】&#10;有形固定資産減価償却率最大値テキスト">
          <a:extLst>
            <a:ext uri="{FF2B5EF4-FFF2-40B4-BE49-F238E27FC236}">
              <a16:creationId xmlns:a16="http://schemas.microsoft.com/office/drawing/2014/main" id="{C2F209AB-4E4C-4472-98F8-AF523E4F2D03}"/>
            </a:ext>
          </a:extLst>
        </xdr:cNvPr>
        <xdr:cNvSpPr txBox="1"/>
      </xdr:nvSpPr>
      <xdr:spPr>
        <a:xfrm>
          <a:off x="14414500" y="1668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23" name="直線コネクタ 822">
          <a:extLst>
            <a:ext uri="{FF2B5EF4-FFF2-40B4-BE49-F238E27FC236}">
              <a16:creationId xmlns:a16="http://schemas.microsoft.com/office/drawing/2014/main" id="{8D108076-4E63-4E93-859E-AC3A16EAE561}"/>
            </a:ext>
          </a:extLst>
        </xdr:cNvPr>
        <xdr:cNvCxnSpPr/>
      </xdr:nvCxnSpPr>
      <xdr:spPr>
        <a:xfrm>
          <a:off x="14287500" y="16903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824" name="【公民館】&#10;有形固定資産減価償却率平均値テキスト">
          <a:extLst>
            <a:ext uri="{FF2B5EF4-FFF2-40B4-BE49-F238E27FC236}">
              <a16:creationId xmlns:a16="http://schemas.microsoft.com/office/drawing/2014/main" id="{1406492C-BF22-4390-A90B-FDBB44869DAB}"/>
            </a:ext>
          </a:extLst>
        </xdr:cNvPr>
        <xdr:cNvSpPr txBox="1"/>
      </xdr:nvSpPr>
      <xdr:spPr>
        <a:xfrm>
          <a:off x="14414500" y="1746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25" name="フローチャート: 判断 824">
          <a:extLst>
            <a:ext uri="{FF2B5EF4-FFF2-40B4-BE49-F238E27FC236}">
              <a16:creationId xmlns:a16="http://schemas.microsoft.com/office/drawing/2014/main" id="{451F9077-D62A-4DE2-B1EA-CD82C88CF7F2}"/>
            </a:ext>
          </a:extLst>
        </xdr:cNvPr>
        <xdr:cNvSpPr/>
      </xdr:nvSpPr>
      <xdr:spPr>
        <a:xfrm>
          <a:off x="14325600" y="174866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26" name="フローチャート: 判断 825">
          <a:extLst>
            <a:ext uri="{FF2B5EF4-FFF2-40B4-BE49-F238E27FC236}">
              <a16:creationId xmlns:a16="http://schemas.microsoft.com/office/drawing/2014/main" id="{F91AE204-2EAC-48BB-A9D0-376CCCAF8928}"/>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7" name="フローチャート: 判断 826">
          <a:extLst>
            <a:ext uri="{FF2B5EF4-FFF2-40B4-BE49-F238E27FC236}">
              <a16:creationId xmlns:a16="http://schemas.microsoft.com/office/drawing/2014/main" id="{9319E565-977A-4D60-8D7E-DA3AA8D4EC98}"/>
            </a:ext>
          </a:extLst>
        </xdr:cNvPr>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28" name="フローチャート: 判断 827">
          <a:extLst>
            <a:ext uri="{FF2B5EF4-FFF2-40B4-BE49-F238E27FC236}">
              <a16:creationId xmlns:a16="http://schemas.microsoft.com/office/drawing/2014/main" id="{0C5132A6-39EC-4B18-B980-C434F0F37CFE}"/>
            </a:ext>
          </a:extLst>
        </xdr:cNvPr>
        <xdr:cNvSpPr/>
      </xdr:nvSpPr>
      <xdr:spPr>
        <a:xfrm>
          <a:off x="120294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29" name="フローチャート: 判断 828">
          <a:extLst>
            <a:ext uri="{FF2B5EF4-FFF2-40B4-BE49-F238E27FC236}">
              <a16:creationId xmlns:a16="http://schemas.microsoft.com/office/drawing/2014/main" id="{BB8BE7EE-E8AE-49A3-9227-CFAAFB59242D}"/>
            </a:ext>
          </a:extLst>
        </xdr:cNvPr>
        <xdr:cNvSpPr/>
      </xdr:nvSpPr>
      <xdr:spPr>
        <a:xfrm>
          <a:off x="1123188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D409886-F940-44AD-8107-3A249D8F0C5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115D0DF-DD76-4BE6-AA42-5F0F2D145D2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901FABA-5B8B-4AC2-B530-A87CFFCF12B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647711B-C305-4060-8143-CA63B4DC686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96B047E-8E73-4462-974D-85243F46479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835" name="楕円 834">
          <a:extLst>
            <a:ext uri="{FF2B5EF4-FFF2-40B4-BE49-F238E27FC236}">
              <a16:creationId xmlns:a16="http://schemas.microsoft.com/office/drawing/2014/main" id="{DCF3ED2C-E389-4DD1-9F82-9569B755E58B}"/>
            </a:ext>
          </a:extLst>
        </xdr:cNvPr>
        <xdr:cNvSpPr/>
      </xdr:nvSpPr>
      <xdr:spPr>
        <a:xfrm>
          <a:off x="13578840" y="17410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836" name="楕円 835">
          <a:extLst>
            <a:ext uri="{FF2B5EF4-FFF2-40B4-BE49-F238E27FC236}">
              <a16:creationId xmlns:a16="http://schemas.microsoft.com/office/drawing/2014/main" id="{89407A94-1CBF-4642-8550-156D943C1EB3}"/>
            </a:ext>
          </a:extLst>
        </xdr:cNvPr>
        <xdr:cNvSpPr/>
      </xdr:nvSpPr>
      <xdr:spPr>
        <a:xfrm>
          <a:off x="1280414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104</xdr:row>
      <xdr:rowOff>22861</xdr:rowOff>
    </xdr:to>
    <xdr:cxnSp macro="">
      <xdr:nvCxnSpPr>
        <xdr:cNvPr id="837" name="直線コネクタ 836">
          <a:extLst>
            <a:ext uri="{FF2B5EF4-FFF2-40B4-BE49-F238E27FC236}">
              <a16:creationId xmlns:a16="http://schemas.microsoft.com/office/drawing/2014/main" id="{DCAC7821-9BFC-490B-AB8A-E35389EB2BE4}"/>
            </a:ext>
          </a:extLst>
        </xdr:cNvPr>
        <xdr:cNvCxnSpPr/>
      </xdr:nvCxnSpPr>
      <xdr:spPr>
        <a:xfrm>
          <a:off x="12854940" y="17428845"/>
          <a:ext cx="7747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111125</xdr:rowOff>
    </xdr:from>
    <xdr:to>
      <xdr:col>72</xdr:col>
      <xdr:colOff>38100</xdr:colOff>
      <xdr:row>104</xdr:row>
      <xdr:rowOff>41275</xdr:rowOff>
    </xdr:to>
    <xdr:sp macro="" textlink="">
      <xdr:nvSpPr>
        <xdr:cNvPr id="838" name="楕円 837">
          <a:extLst>
            <a:ext uri="{FF2B5EF4-FFF2-40B4-BE49-F238E27FC236}">
              <a16:creationId xmlns:a16="http://schemas.microsoft.com/office/drawing/2014/main" id="{8120B6BA-8D39-4D0F-BD0B-2609B02C9A92}"/>
            </a:ext>
          </a:extLst>
        </xdr:cNvPr>
        <xdr:cNvSpPr/>
      </xdr:nvSpPr>
      <xdr:spPr>
        <a:xfrm>
          <a:off x="12029440" y="1737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161925</xdr:rowOff>
    </xdr:from>
    <xdr:to>
      <xdr:col>76</xdr:col>
      <xdr:colOff>114300</xdr:colOff>
      <xdr:row>103</xdr:row>
      <xdr:rowOff>161925</xdr:rowOff>
    </xdr:to>
    <xdr:cxnSp macro="">
      <xdr:nvCxnSpPr>
        <xdr:cNvPr id="839" name="直線コネクタ 838">
          <a:extLst>
            <a:ext uri="{FF2B5EF4-FFF2-40B4-BE49-F238E27FC236}">
              <a16:creationId xmlns:a16="http://schemas.microsoft.com/office/drawing/2014/main" id="{3ADDAA17-AAB9-473F-B89A-05094D3FED14}"/>
            </a:ext>
          </a:extLst>
        </xdr:cNvPr>
        <xdr:cNvCxnSpPr/>
      </xdr:nvCxnSpPr>
      <xdr:spPr>
        <a:xfrm>
          <a:off x="12072620" y="174288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840" name="楕円 839">
          <a:extLst>
            <a:ext uri="{FF2B5EF4-FFF2-40B4-BE49-F238E27FC236}">
              <a16:creationId xmlns:a16="http://schemas.microsoft.com/office/drawing/2014/main" id="{CDCF01C0-39CF-40E1-A927-05588250459B}"/>
            </a:ext>
          </a:extLst>
        </xdr:cNvPr>
        <xdr:cNvSpPr/>
      </xdr:nvSpPr>
      <xdr:spPr>
        <a:xfrm>
          <a:off x="1123188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161925</xdr:rowOff>
    </xdr:to>
    <xdr:cxnSp macro="">
      <xdr:nvCxnSpPr>
        <xdr:cNvPr id="841" name="直線コネクタ 840">
          <a:extLst>
            <a:ext uri="{FF2B5EF4-FFF2-40B4-BE49-F238E27FC236}">
              <a16:creationId xmlns:a16="http://schemas.microsoft.com/office/drawing/2014/main" id="{EB7ACBCD-D42B-4A49-830B-4737B95D095F}"/>
            </a:ext>
          </a:extLst>
        </xdr:cNvPr>
        <xdr:cNvCxnSpPr/>
      </xdr:nvCxnSpPr>
      <xdr:spPr>
        <a:xfrm>
          <a:off x="11282680" y="1737931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42" name="n_1aveValue【公民館】&#10;有形固定資産減価償却率">
          <a:extLst>
            <a:ext uri="{FF2B5EF4-FFF2-40B4-BE49-F238E27FC236}">
              <a16:creationId xmlns:a16="http://schemas.microsoft.com/office/drawing/2014/main" id="{CF51A81A-4B88-4954-A83E-75BC8E4E6077}"/>
            </a:ext>
          </a:extLst>
        </xdr:cNvPr>
        <xdr:cNvSpPr txBox="1"/>
      </xdr:nvSpPr>
      <xdr:spPr>
        <a:xfrm>
          <a:off x="134372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43" name="n_2aveValue【公民館】&#10;有形固定資産減価償却率">
          <a:extLst>
            <a:ext uri="{FF2B5EF4-FFF2-40B4-BE49-F238E27FC236}">
              <a16:creationId xmlns:a16="http://schemas.microsoft.com/office/drawing/2014/main" id="{C298EDCA-D1B4-4E97-B377-DD598CF4C37C}"/>
            </a:ext>
          </a:extLst>
        </xdr:cNvPr>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44" name="n_3aveValue【公民館】&#10;有形固定資産減価償却率">
          <a:extLst>
            <a:ext uri="{FF2B5EF4-FFF2-40B4-BE49-F238E27FC236}">
              <a16:creationId xmlns:a16="http://schemas.microsoft.com/office/drawing/2014/main" id="{AF3218CA-B290-4D89-AB3B-A8CCCF572567}"/>
            </a:ext>
          </a:extLst>
        </xdr:cNvPr>
        <xdr:cNvSpPr txBox="1"/>
      </xdr:nvSpPr>
      <xdr:spPr>
        <a:xfrm>
          <a:off x="1190054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845" name="n_4aveValue【公民館】&#10;有形固定資産減価償却率">
          <a:extLst>
            <a:ext uri="{FF2B5EF4-FFF2-40B4-BE49-F238E27FC236}">
              <a16:creationId xmlns:a16="http://schemas.microsoft.com/office/drawing/2014/main" id="{80AE6F5D-538E-4E33-AC7B-35F49F1A31CD}"/>
            </a:ext>
          </a:extLst>
        </xdr:cNvPr>
        <xdr:cNvSpPr txBox="1"/>
      </xdr:nvSpPr>
      <xdr:spPr>
        <a:xfrm>
          <a:off x="1110298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846" name="n_1mainValue【公民館】&#10;有形固定資産減価償却率">
          <a:extLst>
            <a:ext uri="{FF2B5EF4-FFF2-40B4-BE49-F238E27FC236}">
              <a16:creationId xmlns:a16="http://schemas.microsoft.com/office/drawing/2014/main" id="{9B71A672-14ED-41D5-ABF5-E21A51BB097A}"/>
            </a:ext>
          </a:extLst>
        </xdr:cNvPr>
        <xdr:cNvSpPr txBox="1"/>
      </xdr:nvSpPr>
      <xdr:spPr>
        <a:xfrm>
          <a:off x="1343724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847" name="n_2mainValue【公民館】&#10;有形固定資産減価償却率">
          <a:extLst>
            <a:ext uri="{FF2B5EF4-FFF2-40B4-BE49-F238E27FC236}">
              <a16:creationId xmlns:a16="http://schemas.microsoft.com/office/drawing/2014/main" id="{9D7F5725-0FDF-4BDD-81E1-47A503CF84F0}"/>
            </a:ext>
          </a:extLst>
        </xdr:cNvPr>
        <xdr:cNvSpPr txBox="1"/>
      </xdr:nvSpPr>
      <xdr:spPr>
        <a:xfrm>
          <a:off x="126752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57802</xdr:rowOff>
    </xdr:from>
    <xdr:ext cx="405111" cy="259045"/>
    <xdr:sp macro="" textlink="">
      <xdr:nvSpPr>
        <xdr:cNvPr id="848" name="n_3mainValue【公民館】&#10;有形固定資産減価償却率">
          <a:extLst>
            <a:ext uri="{FF2B5EF4-FFF2-40B4-BE49-F238E27FC236}">
              <a16:creationId xmlns:a16="http://schemas.microsoft.com/office/drawing/2014/main" id="{9F4F55BD-A62D-4F9F-AA0B-209BF85E9C76}"/>
            </a:ext>
          </a:extLst>
        </xdr:cNvPr>
        <xdr:cNvSpPr txBox="1"/>
      </xdr:nvSpPr>
      <xdr:spPr>
        <a:xfrm>
          <a:off x="119005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849" name="n_4mainValue【公民館】&#10;有形固定資産減価償却率">
          <a:extLst>
            <a:ext uri="{FF2B5EF4-FFF2-40B4-BE49-F238E27FC236}">
              <a16:creationId xmlns:a16="http://schemas.microsoft.com/office/drawing/2014/main" id="{C5796F29-4852-430D-BE80-ADC0DAC0F46C}"/>
            </a:ext>
          </a:extLst>
        </xdr:cNvPr>
        <xdr:cNvSpPr txBox="1"/>
      </xdr:nvSpPr>
      <xdr:spPr>
        <a:xfrm>
          <a:off x="1110298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F626D722-18F7-4365-994D-D032D040CF7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14D7947E-F058-4117-A63E-38E15A4A47B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E0EB682E-05EC-411F-B4F9-DCA310D705D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6C7C7838-DE98-46A7-93BC-05A7EF9A524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9591F01D-7353-4A2A-BF56-0B50CDD63C4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53980CCB-AF6F-4FBC-8FB6-527BDB1C42D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D3FE547F-7D4B-4681-8C83-645551014C3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E4EF3BF2-8A64-4C48-9CC8-3F3AE7A2CF8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a:extLst>
            <a:ext uri="{FF2B5EF4-FFF2-40B4-BE49-F238E27FC236}">
              <a16:creationId xmlns:a16="http://schemas.microsoft.com/office/drawing/2014/main" id="{16EC53EA-4275-4C4C-A992-2CFE5ADA6CB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a:extLst>
            <a:ext uri="{FF2B5EF4-FFF2-40B4-BE49-F238E27FC236}">
              <a16:creationId xmlns:a16="http://schemas.microsoft.com/office/drawing/2014/main" id="{65A2A03E-7054-48E4-9D79-9E8E4995CF7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0" name="直線コネクタ 859">
          <a:extLst>
            <a:ext uri="{FF2B5EF4-FFF2-40B4-BE49-F238E27FC236}">
              <a16:creationId xmlns:a16="http://schemas.microsoft.com/office/drawing/2014/main" id="{1A578327-4BCB-423A-AF35-D87C0F2AE79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1" name="テキスト ボックス 860">
          <a:extLst>
            <a:ext uri="{FF2B5EF4-FFF2-40B4-BE49-F238E27FC236}">
              <a16:creationId xmlns:a16="http://schemas.microsoft.com/office/drawing/2014/main" id="{D0CFFA93-5A38-4DC4-B4AD-17B4039BE21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2" name="直線コネクタ 861">
          <a:extLst>
            <a:ext uri="{FF2B5EF4-FFF2-40B4-BE49-F238E27FC236}">
              <a16:creationId xmlns:a16="http://schemas.microsoft.com/office/drawing/2014/main" id="{15FEC592-D232-474E-A29F-6C808EE0E40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3" name="テキスト ボックス 862">
          <a:extLst>
            <a:ext uri="{FF2B5EF4-FFF2-40B4-BE49-F238E27FC236}">
              <a16:creationId xmlns:a16="http://schemas.microsoft.com/office/drawing/2014/main" id="{70D6EFA2-3841-4213-A8A1-C3211C8DBE34}"/>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4" name="直線コネクタ 863">
          <a:extLst>
            <a:ext uri="{FF2B5EF4-FFF2-40B4-BE49-F238E27FC236}">
              <a16:creationId xmlns:a16="http://schemas.microsoft.com/office/drawing/2014/main" id="{83ADA77E-BFB0-478A-B3F5-8AADC9258AF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5" name="テキスト ボックス 864">
          <a:extLst>
            <a:ext uri="{FF2B5EF4-FFF2-40B4-BE49-F238E27FC236}">
              <a16:creationId xmlns:a16="http://schemas.microsoft.com/office/drawing/2014/main" id="{2E5A3903-EE88-4AC2-A1A0-BECA8C4CC22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6" name="直線コネクタ 865">
          <a:extLst>
            <a:ext uri="{FF2B5EF4-FFF2-40B4-BE49-F238E27FC236}">
              <a16:creationId xmlns:a16="http://schemas.microsoft.com/office/drawing/2014/main" id="{7B3F6E16-5E50-43C3-8202-15870602C47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7" name="テキスト ボックス 866">
          <a:extLst>
            <a:ext uri="{FF2B5EF4-FFF2-40B4-BE49-F238E27FC236}">
              <a16:creationId xmlns:a16="http://schemas.microsoft.com/office/drawing/2014/main" id="{64F9AA82-630E-4FF5-AFBC-9B8D4E57CFC5}"/>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8" name="直線コネクタ 867">
          <a:extLst>
            <a:ext uri="{FF2B5EF4-FFF2-40B4-BE49-F238E27FC236}">
              <a16:creationId xmlns:a16="http://schemas.microsoft.com/office/drawing/2014/main" id="{6C74C63B-ABC7-4F34-AE1F-F57D529A11F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9" name="テキスト ボックス 868">
          <a:extLst>
            <a:ext uri="{FF2B5EF4-FFF2-40B4-BE49-F238E27FC236}">
              <a16:creationId xmlns:a16="http://schemas.microsoft.com/office/drawing/2014/main" id="{34BD8728-2FEC-4DEF-8DFC-B5F65718742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0" name="直線コネクタ 869">
          <a:extLst>
            <a:ext uri="{FF2B5EF4-FFF2-40B4-BE49-F238E27FC236}">
              <a16:creationId xmlns:a16="http://schemas.microsoft.com/office/drawing/2014/main" id="{C75561B5-C88A-444A-BB9C-8FB881C83C1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1" name="テキスト ボックス 870">
          <a:extLst>
            <a:ext uri="{FF2B5EF4-FFF2-40B4-BE49-F238E27FC236}">
              <a16:creationId xmlns:a16="http://schemas.microsoft.com/office/drawing/2014/main" id="{2D0A3F03-6399-4CDE-A52C-ADC6340A4BB7}"/>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89FCF196-BC65-401C-986D-05559EC51E1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4E85FE20-F61A-4322-B668-B66D794243D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38BE317F-18CD-4C5E-9026-86E38494AE2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75" name="直線コネクタ 874">
          <a:extLst>
            <a:ext uri="{FF2B5EF4-FFF2-40B4-BE49-F238E27FC236}">
              <a16:creationId xmlns:a16="http://schemas.microsoft.com/office/drawing/2014/main" id="{13710DE0-AC44-4602-A62A-581729F8E8D3}"/>
            </a:ext>
          </a:extLst>
        </xdr:cNvPr>
        <xdr:cNvCxnSpPr/>
      </xdr:nvCxnSpPr>
      <xdr:spPr>
        <a:xfrm flipV="1">
          <a:off x="19509104" y="16759102"/>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76" name="【公民館】&#10;一人当たり面積最小値テキスト">
          <a:extLst>
            <a:ext uri="{FF2B5EF4-FFF2-40B4-BE49-F238E27FC236}">
              <a16:creationId xmlns:a16="http://schemas.microsoft.com/office/drawing/2014/main" id="{76F23AB2-6FE5-4D9E-8342-1ACB1B48C0DA}"/>
            </a:ext>
          </a:extLst>
        </xdr:cNvPr>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77" name="直線コネクタ 876">
          <a:extLst>
            <a:ext uri="{FF2B5EF4-FFF2-40B4-BE49-F238E27FC236}">
              <a16:creationId xmlns:a16="http://schemas.microsoft.com/office/drawing/2014/main" id="{E9EC43A7-2E8D-4FB4-9EE8-92B3DED8EBE0}"/>
            </a:ext>
          </a:extLst>
        </xdr:cNvPr>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78" name="【公民館】&#10;一人当たり面積最大値テキスト">
          <a:extLst>
            <a:ext uri="{FF2B5EF4-FFF2-40B4-BE49-F238E27FC236}">
              <a16:creationId xmlns:a16="http://schemas.microsoft.com/office/drawing/2014/main" id="{EF356666-BCD5-4CEB-AF45-5B117E10710E}"/>
            </a:ext>
          </a:extLst>
        </xdr:cNvPr>
        <xdr:cNvSpPr txBox="1"/>
      </xdr:nvSpPr>
      <xdr:spPr>
        <a:xfrm>
          <a:off x="19547840" y="1653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79" name="直線コネクタ 878">
          <a:extLst>
            <a:ext uri="{FF2B5EF4-FFF2-40B4-BE49-F238E27FC236}">
              <a16:creationId xmlns:a16="http://schemas.microsoft.com/office/drawing/2014/main" id="{35603FA7-CA73-4A1A-922B-4E28FA6E6BAA}"/>
            </a:ext>
          </a:extLst>
        </xdr:cNvPr>
        <xdr:cNvCxnSpPr/>
      </xdr:nvCxnSpPr>
      <xdr:spPr>
        <a:xfrm>
          <a:off x="19443700" y="16759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880" name="【公民館】&#10;一人当たり面積平均値テキスト">
          <a:extLst>
            <a:ext uri="{FF2B5EF4-FFF2-40B4-BE49-F238E27FC236}">
              <a16:creationId xmlns:a16="http://schemas.microsoft.com/office/drawing/2014/main" id="{915148F4-8FA2-40E2-8B71-02F350F51CCD}"/>
            </a:ext>
          </a:extLst>
        </xdr:cNvPr>
        <xdr:cNvSpPr txBox="1"/>
      </xdr:nvSpPr>
      <xdr:spPr>
        <a:xfrm>
          <a:off x="19547840" y="17981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81" name="フローチャート: 判断 880">
          <a:extLst>
            <a:ext uri="{FF2B5EF4-FFF2-40B4-BE49-F238E27FC236}">
              <a16:creationId xmlns:a16="http://schemas.microsoft.com/office/drawing/2014/main" id="{5AE8AB3A-67B9-4D95-B735-4FC2059D216E}"/>
            </a:ext>
          </a:extLst>
        </xdr:cNvPr>
        <xdr:cNvSpPr/>
      </xdr:nvSpPr>
      <xdr:spPr>
        <a:xfrm>
          <a:off x="19458940" y="180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82" name="フローチャート: 判断 881">
          <a:extLst>
            <a:ext uri="{FF2B5EF4-FFF2-40B4-BE49-F238E27FC236}">
              <a16:creationId xmlns:a16="http://schemas.microsoft.com/office/drawing/2014/main" id="{DA1040A3-D755-43D2-993B-D2687CBCFF98}"/>
            </a:ext>
          </a:extLst>
        </xdr:cNvPr>
        <xdr:cNvSpPr/>
      </xdr:nvSpPr>
      <xdr:spPr>
        <a:xfrm>
          <a:off x="18735040" y="17985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83" name="フローチャート: 判断 882">
          <a:extLst>
            <a:ext uri="{FF2B5EF4-FFF2-40B4-BE49-F238E27FC236}">
              <a16:creationId xmlns:a16="http://schemas.microsoft.com/office/drawing/2014/main" id="{25B71DFB-CBA1-43E1-A475-C35AFEE71348}"/>
            </a:ext>
          </a:extLst>
        </xdr:cNvPr>
        <xdr:cNvSpPr/>
      </xdr:nvSpPr>
      <xdr:spPr>
        <a:xfrm>
          <a:off x="17937480" y="1799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84" name="フローチャート: 判断 883">
          <a:extLst>
            <a:ext uri="{FF2B5EF4-FFF2-40B4-BE49-F238E27FC236}">
              <a16:creationId xmlns:a16="http://schemas.microsoft.com/office/drawing/2014/main" id="{24648128-92F1-4F0B-B6BB-8FA68798B947}"/>
            </a:ext>
          </a:extLst>
        </xdr:cNvPr>
        <xdr:cNvSpPr/>
      </xdr:nvSpPr>
      <xdr:spPr>
        <a:xfrm>
          <a:off x="17162780" y="179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85" name="フローチャート: 判断 884">
          <a:extLst>
            <a:ext uri="{FF2B5EF4-FFF2-40B4-BE49-F238E27FC236}">
              <a16:creationId xmlns:a16="http://schemas.microsoft.com/office/drawing/2014/main" id="{72D629E4-CAF0-4609-A2AF-DFE409B5326F}"/>
            </a:ext>
          </a:extLst>
        </xdr:cNvPr>
        <xdr:cNvSpPr/>
      </xdr:nvSpPr>
      <xdr:spPr>
        <a:xfrm>
          <a:off x="16388080" y="17996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5E837997-72AE-407A-876F-402A3A83695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87B08946-7C04-4BF0-90DC-7856DAFF3D2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C07B82BE-A350-4780-909D-FABDE987EF1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C8593623-4A94-4BD5-BF6C-642909DF62F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AA2DA49C-88E6-4D09-A175-4255AC07337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891" name="楕円 890">
          <a:extLst>
            <a:ext uri="{FF2B5EF4-FFF2-40B4-BE49-F238E27FC236}">
              <a16:creationId xmlns:a16="http://schemas.microsoft.com/office/drawing/2014/main" id="{DE32A410-E5A6-4844-A36D-0C45C3B2ADAC}"/>
            </a:ext>
          </a:extLst>
        </xdr:cNvPr>
        <xdr:cNvSpPr/>
      </xdr:nvSpPr>
      <xdr:spPr>
        <a:xfrm>
          <a:off x="18735040" y="1760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1995</xdr:rowOff>
    </xdr:from>
    <xdr:to>
      <xdr:col>107</xdr:col>
      <xdr:colOff>101600</xdr:colOff>
      <xdr:row>105</xdr:row>
      <xdr:rowOff>103595</xdr:rowOff>
    </xdr:to>
    <xdr:sp macro="" textlink="">
      <xdr:nvSpPr>
        <xdr:cNvPr id="892" name="楕円 891">
          <a:extLst>
            <a:ext uri="{FF2B5EF4-FFF2-40B4-BE49-F238E27FC236}">
              <a16:creationId xmlns:a16="http://schemas.microsoft.com/office/drawing/2014/main" id="{AF7FDF0E-79C3-441C-87F1-60794CCF8B3B}"/>
            </a:ext>
          </a:extLst>
        </xdr:cNvPr>
        <xdr:cNvSpPr/>
      </xdr:nvSpPr>
      <xdr:spPr>
        <a:xfrm>
          <a:off x="17937480" y="176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52795</xdr:rowOff>
    </xdr:to>
    <xdr:cxnSp macro="">
      <xdr:nvCxnSpPr>
        <xdr:cNvPr id="893" name="直線コネクタ 892">
          <a:extLst>
            <a:ext uri="{FF2B5EF4-FFF2-40B4-BE49-F238E27FC236}">
              <a16:creationId xmlns:a16="http://schemas.microsoft.com/office/drawing/2014/main" id="{60C7ED2C-9921-4B09-8B7F-5E40865729AD}"/>
            </a:ext>
          </a:extLst>
        </xdr:cNvPr>
        <xdr:cNvCxnSpPr/>
      </xdr:nvCxnSpPr>
      <xdr:spPr>
        <a:xfrm flipV="1">
          <a:off x="17988280" y="17650642"/>
          <a:ext cx="78994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894" name="楕円 893">
          <a:extLst>
            <a:ext uri="{FF2B5EF4-FFF2-40B4-BE49-F238E27FC236}">
              <a16:creationId xmlns:a16="http://schemas.microsoft.com/office/drawing/2014/main" id="{25011341-9CA6-42E4-B121-C036A31F13E2}"/>
            </a:ext>
          </a:extLst>
        </xdr:cNvPr>
        <xdr:cNvSpPr/>
      </xdr:nvSpPr>
      <xdr:spPr>
        <a:xfrm>
          <a:off x="17162780" y="17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52795</xdr:rowOff>
    </xdr:from>
    <xdr:to>
      <xdr:col>107</xdr:col>
      <xdr:colOff>50800</xdr:colOff>
      <xdr:row>105</xdr:row>
      <xdr:rowOff>60416</xdr:rowOff>
    </xdr:to>
    <xdr:cxnSp macro="">
      <xdr:nvCxnSpPr>
        <xdr:cNvPr id="895" name="直線コネクタ 894">
          <a:extLst>
            <a:ext uri="{FF2B5EF4-FFF2-40B4-BE49-F238E27FC236}">
              <a16:creationId xmlns:a16="http://schemas.microsoft.com/office/drawing/2014/main" id="{6279A2C3-7B7F-4732-B0CF-2CBFCEB55A34}"/>
            </a:ext>
          </a:extLst>
        </xdr:cNvPr>
        <xdr:cNvCxnSpPr/>
      </xdr:nvCxnSpPr>
      <xdr:spPr>
        <a:xfrm flipV="1">
          <a:off x="17213580" y="17654995"/>
          <a:ext cx="7747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22679</xdr:rowOff>
    </xdr:from>
    <xdr:to>
      <xdr:col>98</xdr:col>
      <xdr:colOff>38100</xdr:colOff>
      <xdr:row>105</xdr:row>
      <xdr:rowOff>124279</xdr:rowOff>
    </xdr:to>
    <xdr:sp macro="" textlink="">
      <xdr:nvSpPr>
        <xdr:cNvPr id="896" name="楕円 895">
          <a:extLst>
            <a:ext uri="{FF2B5EF4-FFF2-40B4-BE49-F238E27FC236}">
              <a16:creationId xmlns:a16="http://schemas.microsoft.com/office/drawing/2014/main" id="{F1713D78-EFAB-4CBD-9108-7DF074CBE284}"/>
            </a:ext>
          </a:extLst>
        </xdr:cNvPr>
        <xdr:cNvSpPr/>
      </xdr:nvSpPr>
      <xdr:spPr>
        <a:xfrm>
          <a:off x="16388080" y="176248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60416</xdr:rowOff>
    </xdr:from>
    <xdr:to>
      <xdr:col>102</xdr:col>
      <xdr:colOff>114300</xdr:colOff>
      <xdr:row>105</xdr:row>
      <xdr:rowOff>73479</xdr:rowOff>
    </xdr:to>
    <xdr:cxnSp macro="">
      <xdr:nvCxnSpPr>
        <xdr:cNvPr id="897" name="直線コネクタ 896">
          <a:extLst>
            <a:ext uri="{FF2B5EF4-FFF2-40B4-BE49-F238E27FC236}">
              <a16:creationId xmlns:a16="http://schemas.microsoft.com/office/drawing/2014/main" id="{09709A0F-25C8-4651-9B2F-0C544889A51E}"/>
            </a:ext>
          </a:extLst>
        </xdr:cNvPr>
        <xdr:cNvCxnSpPr/>
      </xdr:nvCxnSpPr>
      <xdr:spPr>
        <a:xfrm flipV="1">
          <a:off x="16431260" y="17662616"/>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898" name="n_1aveValue【公民館】&#10;一人当たり面積">
          <a:extLst>
            <a:ext uri="{FF2B5EF4-FFF2-40B4-BE49-F238E27FC236}">
              <a16:creationId xmlns:a16="http://schemas.microsoft.com/office/drawing/2014/main" id="{75EB287A-546A-471C-A052-1C4CE56D3D4A}"/>
            </a:ext>
          </a:extLst>
        </xdr:cNvPr>
        <xdr:cNvSpPr txBox="1"/>
      </xdr:nvSpPr>
      <xdr:spPr>
        <a:xfrm>
          <a:off x="18561127" y="180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99" name="n_2aveValue【公民館】&#10;一人当たり面積">
          <a:extLst>
            <a:ext uri="{FF2B5EF4-FFF2-40B4-BE49-F238E27FC236}">
              <a16:creationId xmlns:a16="http://schemas.microsoft.com/office/drawing/2014/main" id="{8B00A648-F629-4F8C-B8A1-20FE1B4D1011}"/>
            </a:ext>
          </a:extLst>
        </xdr:cNvPr>
        <xdr:cNvSpPr txBox="1"/>
      </xdr:nvSpPr>
      <xdr:spPr>
        <a:xfrm>
          <a:off x="177762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900" name="n_3aveValue【公民館】&#10;一人当たり面積">
          <a:extLst>
            <a:ext uri="{FF2B5EF4-FFF2-40B4-BE49-F238E27FC236}">
              <a16:creationId xmlns:a16="http://schemas.microsoft.com/office/drawing/2014/main" id="{F664F57A-63B2-4B40-8006-C5F0A123ADC7}"/>
            </a:ext>
          </a:extLst>
        </xdr:cNvPr>
        <xdr:cNvSpPr txBox="1"/>
      </xdr:nvSpPr>
      <xdr:spPr>
        <a:xfrm>
          <a:off x="17001567" y="180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901" name="n_4aveValue【公民館】&#10;一人当たり面積">
          <a:extLst>
            <a:ext uri="{FF2B5EF4-FFF2-40B4-BE49-F238E27FC236}">
              <a16:creationId xmlns:a16="http://schemas.microsoft.com/office/drawing/2014/main" id="{2932ED89-0538-4B95-BCB7-CB7783B546AA}"/>
            </a:ext>
          </a:extLst>
        </xdr:cNvPr>
        <xdr:cNvSpPr txBox="1"/>
      </xdr:nvSpPr>
      <xdr:spPr>
        <a:xfrm>
          <a:off x="16226867" y="18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902" name="n_1mainValue【公民館】&#10;一人当たり面積">
          <a:extLst>
            <a:ext uri="{FF2B5EF4-FFF2-40B4-BE49-F238E27FC236}">
              <a16:creationId xmlns:a16="http://schemas.microsoft.com/office/drawing/2014/main" id="{4753079D-27AA-4F8C-BBE0-CFD4B2E57DB7}"/>
            </a:ext>
          </a:extLst>
        </xdr:cNvPr>
        <xdr:cNvSpPr txBox="1"/>
      </xdr:nvSpPr>
      <xdr:spPr>
        <a:xfrm>
          <a:off x="18561127" y="173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120122</xdr:rowOff>
    </xdr:from>
    <xdr:ext cx="469744" cy="259045"/>
    <xdr:sp macro="" textlink="">
      <xdr:nvSpPr>
        <xdr:cNvPr id="903" name="n_2mainValue【公民館】&#10;一人当たり面積">
          <a:extLst>
            <a:ext uri="{FF2B5EF4-FFF2-40B4-BE49-F238E27FC236}">
              <a16:creationId xmlns:a16="http://schemas.microsoft.com/office/drawing/2014/main" id="{BE13E4A8-FB5F-48D2-8805-B8B07B2045AD}"/>
            </a:ext>
          </a:extLst>
        </xdr:cNvPr>
        <xdr:cNvSpPr txBox="1"/>
      </xdr:nvSpPr>
      <xdr:spPr>
        <a:xfrm>
          <a:off x="17776267" y="173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904" name="n_3mainValue【公民館】&#10;一人当たり面積">
          <a:extLst>
            <a:ext uri="{FF2B5EF4-FFF2-40B4-BE49-F238E27FC236}">
              <a16:creationId xmlns:a16="http://schemas.microsoft.com/office/drawing/2014/main" id="{0B1D3A72-28D1-41FA-9599-01D2DD91EEAC}"/>
            </a:ext>
          </a:extLst>
        </xdr:cNvPr>
        <xdr:cNvSpPr txBox="1"/>
      </xdr:nvSpPr>
      <xdr:spPr>
        <a:xfrm>
          <a:off x="17001567" y="173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140806</xdr:rowOff>
    </xdr:from>
    <xdr:ext cx="469744" cy="259045"/>
    <xdr:sp macro="" textlink="">
      <xdr:nvSpPr>
        <xdr:cNvPr id="905" name="n_4mainValue【公民館】&#10;一人当たり面積">
          <a:extLst>
            <a:ext uri="{FF2B5EF4-FFF2-40B4-BE49-F238E27FC236}">
              <a16:creationId xmlns:a16="http://schemas.microsoft.com/office/drawing/2014/main" id="{B30B7562-D2A3-41D8-AEC6-EBF65D19AAE7}"/>
            </a:ext>
          </a:extLst>
        </xdr:cNvPr>
        <xdr:cNvSpPr txBox="1"/>
      </xdr:nvSpPr>
      <xdr:spPr>
        <a:xfrm>
          <a:off x="16226867" y="174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FC286E64-8094-4442-A7F2-2343C802436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108AC3F6-4B84-411F-8CC5-21122FAB5B7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5025BCCE-84B4-4D05-8920-81E9FC9F7E1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令和２年度財務書類等については整備中のため、平成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年度と令和１年度を比較し比較する。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％を超え、橋梁・トンネルについては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％を超えた高い数値となっており、老朽化が進んでいることが読み取れる。港湾・漁港については、全国平均を上回っており、一人あたりの有形固定資産額についても本市が海に囲まれた土地であり、人口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46,978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と小規模であることから、県平均や全国平均より高い数値となっている。一方で、認定こども園・幼稚園・保育所や学校施設、公民館等の有形固定資産減価償却率については、統廃合や大規模改修による施設の長寿命化を計画的に進めており、類似団体及び全国平均と同程度もしくは下回っている。また認定こども園等については、令和元年度に市立こども園を整備したことにより一人当たり面積はやや増加しており、本市では「安心して子どもを産み育てやすい体制の充実」を市の基本政策で掲げていることもあり、類似団体内でも高く、県平均、全国平均よりも高い数値となっている。道路等のインフラ整備については極めて老朽化が進んでいることから、橋梁長寿命化修繕計画をはじめ、その他長寿命化計画等の見直しを継続的に行い、維持管理や修繕、更新などより効果的な取り組み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4361EF-6E75-40C1-BD63-E708B4AAA9E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86E84A-90A4-4124-94BB-7519839108E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0CA358-C669-4FCD-8609-E6577E3F2AD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DC1DA0-D285-48CA-A94C-BA10D016E39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81A2AE-AABB-4E1C-A3BA-2710E28FC28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B54361-0EA4-47BC-A154-A1E92C0671F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196B7D-A8FD-4B2A-BC85-073CE829CB7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7F26E8-DB32-446D-A135-31714503419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892A7A-A236-4FC0-BD7E-676CC427053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99AF78-3601-4E7F-9B72-E15F6A49B7A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945CA0-28B6-4A2A-9BF3-08A62FBB0B5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A9E8C5-C5AE-42AC-943A-E7BDAA94DBB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8E2BB3-8759-4E7D-A34B-7979ECA97ED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8D6CE6-38ED-43C9-8418-D264F3B0EFB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0A5081-406B-4081-841C-A9443C9448A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8BFD34-75A3-4E5A-BF30-C697C0C6736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BE8B1F-8B34-4A6D-A885-70BF1BFE0E2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A72E3A-F2A4-4179-A2D5-212694C6C31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FA10AB-77E1-49E2-95CF-70529DAFA69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1E3DD2-46C1-4909-8A02-2D4359E1FF0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146E44-B6B0-4D77-B18A-34E65FA1F36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1CE208-57E0-4458-B1BE-28D5E239711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5ABEED-0877-4259-8317-CD0AB6B2648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24CC9E-D565-4339-9901-ABD6B73AA17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9FBC03-A99A-458D-81DD-B45427B7576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66E62-F1C3-41D7-87C0-1E6FEF81609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62AE68-2B9F-42FF-AB09-6F118FF0909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C9D204-9A40-4455-8E09-E3C9196A50C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D19FB0-1BC6-41B3-A414-EE0D3A5D7A0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9C3B49-ED6C-4EEE-8FCB-6154B2D9542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A91EB7-76DE-4EF4-A4BD-0FEE180C7F9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7649DE-AD97-4808-A41E-44BC6678F78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4BED5D-70A8-4814-94B8-3BEFB8ACE87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FF449E-AD2A-414D-994E-D0CF1B8E143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4B53AA-9DD4-43D3-9CA1-80D495C5FF8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80024C-6B7C-40C8-AC4C-B998A362374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56443B-3D6E-49B6-9157-B1A9F192065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67CCA9-DFC6-48DF-82EE-76B2D02B058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FCABF1-271A-41E8-8F67-7488A9C7C6F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1AEB9C-A1EF-4B34-AC88-8B80D9BDA4A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6EA78C-C55C-4CBE-926B-B44BAF63BE2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5E3D73-1724-489C-B8A6-88CD1EA40CB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91EA7FA-B96A-4AAF-8499-5D182DAAC557}"/>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37AAD69-5B36-4C2D-9569-5ACC7E081A1C}"/>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0FEA27-1C79-4963-8F50-27AE42C7F1B2}"/>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5F8B5B-81A1-4AEA-9D00-8525E4EF34AD}"/>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FB657FB-9F78-4471-94FD-EB5ED0A4A6A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60C517-A20D-4EAC-8AF7-D0209D191BF9}"/>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3275F5-1031-49E1-A517-118E72A8DFFF}"/>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08F5BAF-2FED-4FA5-A5F3-9C5F58177C0C}"/>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7BC60A8-3427-44BE-B6A6-7DC0E8F4443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81821BA-374D-40DB-B7CB-BF1D8312B5B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BC6AA5D-882F-4F9C-A0BB-55DDEAAE3F3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DC3D59-345B-4090-BDF8-F1E5A65F927D}"/>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5C306D5-EB40-48DF-AE26-8FF122C31F9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0BDF0B2-2B92-4286-8892-9B257761B40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227ED4E-3C85-4147-BF16-97139761657B}"/>
            </a:ext>
          </a:extLst>
        </xdr:cNvPr>
        <xdr:cNvCxnSpPr/>
      </xdr:nvCxnSpPr>
      <xdr:spPr>
        <a:xfrm flipV="1">
          <a:off x="4086225" y="5645876"/>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6FA7BD5-87C0-45E5-B0FA-592B2DC98997}"/>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B3B86E6-D810-4465-8A2B-7053337DF08C}"/>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3D1E5B22-02D7-4A03-A506-0A988D198E2A}"/>
            </a:ext>
          </a:extLst>
        </xdr:cNvPr>
        <xdr:cNvSpPr txBox="1"/>
      </xdr:nvSpPr>
      <xdr:spPr>
        <a:xfrm>
          <a:off x="4124960" y="5424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328C5CA8-4D3A-4758-99DA-4D3BD0B97537}"/>
            </a:ext>
          </a:extLst>
        </xdr:cNvPr>
        <xdr:cNvCxnSpPr/>
      </xdr:nvCxnSpPr>
      <xdr:spPr>
        <a:xfrm>
          <a:off x="4020820" y="5645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C2E6D0E3-503A-41C3-9537-1AB6866BF693}"/>
            </a:ext>
          </a:extLst>
        </xdr:cNvPr>
        <xdr:cNvSpPr txBox="1"/>
      </xdr:nvSpPr>
      <xdr:spPr>
        <a:xfrm>
          <a:off x="4124960" y="6227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3C268C76-AFDD-493E-B482-7FC9AF04AC71}"/>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654310FB-6A9E-4C14-A476-0AC53AEFE7BE}"/>
            </a:ext>
          </a:extLst>
        </xdr:cNvPr>
        <xdr:cNvSpPr/>
      </xdr:nvSpPr>
      <xdr:spPr>
        <a:xfrm>
          <a:off x="3312160" y="6205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558A312B-9D1C-4FAC-ACFA-618D76DAEFA2}"/>
            </a:ext>
          </a:extLst>
        </xdr:cNvPr>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526830EB-7B77-402E-A7FF-3EB0CDBECC76}"/>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9B1CF00F-F4A4-45A9-A667-092D2D643BCC}"/>
            </a:ext>
          </a:extLst>
        </xdr:cNvPr>
        <xdr:cNvSpPr/>
      </xdr:nvSpPr>
      <xdr:spPr>
        <a:xfrm>
          <a:off x="965200" y="59025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4FA612-9372-4743-B9C9-0AC3A04261A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6A176C-2419-4710-BF2F-529DA73AA27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4BEC7D-31F8-4ED7-8038-7052C419C72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29CCEF-B71F-424C-B169-6F366205CF4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953C21-E72F-437C-BB26-6B8FBD12142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4" name="楕円 73">
          <a:extLst>
            <a:ext uri="{FF2B5EF4-FFF2-40B4-BE49-F238E27FC236}">
              <a16:creationId xmlns:a16="http://schemas.microsoft.com/office/drawing/2014/main" id="{5440029B-0CB6-4508-8D7B-D2AF2F282EB8}"/>
            </a:ext>
          </a:extLst>
        </xdr:cNvPr>
        <xdr:cNvSpPr/>
      </xdr:nvSpPr>
      <xdr:spPr>
        <a:xfrm>
          <a:off x="3312160" y="64055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22134</xdr:rowOff>
    </xdr:from>
    <xdr:to>
      <xdr:col>15</xdr:col>
      <xdr:colOff>101600</xdr:colOff>
      <xdr:row>38</xdr:row>
      <xdr:rowOff>123734</xdr:rowOff>
    </xdr:to>
    <xdr:sp macro="" textlink="">
      <xdr:nvSpPr>
        <xdr:cNvPr id="75" name="楕円 74">
          <a:extLst>
            <a:ext uri="{FF2B5EF4-FFF2-40B4-BE49-F238E27FC236}">
              <a16:creationId xmlns:a16="http://schemas.microsoft.com/office/drawing/2014/main" id="{0F0DAEAE-63ED-46C5-A1B5-08C8B1987155}"/>
            </a:ext>
          </a:extLst>
        </xdr:cNvPr>
        <xdr:cNvSpPr/>
      </xdr:nvSpPr>
      <xdr:spPr>
        <a:xfrm>
          <a:off x="2514600" y="63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85997</xdr:rowOff>
    </xdr:to>
    <xdr:cxnSp macro="">
      <xdr:nvCxnSpPr>
        <xdr:cNvPr id="76" name="直線コネクタ 75">
          <a:extLst>
            <a:ext uri="{FF2B5EF4-FFF2-40B4-BE49-F238E27FC236}">
              <a16:creationId xmlns:a16="http://schemas.microsoft.com/office/drawing/2014/main" id="{68459C10-5111-4B10-A81F-08FE80E5D6D6}"/>
            </a:ext>
          </a:extLst>
        </xdr:cNvPr>
        <xdr:cNvCxnSpPr/>
      </xdr:nvCxnSpPr>
      <xdr:spPr>
        <a:xfrm>
          <a:off x="2565400" y="6443254"/>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7" name="楕円 76">
          <a:extLst>
            <a:ext uri="{FF2B5EF4-FFF2-40B4-BE49-F238E27FC236}">
              <a16:creationId xmlns:a16="http://schemas.microsoft.com/office/drawing/2014/main" id="{A24BD502-9E47-4FD6-AF07-7ECC91C79BAA}"/>
            </a:ext>
          </a:extLst>
        </xdr:cNvPr>
        <xdr:cNvSpPr/>
      </xdr:nvSpPr>
      <xdr:spPr>
        <a:xfrm>
          <a:off x="173990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72934</xdr:rowOff>
    </xdr:to>
    <xdr:cxnSp macro="">
      <xdr:nvCxnSpPr>
        <xdr:cNvPr id="78" name="直線コネクタ 77">
          <a:extLst>
            <a:ext uri="{FF2B5EF4-FFF2-40B4-BE49-F238E27FC236}">
              <a16:creationId xmlns:a16="http://schemas.microsoft.com/office/drawing/2014/main" id="{C0522E92-D789-4BD0-975E-C28C61679DFB}"/>
            </a:ext>
          </a:extLst>
        </xdr:cNvPr>
        <xdr:cNvCxnSpPr/>
      </xdr:nvCxnSpPr>
      <xdr:spPr>
        <a:xfrm>
          <a:off x="1790700" y="641223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129903</xdr:rowOff>
    </xdr:from>
    <xdr:to>
      <xdr:col>6</xdr:col>
      <xdr:colOff>38100</xdr:colOff>
      <xdr:row>38</xdr:row>
      <xdr:rowOff>60053</xdr:rowOff>
    </xdr:to>
    <xdr:sp macro="" textlink="">
      <xdr:nvSpPr>
        <xdr:cNvPr id="79" name="楕円 78">
          <a:extLst>
            <a:ext uri="{FF2B5EF4-FFF2-40B4-BE49-F238E27FC236}">
              <a16:creationId xmlns:a16="http://schemas.microsoft.com/office/drawing/2014/main" id="{957E6DF6-FFB3-4469-847F-803B076A1E47}"/>
            </a:ext>
          </a:extLst>
        </xdr:cNvPr>
        <xdr:cNvSpPr/>
      </xdr:nvSpPr>
      <xdr:spPr>
        <a:xfrm>
          <a:off x="965200" y="6332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9253</xdr:rowOff>
    </xdr:from>
    <xdr:to>
      <xdr:col>10</xdr:col>
      <xdr:colOff>114300</xdr:colOff>
      <xdr:row>38</xdr:row>
      <xdr:rowOff>41910</xdr:rowOff>
    </xdr:to>
    <xdr:cxnSp macro="">
      <xdr:nvCxnSpPr>
        <xdr:cNvPr id="80" name="直線コネクタ 79">
          <a:extLst>
            <a:ext uri="{FF2B5EF4-FFF2-40B4-BE49-F238E27FC236}">
              <a16:creationId xmlns:a16="http://schemas.microsoft.com/office/drawing/2014/main" id="{F9CED917-C710-4D40-8B70-8C4DA6135935}"/>
            </a:ext>
          </a:extLst>
        </xdr:cNvPr>
        <xdr:cNvCxnSpPr/>
      </xdr:nvCxnSpPr>
      <xdr:spPr>
        <a:xfrm>
          <a:off x="1008380" y="637957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1" name="n_1aveValue【図書館】&#10;有形固定資産減価償却率">
          <a:extLst>
            <a:ext uri="{FF2B5EF4-FFF2-40B4-BE49-F238E27FC236}">
              <a16:creationId xmlns:a16="http://schemas.microsoft.com/office/drawing/2014/main" id="{86AE6042-67B2-4170-9548-AD27890787B1}"/>
            </a:ext>
          </a:extLst>
        </xdr:cNvPr>
        <xdr:cNvSpPr txBox="1"/>
      </xdr:nvSpPr>
      <xdr:spPr>
        <a:xfrm>
          <a:off x="3170564"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2" name="n_2aveValue【図書館】&#10;有形固定資産減価償却率">
          <a:extLst>
            <a:ext uri="{FF2B5EF4-FFF2-40B4-BE49-F238E27FC236}">
              <a16:creationId xmlns:a16="http://schemas.microsoft.com/office/drawing/2014/main" id="{6707AC6D-0F0F-43C6-BFCE-5455F667AECF}"/>
            </a:ext>
          </a:extLst>
        </xdr:cNvPr>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a:extLst>
            <a:ext uri="{FF2B5EF4-FFF2-40B4-BE49-F238E27FC236}">
              <a16:creationId xmlns:a16="http://schemas.microsoft.com/office/drawing/2014/main" id="{0E39DBB3-8062-42C5-B7A5-B56F2830F369}"/>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4" name="n_4aveValue【図書館】&#10;有形固定資産減価償却率">
          <a:extLst>
            <a:ext uri="{FF2B5EF4-FFF2-40B4-BE49-F238E27FC236}">
              <a16:creationId xmlns:a16="http://schemas.microsoft.com/office/drawing/2014/main" id="{08AD7448-F504-45CD-A8D8-17C0AC54BA06}"/>
            </a:ext>
          </a:extLst>
        </xdr:cNvPr>
        <xdr:cNvSpPr txBox="1"/>
      </xdr:nvSpPr>
      <xdr:spPr>
        <a:xfrm>
          <a:off x="83630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85" name="n_1mainValue【図書館】&#10;有形固定資産減価償却率">
          <a:extLst>
            <a:ext uri="{FF2B5EF4-FFF2-40B4-BE49-F238E27FC236}">
              <a16:creationId xmlns:a16="http://schemas.microsoft.com/office/drawing/2014/main" id="{284B9E3C-C026-41A7-8815-FA07B1D507E1}"/>
            </a:ext>
          </a:extLst>
        </xdr:cNvPr>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114861</xdr:rowOff>
    </xdr:from>
    <xdr:ext cx="405111" cy="259045"/>
    <xdr:sp macro="" textlink="">
      <xdr:nvSpPr>
        <xdr:cNvPr id="86" name="n_2mainValue【図書館】&#10;有形固定資産減価償却率">
          <a:extLst>
            <a:ext uri="{FF2B5EF4-FFF2-40B4-BE49-F238E27FC236}">
              <a16:creationId xmlns:a16="http://schemas.microsoft.com/office/drawing/2014/main" id="{3BBF0328-C3D1-4E9F-AD9F-0C69F51BA64D}"/>
            </a:ext>
          </a:extLst>
        </xdr:cNvPr>
        <xdr:cNvSpPr txBox="1"/>
      </xdr:nvSpPr>
      <xdr:spPr>
        <a:xfrm>
          <a:off x="2385704" y="64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7" name="n_3mainValue【図書館】&#10;有形固定資産減価償却率">
          <a:extLst>
            <a:ext uri="{FF2B5EF4-FFF2-40B4-BE49-F238E27FC236}">
              <a16:creationId xmlns:a16="http://schemas.microsoft.com/office/drawing/2014/main" id="{4950EE00-BD88-4AD4-BBA7-999DEA094D38}"/>
            </a:ext>
          </a:extLst>
        </xdr:cNvPr>
        <xdr:cNvSpPr txBox="1"/>
      </xdr:nvSpPr>
      <xdr:spPr>
        <a:xfrm>
          <a:off x="16110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51180</xdr:rowOff>
    </xdr:from>
    <xdr:ext cx="405111" cy="259045"/>
    <xdr:sp macro="" textlink="">
      <xdr:nvSpPr>
        <xdr:cNvPr id="88" name="n_4mainValue【図書館】&#10;有形固定資産減価償却率">
          <a:extLst>
            <a:ext uri="{FF2B5EF4-FFF2-40B4-BE49-F238E27FC236}">
              <a16:creationId xmlns:a16="http://schemas.microsoft.com/office/drawing/2014/main" id="{2D500F1D-65BB-4981-A914-FC1BC58B6C6F}"/>
            </a:ext>
          </a:extLst>
        </xdr:cNvPr>
        <xdr:cNvSpPr txBox="1"/>
      </xdr:nvSpPr>
      <xdr:spPr>
        <a:xfrm>
          <a:off x="836304" y="642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8F88D19-9BAE-4E0D-98D2-176BB1D9951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17732C8-7779-430B-AD2E-BB3AE8EAC11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F160231-92FD-4473-884F-69AB185A8F7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624B4B8-8B36-4FCD-AA27-0416BAE7E80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CD2532A-A320-409C-8C43-88AA6EB545E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7672A4F-900B-435B-80B0-D0B12C68358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F6459F0-649F-4E19-AC9B-A1AAB6C62FA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4110054-669F-467E-BD4D-220CC4F5484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FFE5262B-ADE7-40C6-8B44-4963EA6BC72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F93C303-2430-47F6-8998-898DE6DE79E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38DBDF3B-5DD0-4318-B3D7-C013A61DC8D8}"/>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B583FA60-3185-4C65-B83C-05710088C278}"/>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D26AB275-757A-4349-813C-F95D3AF85092}"/>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2F2991D7-ABED-4C70-8E6F-452D986ED221}"/>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8BB6C833-87C0-4A34-8F4B-6366219C6DA7}"/>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4E5FCCBF-2644-4E77-8BC1-AA14C28842E8}"/>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D51CD9E4-181A-410F-A50C-B8706C4403C8}"/>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E7E4F7F0-C8F1-40F5-B01F-63E7B4A32D9C}"/>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4E2E8E7A-3888-4B99-ADE2-3CE7D67AFFCA}"/>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76FF8BA0-1C3E-4BD9-8FB5-D96E920F223A}"/>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47426C77-2155-4D9B-8EF5-C16169885026}"/>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A483DAD7-E1AC-427A-B32C-1E724D688829}"/>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F07EED9-ABE8-4BDC-BDA0-F1A9A730055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CAD725AD-7550-47BB-9D44-9A373B8CF2DC}"/>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2780CAB-1D0B-4F06-850D-AE752047F0B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4" name="直線コネクタ 113">
          <a:extLst>
            <a:ext uri="{FF2B5EF4-FFF2-40B4-BE49-F238E27FC236}">
              <a16:creationId xmlns:a16="http://schemas.microsoft.com/office/drawing/2014/main" id="{C13D55DD-6BCB-4397-8172-1CECF85BCA37}"/>
            </a:ext>
          </a:extLst>
        </xdr:cNvPr>
        <xdr:cNvCxnSpPr/>
      </xdr:nvCxnSpPr>
      <xdr:spPr>
        <a:xfrm flipV="1">
          <a:off x="9219565" y="5705203"/>
          <a:ext cx="0" cy="121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5" name="【図書館】&#10;一人当たり面積最小値テキスト">
          <a:extLst>
            <a:ext uri="{FF2B5EF4-FFF2-40B4-BE49-F238E27FC236}">
              <a16:creationId xmlns:a16="http://schemas.microsoft.com/office/drawing/2014/main" id="{17F1B9A4-8548-4FFD-A163-06C26EA485BB}"/>
            </a:ext>
          </a:extLst>
        </xdr:cNvPr>
        <xdr:cNvSpPr txBox="1"/>
      </xdr:nvSpPr>
      <xdr:spPr>
        <a:xfrm>
          <a:off x="9258300" y="69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6" name="直線コネクタ 115">
          <a:extLst>
            <a:ext uri="{FF2B5EF4-FFF2-40B4-BE49-F238E27FC236}">
              <a16:creationId xmlns:a16="http://schemas.microsoft.com/office/drawing/2014/main" id="{347FD47B-1144-41D8-A13F-981C3F8E1B88}"/>
            </a:ext>
          </a:extLst>
        </xdr:cNvPr>
        <xdr:cNvCxnSpPr/>
      </xdr:nvCxnSpPr>
      <xdr:spPr>
        <a:xfrm>
          <a:off x="9154160" y="6919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17" name="【図書館】&#10;一人当たり面積最大値テキスト">
          <a:extLst>
            <a:ext uri="{FF2B5EF4-FFF2-40B4-BE49-F238E27FC236}">
              <a16:creationId xmlns:a16="http://schemas.microsoft.com/office/drawing/2014/main" id="{835D9B0F-A6EE-4D13-B530-31E14CFED934}"/>
            </a:ext>
          </a:extLst>
        </xdr:cNvPr>
        <xdr:cNvSpPr txBox="1"/>
      </xdr:nvSpPr>
      <xdr:spPr>
        <a:xfrm>
          <a:off x="9258300" y="548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18" name="直線コネクタ 117">
          <a:extLst>
            <a:ext uri="{FF2B5EF4-FFF2-40B4-BE49-F238E27FC236}">
              <a16:creationId xmlns:a16="http://schemas.microsoft.com/office/drawing/2014/main" id="{826C1526-C345-440F-AD04-65EB944629A7}"/>
            </a:ext>
          </a:extLst>
        </xdr:cNvPr>
        <xdr:cNvCxnSpPr/>
      </xdr:nvCxnSpPr>
      <xdr:spPr>
        <a:xfrm>
          <a:off x="9154160" y="5705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19" name="【図書館】&#10;一人当たり面積平均値テキスト">
          <a:extLst>
            <a:ext uri="{FF2B5EF4-FFF2-40B4-BE49-F238E27FC236}">
              <a16:creationId xmlns:a16="http://schemas.microsoft.com/office/drawing/2014/main" id="{2DE98835-C9A4-4A83-A20C-1E8BBDAC3B82}"/>
            </a:ext>
          </a:extLst>
        </xdr:cNvPr>
        <xdr:cNvSpPr txBox="1"/>
      </xdr:nvSpPr>
      <xdr:spPr>
        <a:xfrm>
          <a:off x="9258300" y="6466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0" name="フローチャート: 判断 119">
          <a:extLst>
            <a:ext uri="{FF2B5EF4-FFF2-40B4-BE49-F238E27FC236}">
              <a16:creationId xmlns:a16="http://schemas.microsoft.com/office/drawing/2014/main" id="{7DC248B3-C932-4985-B052-7345AD419BB6}"/>
            </a:ext>
          </a:extLst>
        </xdr:cNvPr>
        <xdr:cNvSpPr/>
      </xdr:nvSpPr>
      <xdr:spPr>
        <a:xfrm>
          <a:off x="9192260" y="6488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1" name="フローチャート: 判断 120">
          <a:extLst>
            <a:ext uri="{FF2B5EF4-FFF2-40B4-BE49-F238E27FC236}">
              <a16:creationId xmlns:a16="http://schemas.microsoft.com/office/drawing/2014/main" id="{2C691EB3-A141-4CF1-924D-2BE27A7C5489}"/>
            </a:ext>
          </a:extLst>
        </xdr:cNvPr>
        <xdr:cNvSpPr/>
      </xdr:nvSpPr>
      <xdr:spPr>
        <a:xfrm>
          <a:off x="844550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2" name="フローチャート: 判断 121">
          <a:extLst>
            <a:ext uri="{FF2B5EF4-FFF2-40B4-BE49-F238E27FC236}">
              <a16:creationId xmlns:a16="http://schemas.microsoft.com/office/drawing/2014/main" id="{BF06DC7A-A56E-4D1F-A75E-A10C05FB308C}"/>
            </a:ext>
          </a:extLst>
        </xdr:cNvPr>
        <xdr:cNvSpPr/>
      </xdr:nvSpPr>
      <xdr:spPr>
        <a:xfrm>
          <a:off x="7670800" y="6531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3" name="フローチャート: 判断 122">
          <a:extLst>
            <a:ext uri="{FF2B5EF4-FFF2-40B4-BE49-F238E27FC236}">
              <a16:creationId xmlns:a16="http://schemas.microsoft.com/office/drawing/2014/main" id="{DB8ED541-DF35-42A5-9373-1E2F8DD23824}"/>
            </a:ext>
          </a:extLst>
        </xdr:cNvPr>
        <xdr:cNvSpPr/>
      </xdr:nvSpPr>
      <xdr:spPr>
        <a:xfrm>
          <a:off x="68732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4" name="フローチャート: 判断 123">
          <a:extLst>
            <a:ext uri="{FF2B5EF4-FFF2-40B4-BE49-F238E27FC236}">
              <a16:creationId xmlns:a16="http://schemas.microsoft.com/office/drawing/2014/main" id="{EE9C0A86-AF40-4EA4-97A6-6882A1B15575}"/>
            </a:ext>
          </a:extLst>
        </xdr:cNvPr>
        <xdr:cNvSpPr/>
      </xdr:nvSpPr>
      <xdr:spPr>
        <a:xfrm>
          <a:off x="6098540" y="654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D571F1-B479-455E-966A-C1750F53101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B2FD707-4FD0-49CC-A7B6-1C984B539EF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36CF0E-1A34-4651-83DE-8C758B1BEC8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E14C065-C096-46DA-B06A-65677730A9C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8D78AAB-8132-4100-AC39-96335FA4C37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150585</xdr:rowOff>
    </xdr:from>
    <xdr:to>
      <xdr:col>50</xdr:col>
      <xdr:colOff>165100</xdr:colOff>
      <xdr:row>39</xdr:row>
      <xdr:rowOff>80735</xdr:rowOff>
    </xdr:to>
    <xdr:sp macro="" textlink="">
      <xdr:nvSpPr>
        <xdr:cNvPr id="130" name="楕円 129">
          <a:extLst>
            <a:ext uri="{FF2B5EF4-FFF2-40B4-BE49-F238E27FC236}">
              <a16:creationId xmlns:a16="http://schemas.microsoft.com/office/drawing/2014/main" id="{A22FEA73-4FC4-4486-A1D8-66AA3BDB5276}"/>
            </a:ext>
          </a:extLst>
        </xdr:cNvPr>
        <xdr:cNvSpPr/>
      </xdr:nvSpPr>
      <xdr:spPr>
        <a:xfrm>
          <a:off x="8445500" y="6520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31" name="楕円 130">
          <a:extLst>
            <a:ext uri="{FF2B5EF4-FFF2-40B4-BE49-F238E27FC236}">
              <a16:creationId xmlns:a16="http://schemas.microsoft.com/office/drawing/2014/main" id="{10DA8A84-E79B-461C-9094-239A11C796A8}"/>
            </a:ext>
          </a:extLst>
        </xdr:cNvPr>
        <xdr:cNvSpPr/>
      </xdr:nvSpPr>
      <xdr:spPr>
        <a:xfrm>
          <a:off x="7670800" y="6531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29935</xdr:rowOff>
    </xdr:from>
    <xdr:to>
      <xdr:col>50</xdr:col>
      <xdr:colOff>114300</xdr:colOff>
      <xdr:row>39</xdr:row>
      <xdr:rowOff>40822</xdr:rowOff>
    </xdr:to>
    <xdr:cxnSp macro="">
      <xdr:nvCxnSpPr>
        <xdr:cNvPr id="132" name="直線コネクタ 131">
          <a:extLst>
            <a:ext uri="{FF2B5EF4-FFF2-40B4-BE49-F238E27FC236}">
              <a16:creationId xmlns:a16="http://schemas.microsoft.com/office/drawing/2014/main" id="{27C9475C-0587-4AAC-B98E-3B3BB3C771B3}"/>
            </a:ext>
          </a:extLst>
        </xdr:cNvPr>
        <xdr:cNvCxnSpPr/>
      </xdr:nvCxnSpPr>
      <xdr:spPr>
        <a:xfrm flipV="1">
          <a:off x="7713980" y="6567895"/>
          <a:ext cx="78232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161472</xdr:rowOff>
    </xdr:from>
    <xdr:to>
      <xdr:col>41</xdr:col>
      <xdr:colOff>101600</xdr:colOff>
      <xdr:row>39</xdr:row>
      <xdr:rowOff>91622</xdr:rowOff>
    </xdr:to>
    <xdr:sp macro="" textlink="">
      <xdr:nvSpPr>
        <xdr:cNvPr id="133" name="楕円 132">
          <a:extLst>
            <a:ext uri="{FF2B5EF4-FFF2-40B4-BE49-F238E27FC236}">
              <a16:creationId xmlns:a16="http://schemas.microsoft.com/office/drawing/2014/main" id="{77B7BADC-AA3C-4280-911F-D1A79157D400}"/>
            </a:ext>
          </a:extLst>
        </xdr:cNvPr>
        <xdr:cNvSpPr/>
      </xdr:nvSpPr>
      <xdr:spPr>
        <a:xfrm>
          <a:off x="6873240" y="6531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40822</xdr:rowOff>
    </xdr:from>
    <xdr:to>
      <xdr:col>45</xdr:col>
      <xdr:colOff>177800</xdr:colOff>
      <xdr:row>39</xdr:row>
      <xdr:rowOff>40822</xdr:rowOff>
    </xdr:to>
    <xdr:cxnSp macro="">
      <xdr:nvCxnSpPr>
        <xdr:cNvPr id="134" name="直線コネクタ 133">
          <a:extLst>
            <a:ext uri="{FF2B5EF4-FFF2-40B4-BE49-F238E27FC236}">
              <a16:creationId xmlns:a16="http://schemas.microsoft.com/office/drawing/2014/main" id="{53CC973D-F210-4060-BF7D-F8329CB4EB9B}"/>
            </a:ext>
          </a:extLst>
        </xdr:cNvPr>
        <xdr:cNvCxnSpPr/>
      </xdr:nvCxnSpPr>
      <xdr:spPr>
        <a:xfrm>
          <a:off x="6924040" y="65787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35" name="楕円 134">
          <a:extLst>
            <a:ext uri="{FF2B5EF4-FFF2-40B4-BE49-F238E27FC236}">
              <a16:creationId xmlns:a16="http://schemas.microsoft.com/office/drawing/2014/main" id="{97BF8037-476C-4BF5-B54F-0BD6C061C71E}"/>
            </a:ext>
          </a:extLst>
        </xdr:cNvPr>
        <xdr:cNvSpPr/>
      </xdr:nvSpPr>
      <xdr:spPr>
        <a:xfrm>
          <a:off x="60985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40822</xdr:rowOff>
    </xdr:from>
    <xdr:to>
      <xdr:col>41</xdr:col>
      <xdr:colOff>50800</xdr:colOff>
      <xdr:row>39</xdr:row>
      <xdr:rowOff>51707</xdr:rowOff>
    </xdr:to>
    <xdr:cxnSp macro="">
      <xdr:nvCxnSpPr>
        <xdr:cNvPr id="136" name="直線コネクタ 135">
          <a:extLst>
            <a:ext uri="{FF2B5EF4-FFF2-40B4-BE49-F238E27FC236}">
              <a16:creationId xmlns:a16="http://schemas.microsoft.com/office/drawing/2014/main" id="{A689D4FC-BDED-446A-9A43-74E2F14008D0}"/>
            </a:ext>
          </a:extLst>
        </xdr:cNvPr>
        <xdr:cNvCxnSpPr/>
      </xdr:nvCxnSpPr>
      <xdr:spPr>
        <a:xfrm flipV="1">
          <a:off x="6149340" y="6578782"/>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37" name="n_1aveValue【図書館】&#10;一人当たり面積">
          <a:extLst>
            <a:ext uri="{FF2B5EF4-FFF2-40B4-BE49-F238E27FC236}">
              <a16:creationId xmlns:a16="http://schemas.microsoft.com/office/drawing/2014/main" id="{100E9B71-E337-42E7-9896-3DB2559532BD}"/>
            </a:ext>
          </a:extLst>
        </xdr:cNvPr>
        <xdr:cNvSpPr txBox="1"/>
      </xdr:nvSpPr>
      <xdr:spPr>
        <a:xfrm>
          <a:off x="827158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38" name="n_2aveValue【図書館】&#10;一人当たり面積">
          <a:extLst>
            <a:ext uri="{FF2B5EF4-FFF2-40B4-BE49-F238E27FC236}">
              <a16:creationId xmlns:a16="http://schemas.microsoft.com/office/drawing/2014/main" id="{450DA4C3-8064-4ECF-899B-D805E25AE260}"/>
            </a:ext>
          </a:extLst>
        </xdr:cNvPr>
        <xdr:cNvSpPr txBox="1"/>
      </xdr:nvSpPr>
      <xdr:spPr>
        <a:xfrm>
          <a:off x="7509587" y="6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39" name="n_3aveValue【図書館】&#10;一人当たり面積">
          <a:extLst>
            <a:ext uri="{FF2B5EF4-FFF2-40B4-BE49-F238E27FC236}">
              <a16:creationId xmlns:a16="http://schemas.microsoft.com/office/drawing/2014/main" id="{E8B54E31-E45E-41E4-9544-AECE6DBC967E}"/>
            </a:ext>
          </a:extLst>
        </xdr:cNvPr>
        <xdr:cNvSpPr txBox="1"/>
      </xdr:nvSpPr>
      <xdr:spPr>
        <a:xfrm>
          <a:off x="6712027" y="6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0" name="n_4aveValue【図書館】&#10;一人当たり面積">
          <a:extLst>
            <a:ext uri="{FF2B5EF4-FFF2-40B4-BE49-F238E27FC236}">
              <a16:creationId xmlns:a16="http://schemas.microsoft.com/office/drawing/2014/main" id="{CE982772-FA66-4E66-AD5D-8A454ECFDB85}"/>
            </a:ext>
          </a:extLst>
        </xdr:cNvPr>
        <xdr:cNvSpPr txBox="1"/>
      </xdr:nvSpPr>
      <xdr:spPr>
        <a:xfrm>
          <a:off x="593732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71862</xdr:rowOff>
    </xdr:from>
    <xdr:ext cx="469744" cy="259045"/>
    <xdr:sp macro="" textlink="">
      <xdr:nvSpPr>
        <xdr:cNvPr id="141" name="n_1mainValue【図書館】&#10;一人当たり面積">
          <a:extLst>
            <a:ext uri="{FF2B5EF4-FFF2-40B4-BE49-F238E27FC236}">
              <a16:creationId xmlns:a16="http://schemas.microsoft.com/office/drawing/2014/main" id="{17FC13AE-9AD8-45EF-A259-A122F6E940CF}"/>
            </a:ext>
          </a:extLst>
        </xdr:cNvPr>
        <xdr:cNvSpPr txBox="1"/>
      </xdr:nvSpPr>
      <xdr:spPr>
        <a:xfrm>
          <a:off x="8271587" y="660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2" name="n_2mainValue【図書館】&#10;一人当たり面積">
          <a:extLst>
            <a:ext uri="{FF2B5EF4-FFF2-40B4-BE49-F238E27FC236}">
              <a16:creationId xmlns:a16="http://schemas.microsoft.com/office/drawing/2014/main" id="{0B2B16B2-1991-4A97-86FF-682E4D0D57F2}"/>
            </a:ext>
          </a:extLst>
        </xdr:cNvPr>
        <xdr:cNvSpPr txBox="1"/>
      </xdr:nvSpPr>
      <xdr:spPr>
        <a:xfrm>
          <a:off x="750958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3" name="n_3mainValue【図書館】&#10;一人当たり面積">
          <a:extLst>
            <a:ext uri="{FF2B5EF4-FFF2-40B4-BE49-F238E27FC236}">
              <a16:creationId xmlns:a16="http://schemas.microsoft.com/office/drawing/2014/main" id="{4FF21DD7-4DE4-4388-A3A0-F529DCF4E3D3}"/>
            </a:ext>
          </a:extLst>
        </xdr:cNvPr>
        <xdr:cNvSpPr txBox="1"/>
      </xdr:nvSpPr>
      <xdr:spPr>
        <a:xfrm>
          <a:off x="67120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119034</xdr:rowOff>
    </xdr:from>
    <xdr:ext cx="469744" cy="259045"/>
    <xdr:sp macro="" textlink="">
      <xdr:nvSpPr>
        <xdr:cNvPr id="144" name="n_4mainValue【図書館】&#10;一人当たり面積">
          <a:extLst>
            <a:ext uri="{FF2B5EF4-FFF2-40B4-BE49-F238E27FC236}">
              <a16:creationId xmlns:a16="http://schemas.microsoft.com/office/drawing/2014/main" id="{6CA5BCF1-4B80-436E-9045-5B28C21A4892}"/>
            </a:ext>
          </a:extLst>
        </xdr:cNvPr>
        <xdr:cNvSpPr txBox="1"/>
      </xdr:nvSpPr>
      <xdr:spPr>
        <a:xfrm>
          <a:off x="593732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D646ABBA-B22B-4D95-813F-D4FD7804528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9471D384-75A7-4D14-BA8A-1E8FBA26AB4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19BE757C-720C-44D9-908A-4EAC776E7EA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766B2596-FC44-4CA3-955F-3D69D2EF594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49F0F10-C9F5-4724-84A1-D52E9BCC35B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4312EB1-0E47-4315-AA6B-8E093E32ECA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10C685EE-2B9C-42DD-9703-83A86734D73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7D6E0D9D-6243-4416-9650-561B1CCDEEC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D2F107E2-12A8-4103-9BEE-4515DF49496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52158E1-1E4F-47A1-B4C3-BFBC798BA9B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9B9DD4E2-768C-4C84-8428-B4221C73029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46628CB2-00C8-4EDB-9BBB-F1B728C58B23}"/>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59067744-6F61-474A-A10D-80800238821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8F19C707-3E76-4EDD-BA47-4B1D565BE84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1EAFB7F2-E837-4555-89A8-9083B78FC7C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21FEBEE2-5145-450D-982B-1EA0A6190E7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B105192B-3A93-45CE-B9AE-AFD40DD7AC8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E2847C29-BC4A-48B3-91A8-528D0B7D759B}"/>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BECB94CB-B0E9-496B-9335-03707F9EB98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90613C9E-DF72-445C-89C1-9C8102FC365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7B4AE073-DBD4-4E96-9F99-01293FE41AA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82D26A19-C471-4DC1-AA7F-6E90A87BC4E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E76858FB-E955-47A1-985F-56A4FBB2722E}"/>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D589AC8-AA22-4450-B240-81A6C13DC22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A84B8C7B-D18E-4E4E-B856-0587F5004E6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0" name="直線コネクタ 169">
          <a:extLst>
            <a:ext uri="{FF2B5EF4-FFF2-40B4-BE49-F238E27FC236}">
              <a16:creationId xmlns:a16="http://schemas.microsoft.com/office/drawing/2014/main" id="{3AA17522-1291-44C4-A782-F8BCEE550389}"/>
            </a:ext>
          </a:extLst>
        </xdr:cNvPr>
        <xdr:cNvCxnSpPr/>
      </xdr:nvCxnSpPr>
      <xdr:spPr>
        <a:xfrm flipV="1">
          <a:off x="4086225" y="9423763"/>
          <a:ext cx="0" cy="1365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84C17118-3D7A-4D2F-80C5-E2A479D7BD50}"/>
            </a:ext>
          </a:extLst>
        </xdr:cNvPr>
        <xdr:cNvSpPr txBox="1"/>
      </xdr:nvSpPr>
      <xdr:spPr>
        <a:xfrm>
          <a:off x="4124960" y="1079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2" name="直線コネクタ 171">
          <a:extLst>
            <a:ext uri="{FF2B5EF4-FFF2-40B4-BE49-F238E27FC236}">
              <a16:creationId xmlns:a16="http://schemas.microsoft.com/office/drawing/2014/main" id="{EDE296DD-2338-48D6-8B62-A83759E867B3}"/>
            </a:ext>
          </a:extLst>
        </xdr:cNvPr>
        <xdr:cNvCxnSpPr/>
      </xdr:nvCxnSpPr>
      <xdr:spPr>
        <a:xfrm>
          <a:off x="4020820" y="10789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91F5B8CA-F01E-4AA8-9F17-C7B48EB8FEE2}"/>
            </a:ext>
          </a:extLst>
        </xdr:cNvPr>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a:extLst>
            <a:ext uri="{FF2B5EF4-FFF2-40B4-BE49-F238E27FC236}">
              <a16:creationId xmlns:a16="http://schemas.microsoft.com/office/drawing/2014/main" id="{6FE89D8E-F00A-4ED2-A1FC-E6422496FAE5}"/>
            </a:ext>
          </a:extLst>
        </xdr:cNvPr>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2B9FFB54-8D08-48E5-9029-46CBE20B4EF7}"/>
            </a:ext>
          </a:extLst>
        </xdr:cNvPr>
        <xdr:cNvSpPr txBox="1"/>
      </xdr:nvSpPr>
      <xdr:spPr>
        <a:xfrm>
          <a:off x="412496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76" name="フローチャート: 判断 175">
          <a:extLst>
            <a:ext uri="{FF2B5EF4-FFF2-40B4-BE49-F238E27FC236}">
              <a16:creationId xmlns:a16="http://schemas.microsoft.com/office/drawing/2014/main" id="{DD139A7A-ECAB-443F-AFCF-A659CF8FCE7A}"/>
            </a:ext>
          </a:extLst>
        </xdr:cNvPr>
        <xdr:cNvSpPr/>
      </xdr:nvSpPr>
      <xdr:spPr>
        <a:xfrm>
          <a:off x="403606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77" name="フローチャート: 判断 176">
          <a:extLst>
            <a:ext uri="{FF2B5EF4-FFF2-40B4-BE49-F238E27FC236}">
              <a16:creationId xmlns:a16="http://schemas.microsoft.com/office/drawing/2014/main" id="{3E468FCE-BE5A-4594-88F0-316FE3884923}"/>
            </a:ext>
          </a:extLst>
        </xdr:cNvPr>
        <xdr:cNvSpPr/>
      </xdr:nvSpPr>
      <xdr:spPr>
        <a:xfrm>
          <a:off x="331216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78" name="フローチャート: 判断 177">
          <a:extLst>
            <a:ext uri="{FF2B5EF4-FFF2-40B4-BE49-F238E27FC236}">
              <a16:creationId xmlns:a16="http://schemas.microsoft.com/office/drawing/2014/main" id="{195BEC32-8256-408F-AF84-881836513C71}"/>
            </a:ext>
          </a:extLst>
        </xdr:cNvPr>
        <xdr:cNvSpPr/>
      </xdr:nvSpPr>
      <xdr:spPr>
        <a:xfrm>
          <a:off x="2514600" y="10195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79" name="フローチャート: 判断 178">
          <a:extLst>
            <a:ext uri="{FF2B5EF4-FFF2-40B4-BE49-F238E27FC236}">
              <a16:creationId xmlns:a16="http://schemas.microsoft.com/office/drawing/2014/main" id="{76CBB1B2-EB0E-4E3A-98B8-B9E70D000797}"/>
            </a:ext>
          </a:extLst>
        </xdr:cNvPr>
        <xdr:cNvSpPr/>
      </xdr:nvSpPr>
      <xdr:spPr>
        <a:xfrm>
          <a:off x="173990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0" name="フローチャート: 判断 179">
          <a:extLst>
            <a:ext uri="{FF2B5EF4-FFF2-40B4-BE49-F238E27FC236}">
              <a16:creationId xmlns:a16="http://schemas.microsoft.com/office/drawing/2014/main" id="{4F4A05C4-D660-432F-B4DD-69B20079E257}"/>
            </a:ext>
          </a:extLst>
        </xdr:cNvPr>
        <xdr:cNvSpPr/>
      </xdr:nvSpPr>
      <xdr:spPr>
        <a:xfrm>
          <a:off x="96520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7D1AF2E-7F96-4758-B40D-FB1FC2FADB5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6CBF031-E0C8-47BE-BFE1-95388DB695F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6F6882F-4BB5-40AC-A3C8-8DA703695E7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1A289C-C0CA-4A49-BC9A-668AC10C755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088665-AB39-4E5F-985F-9245E801A6A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6" name="楕円 185">
          <a:extLst>
            <a:ext uri="{FF2B5EF4-FFF2-40B4-BE49-F238E27FC236}">
              <a16:creationId xmlns:a16="http://schemas.microsoft.com/office/drawing/2014/main" id="{D2A47C5A-AAF7-47C3-A02D-78DF5A7DA858}"/>
            </a:ext>
          </a:extLst>
        </xdr:cNvPr>
        <xdr:cNvSpPr/>
      </xdr:nvSpPr>
      <xdr:spPr>
        <a:xfrm>
          <a:off x="3312160" y="1012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55335</xdr:rowOff>
    </xdr:from>
    <xdr:to>
      <xdr:col>15</xdr:col>
      <xdr:colOff>101600</xdr:colOff>
      <xdr:row>60</xdr:row>
      <xdr:rowOff>156935</xdr:rowOff>
    </xdr:to>
    <xdr:sp macro="" textlink="">
      <xdr:nvSpPr>
        <xdr:cNvPr id="187" name="楕円 186">
          <a:extLst>
            <a:ext uri="{FF2B5EF4-FFF2-40B4-BE49-F238E27FC236}">
              <a16:creationId xmlns:a16="http://schemas.microsoft.com/office/drawing/2014/main" id="{5997C790-3227-4867-9420-C718AC426210}"/>
            </a:ext>
          </a:extLst>
        </xdr:cNvPr>
        <xdr:cNvSpPr/>
      </xdr:nvSpPr>
      <xdr:spPr>
        <a:xfrm>
          <a:off x="25146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120831</xdr:rowOff>
    </xdr:to>
    <xdr:cxnSp macro="">
      <xdr:nvCxnSpPr>
        <xdr:cNvPr id="188" name="直線コネクタ 187">
          <a:extLst>
            <a:ext uri="{FF2B5EF4-FFF2-40B4-BE49-F238E27FC236}">
              <a16:creationId xmlns:a16="http://schemas.microsoft.com/office/drawing/2014/main" id="{220329A3-04C3-4E83-A302-46CEF0191FBB}"/>
            </a:ext>
          </a:extLst>
        </xdr:cNvPr>
        <xdr:cNvCxnSpPr/>
      </xdr:nvCxnSpPr>
      <xdr:spPr>
        <a:xfrm>
          <a:off x="2565400" y="10164535"/>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89" name="楕円 188">
          <a:extLst>
            <a:ext uri="{FF2B5EF4-FFF2-40B4-BE49-F238E27FC236}">
              <a16:creationId xmlns:a16="http://schemas.microsoft.com/office/drawing/2014/main" id="{53671598-8266-482E-B782-7A59493341BB}"/>
            </a:ext>
          </a:extLst>
        </xdr:cNvPr>
        <xdr:cNvSpPr/>
      </xdr:nvSpPr>
      <xdr:spPr>
        <a:xfrm>
          <a:off x="17399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106135</xdr:rowOff>
    </xdr:to>
    <xdr:cxnSp macro="">
      <xdr:nvCxnSpPr>
        <xdr:cNvPr id="190" name="直線コネクタ 189">
          <a:extLst>
            <a:ext uri="{FF2B5EF4-FFF2-40B4-BE49-F238E27FC236}">
              <a16:creationId xmlns:a16="http://schemas.microsoft.com/office/drawing/2014/main" id="{A4004FF2-173A-4170-A628-4F077CCB76C1}"/>
            </a:ext>
          </a:extLst>
        </xdr:cNvPr>
        <xdr:cNvCxnSpPr/>
      </xdr:nvCxnSpPr>
      <xdr:spPr>
        <a:xfrm>
          <a:off x="1790700" y="10133512"/>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141877</xdr:rowOff>
    </xdr:from>
    <xdr:to>
      <xdr:col>6</xdr:col>
      <xdr:colOff>38100</xdr:colOff>
      <xdr:row>60</xdr:row>
      <xdr:rowOff>72027</xdr:rowOff>
    </xdr:to>
    <xdr:sp macro="" textlink="">
      <xdr:nvSpPr>
        <xdr:cNvPr id="191" name="楕円 190">
          <a:extLst>
            <a:ext uri="{FF2B5EF4-FFF2-40B4-BE49-F238E27FC236}">
              <a16:creationId xmlns:a16="http://schemas.microsoft.com/office/drawing/2014/main" id="{D5A3299D-371D-4E1B-BB71-CE317546EBD1}"/>
            </a:ext>
          </a:extLst>
        </xdr:cNvPr>
        <xdr:cNvSpPr/>
      </xdr:nvSpPr>
      <xdr:spPr>
        <a:xfrm>
          <a:off x="965200" y="10032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21227</xdr:rowOff>
    </xdr:from>
    <xdr:to>
      <xdr:col>10</xdr:col>
      <xdr:colOff>114300</xdr:colOff>
      <xdr:row>60</xdr:row>
      <xdr:rowOff>75112</xdr:rowOff>
    </xdr:to>
    <xdr:cxnSp macro="">
      <xdr:nvCxnSpPr>
        <xdr:cNvPr id="192" name="直線コネクタ 191">
          <a:extLst>
            <a:ext uri="{FF2B5EF4-FFF2-40B4-BE49-F238E27FC236}">
              <a16:creationId xmlns:a16="http://schemas.microsoft.com/office/drawing/2014/main" id="{6586F4D7-D16A-41F2-B34B-BF84ADA34EC6}"/>
            </a:ext>
          </a:extLst>
        </xdr:cNvPr>
        <xdr:cNvCxnSpPr/>
      </xdr:nvCxnSpPr>
      <xdr:spPr>
        <a:xfrm>
          <a:off x="1008380" y="10079627"/>
          <a:ext cx="78232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193" name="n_1aveValue【体育館・プール】&#10;有形固定資産減価償却率">
          <a:extLst>
            <a:ext uri="{FF2B5EF4-FFF2-40B4-BE49-F238E27FC236}">
              <a16:creationId xmlns:a16="http://schemas.microsoft.com/office/drawing/2014/main" id="{D8FE9588-3B30-4083-AAB9-A2667D4D0367}"/>
            </a:ext>
          </a:extLst>
        </xdr:cNvPr>
        <xdr:cNvSpPr txBox="1"/>
      </xdr:nvSpPr>
      <xdr:spPr>
        <a:xfrm>
          <a:off x="3170564" y="1024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194" name="n_2aveValue【体育館・プール】&#10;有形固定資産減価償却率">
          <a:extLst>
            <a:ext uri="{FF2B5EF4-FFF2-40B4-BE49-F238E27FC236}">
              <a16:creationId xmlns:a16="http://schemas.microsoft.com/office/drawing/2014/main" id="{797EB645-9593-4CF3-BFC3-CEA9CD7FEA4D}"/>
            </a:ext>
          </a:extLst>
        </xdr:cNvPr>
        <xdr:cNvSpPr txBox="1"/>
      </xdr:nvSpPr>
      <xdr:spPr>
        <a:xfrm>
          <a:off x="2385704" y="102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195" name="n_3aveValue【体育館・プール】&#10;有形固定資産減価償却率">
          <a:extLst>
            <a:ext uri="{FF2B5EF4-FFF2-40B4-BE49-F238E27FC236}">
              <a16:creationId xmlns:a16="http://schemas.microsoft.com/office/drawing/2014/main" id="{DC454A36-AB09-4D2E-AA4F-F8C16A223F2D}"/>
            </a:ext>
          </a:extLst>
        </xdr:cNvPr>
        <xdr:cNvSpPr txBox="1"/>
      </xdr:nvSpPr>
      <xdr:spPr>
        <a:xfrm>
          <a:off x="1611004" y="1024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196" name="n_4aveValue【体育館・プール】&#10;有形固定資産減価償却率">
          <a:extLst>
            <a:ext uri="{FF2B5EF4-FFF2-40B4-BE49-F238E27FC236}">
              <a16:creationId xmlns:a16="http://schemas.microsoft.com/office/drawing/2014/main" id="{908671F8-ECB2-4421-81A8-CE2FF002D713}"/>
            </a:ext>
          </a:extLst>
        </xdr:cNvPr>
        <xdr:cNvSpPr txBox="1"/>
      </xdr:nvSpPr>
      <xdr:spPr>
        <a:xfrm>
          <a:off x="8363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197" name="n_1mainValue【体育館・プール】&#10;有形固定資産減価償却率">
          <a:extLst>
            <a:ext uri="{FF2B5EF4-FFF2-40B4-BE49-F238E27FC236}">
              <a16:creationId xmlns:a16="http://schemas.microsoft.com/office/drawing/2014/main" id="{870F1B33-C807-4EE9-A7D2-483EFE716FB4}"/>
            </a:ext>
          </a:extLst>
        </xdr:cNvPr>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198" name="n_2mainValue【体育館・プール】&#10;有形固定資産減価償却率">
          <a:extLst>
            <a:ext uri="{FF2B5EF4-FFF2-40B4-BE49-F238E27FC236}">
              <a16:creationId xmlns:a16="http://schemas.microsoft.com/office/drawing/2014/main" id="{B4F20FCA-4A23-40B8-ADA6-779FBF5FED43}"/>
            </a:ext>
          </a:extLst>
        </xdr:cNvPr>
        <xdr:cNvSpPr txBox="1"/>
      </xdr:nvSpPr>
      <xdr:spPr>
        <a:xfrm>
          <a:off x="238570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199" name="n_3mainValue【体育館・プール】&#10;有形固定資産減価償却率">
          <a:extLst>
            <a:ext uri="{FF2B5EF4-FFF2-40B4-BE49-F238E27FC236}">
              <a16:creationId xmlns:a16="http://schemas.microsoft.com/office/drawing/2014/main" id="{5609AF4C-144D-4443-AE21-16375CECBE4C}"/>
            </a:ext>
          </a:extLst>
        </xdr:cNvPr>
        <xdr:cNvSpPr txBox="1"/>
      </xdr:nvSpPr>
      <xdr:spPr>
        <a:xfrm>
          <a:off x="1611004" y="986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88554</xdr:rowOff>
    </xdr:from>
    <xdr:ext cx="405111" cy="259045"/>
    <xdr:sp macro="" textlink="">
      <xdr:nvSpPr>
        <xdr:cNvPr id="200" name="n_4mainValue【体育館・プール】&#10;有形固定資産減価償却率">
          <a:extLst>
            <a:ext uri="{FF2B5EF4-FFF2-40B4-BE49-F238E27FC236}">
              <a16:creationId xmlns:a16="http://schemas.microsoft.com/office/drawing/2014/main" id="{4AAFFD22-407D-42C0-82D1-5E233388F56B}"/>
            </a:ext>
          </a:extLst>
        </xdr:cNvPr>
        <xdr:cNvSpPr txBox="1"/>
      </xdr:nvSpPr>
      <xdr:spPr>
        <a:xfrm>
          <a:off x="836304"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B26F290C-5D38-4383-B977-B1F5D61EBF6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6ED528BC-21F6-4EBC-9958-DB7F726BF1E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FD43712B-5B7C-484B-B73A-471B2587496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6393864B-B92F-4EED-84E5-E2F888C4B87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0FDBAD0F-B7FC-4E12-A256-B1BE392586E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0FE1AAA9-8B5C-4E4D-8DE8-5392C713AC9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5C301B78-9EC1-4D2E-8777-01293FB5D23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E71ABB43-46FD-4FC7-B0ED-88E7D1089D0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B0F11096-E96A-4EE4-9F7D-D995ABDBD8F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61D93ED5-456C-4C9F-ABB9-4D397E0433A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a:extLst>
            <a:ext uri="{FF2B5EF4-FFF2-40B4-BE49-F238E27FC236}">
              <a16:creationId xmlns:a16="http://schemas.microsoft.com/office/drawing/2014/main" id="{62FFF572-3968-4DB7-8A05-C091FE6361D6}"/>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a:extLst>
            <a:ext uri="{FF2B5EF4-FFF2-40B4-BE49-F238E27FC236}">
              <a16:creationId xmlns:a16="http://schemas.microsoft.com/office/drawing/2014/main" id="{493771D0-D300-4C93-B26B-7BF117324F07}"/>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a:extLst>
            <a:ext uri="{FF2B5EF4-FFF2-40B4-BE49-F238E27FC236}">
              <a16:creationId xmlns:a16="http://schemas.microsoft.com/office/drawing/2014/main" id="{1EFB70EA-4879-47F2-85FE-8EC16455732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a:extLst>
            <a:ext uri="{FF2B5EF4-FFF2-40B4-BE49-F238E27FC236}">
              <a16:creationId xmlns:a16="http://schemas.microsoft.com/office/drawing/2014/main" id="{814C9A4B-A1B9-4D7B-924D-DF5E86226D3C}"/>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a:extLst>
            <a:ext uri="{FF2B5EF4-FFF2-40B4-BE49-F238E27FC236}">
              <a16:creationId xmlns:a16="http://schemas.microsoft.com/office/drawing/2014/main" id="{8EB60ED7-7483-4067-8AFC-81856B20950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a:extLst>
            <a:ext uri="{FF2B5EF4-FFF2-40B4-BE49-F238E27FC236}">
              <a16:creationId xmlns:a16="http://schemas.microsoft.com/office/drawing/2014/main" id="{BD24A512-3B9E-4090-824F-6371AB0D9BDD}"/>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a:extLst>
            <a:ext uri="{FF2B5EF4-FFF2-40B4-BE49-F238E27FC236}">
              <a16:creationId xmlns:a16="http://schemas.microsoft.com/office/drawing/2014/main" id="{A170957C-ABDB-445C-AF68-47AAC01FEC31}"/>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a:extLst>
            <a:ext uri="{FF2B5EF4-FFF2-40B4-BE49-F238E27FC236}">
              <a16:creationId xmlns:a16="http://schemas.microsoft.com/office/drawing/2014/main" id="{45C1BB0D-0C1B-44B2-B2D9-C1817C5CA23D}"/>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a:extLst>
            <a:ext uri="{FF2B5EF4-FFF2-40B4-BE49-F238E27FC236}">
              <a16:creationId xmlns:a16="http://schemas.microsoft.com/office/drawing/2014/main" id="{6FD18F43-5592-4725-8387-569AB3B54E9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a:extLst>
            <a:ext uri="{FF2B5EF4-FFF2-40B4-BE49-F238E27FC236}">
              <a16:creationId xmlns:a16="http://schemas.microsoft.com/office/drawing/2014/main" id="{4EAE20AC-F86C-4C58-B7EA-47E3C1C0E956}"/>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a:extLst>
            <a:ext uri="{FF2B5EF4-FFF2-40B4-BE49-F238E27FC236}">
              <a16:creationId xmlns:a16="http://schemas.microsoft.com/office/drawing/2014/main" id="{1D76E645-E34C-494B-8C42-2A1A28D0590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a:extLst>
            <a:ext uri="{FF2B5EF4-FFF2-40B4-BE49-F238E27FC236}">
              <a16:creationId xmlns:a16="http://schemas.microsoft.com/office/drawing/2014/main" id="{C59E336F-824E-4D7E-9AC6-9D43ED2273A2}"/>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6C7D04D7-13A1-451A-84AC-8B7D16B6750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F2A2585-2B6D-4E0C-90DE-F57EE51401C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A7296160-1262-4B7A-B197-2793A81D185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26" name="直線コネクタ 225">
          <a:extLst>
            <a:ext uri="{FF2B5EF4-FFF2-40B4-BE49-F238E27FC236}">
              <a16:creationId xmlns:a16="http://schemas.microsoft.com/office/drawing/2014/main" id="{DC7759DF-EBD0-41A1-A2A7-EA5CA78224F9}"/>
            </a:ext>
          </a:extLst>
        </xdr:cNvPr>
        <xdr:cNvCxnSpPr/>
      </xdr:nvCxnSpPr>
      <xdr:spPr>
        <a:xfrm flipV="1">
          <a:off x="9219565" y="9459686"/>
          <a:ext cx="0" cy="1211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27" name="【体育館・プール】&#10;一人当たり面積最小値テキスト">
          <a:extLst>
            <a:ext uri="{FF2B5EF4-FFF2-40B4-BE49-F238E27FC236}">
              <a16:creationId xmlns:a16="http://schemas.microsoft.com/office/drawing/2014/main" id="{8B292268-5BB4-4C85-82E5-F30BA0F65F81}"/>
            </a:ext>
          </a:extLst>
        </xdr:cNvPr>
        <xdr:cNvSpPr txBox="1"/>
      </xdr:nvSpPr>
      <xdr:spPr>
        <a:xfrm>
          <a:off x="9258300" y="1067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28" name="直線コネクタ 227">
          <a:extLst>
            <a:ext uri="{FF2B5EF4-FFF2-40B4-BE49-F238E27FC236}">
              <a16:creationId xmlns:a16="http://schemas.microsoft.com/office/drawing/2014/main" id="{BB331CEA-62CB-443D-99D2-9DFB3473D011}"/>
            </a:ext>
          </a:extLst>
        </xdr:cNvPr>
        <xdr:cNvCxnSpPr/>
      </xdr:nvCxnSpPr>
      <xdr:spPr>
        <a:xfrm>
          <a:off x="9154160" y="10670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29" name="【体育館・プール】&#10;一人当たり面積最大値テキスト">
          <a:extLst>
            <a:ext uri="{FF2B5EF4-FFF2-40B4-BE49-F238E27FC236}">
              <a16:creationId xmlns:a16="http://schemas.microsoft.com/office/drawing/2014/main" id="{D786D786-552F-42D9-97F2-67186661BA5D}"/>
            </a:ext>
          </a:extLst>
        </xdr:cNvPr>
        <xdr:cNvSpPr txBox="1"/>
      </xdr:nvSpPr>
      <xdr:spPr>
        <a:xfrm>
          <a:off x="925830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0" name="直線コネクタ 229">
          <a:extLst>
            <a:ext uri="{FF2B5EF4-FFF2-40B4-BE49-F238E27FC236}">
              <a16:creationId xmlns:a16="http://schemas.microsoft.com/office/drawing/2014/main" id="{541A4EF3-223E-4706-9ED0-8E64ADEC0391}"/>
            </a:ext>
          </a:extLst>
        </xdr:cNvPr>
        <xdr:cNvCxnSpPr/>
      </xdr:nvCxnSpPr>
      <xdr:spPr>
        <a:xfrm>
          <a:off x="915416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31" name="【体育館・プール】&#10;一人当たり面積平均値テキスト">
          <a:extLst>
            <a:ext uri="{FF2B5EF4-FFF2-40B4-BE49-F238E27FC236}">
              <a16:creationId xmlns:a16="http://schemas.microsoft.com/office/drawing/2014/main" id="{C7B72D93-64E8-4D6F-9599-973DBBECCAA8}"/>
            </a:ext>
          </a:extLst>
        </xdr:cNvPr>
        <xdr:cNvSpPr txBox="1"/>
      </xdr:nvSpPr>
      <xdr:spPr>
        <a:xfrm>
          <a:off x="9258300" y="1022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32" name="フローチャート: 判断 231">
          <a:extLst>
            <a:ext uri="{FF2B5EF4-FFF2-40B4-BE49-F238E27FC236}">
              <a16:creationId xmlns:a16="http://schemas.microsoft.com/office/drawing/2014/main" id="{87A3662A-29B5-460B-9E23-39DA020F8F39}"/>
            </a:ext>
          </a:extLst>
        </xdr:cNvPr>
        <xdr:cNvSpPr/>
      </xdr:nvSpPr>
      <xdr:spPr>
        <a:xfrm>
          <a:off x="91922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33" name="フローチャート: 判断 232">
          <a:extLst>
            <a:ext uri="{FF2B5EF4-FFF2-40B4-BE49-F238E27FC236}">
              <a16:creationId xmlns:a16="http://schemas.microsoft.com/office/drawing/2014/main" id="{A3517FB3-0624-460C-8699-A129FF2C8B12}"/>
            </a:ext>
          </a:extLst>
        </xdr:cNvPr>
        <xdr:cNvSpPr/>
      </xdr:nvSpPr>
      <xdr:spPr>
        <a:xfrm>
          <a:off x="844550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34" name="フローチャート: 判断 233">
          <a:extLst>
            <a:ext uri="{FF2B5EF4-FFF2-40B4-BE49-F238E27FC236}">
              <a16:creationId xmlns:a16="http://schemas.microsoft.com/office/drawing/2014/main" id="{FBBBD52F-44C2-495A-8638-24256186F80C}"/>
            </a:ext>
          </a:extLst>
        </xdr:cNvPr>
        <xdr:cNvSpPr/>
      </xdr:nvSpPr>
      <xdr:spPr>
        <a:xfrm>
          <a:off x="76708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35" name="フローチャート: 判断 234">
          <a:extLst>
            <a:ext uri="{FF2B5EF4-FFF2-40B4-BE49-F238E27FC236}">
              <a16:creationId xmlns:a16="http://schemas.microsoft.com/office/drawing/2014/main" id="{F9107993-6251-4877-9359-8A25B1B26942}"/>
            </a:ext>
          </a:extLst>
        </xdr:cNvPr>
        <xdr:cNvSpPr/>
      </xdr:nvSpPr>
      <xdr:spPr>
        <a:xfrm>
          <a:off x="687324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36" name="フローチャート: 判断 235">
          <a:extLst>
            <a:ext uri="{FF2B5EF4-FFF2-40B4-BE49-F238E27FC236}">
              <a16:creationId xmlns:a16="http://schemas.microsoft.com/office/drawing/2014/main" id="{05AA1D05-4DE8-4619-B1B9-B29FF862F011}"/>
            </a:ext>
          </a:extLst>
        </xdr:cNvPr>
        <xdr:cNvSpPr/>
      </xdr:nvSpPr>
      <xdr:spPr>
        <a:xfrm>
          <a:off x="6098540" y="102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4FAF03A-D02E-4FE0-BD6E-2D0AD6E84A4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01C8043-9C70-4404-BF2A-26B82054144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6BCD5D9-0D1A-4150-998C-FFDFBD325C2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3C9E7D2-D178-4BC4-BB4D-BD80D951DF8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EE61CE-B2CE-4EE7-AE50-83E090B26D8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87993</xdr:rowOff>
    </xdr:from>
    <xdr:to>
      <xdr:col>50</xdr:col>
      <xdr:colOff>165100</xdr:colOff>
      <xdr:row>59</xdr:row>
      <xdr:rowOff>18143</xdr:rowOff>
    </xdr:to>
    <xdr:sp macro="" textlink="">
      <xdr:nvSpPr>
        <xdr:cNvPr id="242" name="楕円 241">
          <a:extLst>
            <a:ext uri="{FF2B5EF4-FFF2-40B4-BE49-F238E27FC236}">
              <a16:creationId xmlns:a16="http://schemas.microsoft.com/office/drawing/2014/main" id="{5EEB227D-B42E-4481-A391-79C2F068FAC6}"/>
            </a:ext>
          </a:extLst>
        </xdr:cNvPr>
        <xdr:cNvSpPr/>
      </xdr:nvSpPr>
      <xdr:spPr>
        <a:xfrm>
          <a:off x="8445500" y="981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99423</xdr:rowOff>
    </xdr:from>
    <xdr:to>
      <xdr:col>46</xdr:col>
      <xdr:colOff>38100</xdr:colOff>
      <xdr:row>59</xdr:row>
      <xdr:rowOff>29573</xdr:rowOff>
    </xdr:to>
    <xdr:sp macro="" textlink="">
      <xdr:nvSpPr>
        <xdr:cNvPr id="243" name="楕円 242">
          <a:extLst>
            <a:ext uri="{FF2B5EF4-FFF2-40B4-BE49-F238E27FC236}">
              <a16:creationId xmlns:a16="http://schemas.microsoft.com/office/drawing/2014/main" id="{3E821DBD-18BA-4F6B-8B83-E090CA066375}"/>
            </a:ext>
          </a:extLst>
        </xdr:cNvPr>
        <xdr:cNvSpPr/>
      </xdr:nvSpPr>
      <xdr:spPr>
        <a:xfrm>
          <a:off x="7670800" y="98225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138793</xdr:rowOff>
    </xdr:from>
    <xdr:to>
      <xdr:col>50</xdr:col>
      <xdr:colOff>114300</xdr:colOff>
      <xdr:row>58</xdr:row>
      <xdr:rowOff>150223</xdr:rowOff>
    </xdr:to>
    <xdr:cxnSp macro="">
      <xdr:nvCxnSpPr>
        <xdr:cNvPr id="244" name="直線コネクタ 243">
          <a:extLst>
            <a:ext uri="{FF2B5EF4-FFF2-40B4-BE49-F238E27FC236}">
              <a16:creationId xmlns:a16="http://schemas.microsoft.com/office/drawing/2014/main" id="{11D5E745-514D-4C3C-B5BA-397A60449BF4}"/>
            </a:ext>
          </a:extLst>
        </xdr:cNvPr>
        <xdr:cNvCxnSpPr/>
      </xdr:nvCxnSpPr>
      <xdr:spPr>
        <a:xfrm flipV="1">
          <a:off x="7713980" y="9861913"/>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112485</xdr:rowOff>
    </xdr:from>
    <xdr:to>
      <xdr:col>41</xdr:col>
      <xdr:colOff>101600</xdr:colOff>
      <xdr:row>59</xdr:row>
      <xdr:rowOff>42635</xdr:rowOff>
    </xdr:to>
    <xdr:sp macro="" textlink="">
      <xdr:nvSpPr>
        <xdr:cNvPr id="245" name="楕円 244">
          <a:extLst>
            <a:ext uri="{FF2B5EF4-FFF2-40B4-BE49-F238E27FC236}">
              <a16:creationId xmlns:a16="http://schemas.microsoft.com/office/drawing/2014/main" id="{68EB2EE8-BEF1-42B3-9722-09CEDFFCF932}"/>
            </a:ext>
          </a:extLst>
        </xdr:cNvPr>
        <xdr:cNvSpPr/>
      </xdr:nvSpPr>
      <xdr:spPr>
        <a:xfrm>
          <a:off x="6873240" y="9835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150223</xdr:rowOff>
    </xdr:from>
    <xdr:to>
      <xdr:col>45</xdr:col>
      <xdr:colOff>177800</xdr:colOff>
      <xdr:row>58</xdr:row>
      <xdr:rowOff>163285</xdr:rowOff>
    </xdr:to>
    <xdr:cxnSp macro="">
      <xdr:nvCxnSpPr>
        <xdr:cNvPr id="246" name="直線コネクタ 245">
          <a:extLst>
            <a:ext uri="{FF2B5EF4-FFF2-40B4-BE49-F238E27FC236}">
              <a16:creationId xmlns:a16="http://schemas.microsoft.com/office/drawing/2014/main" id="{B232C4BF-708A-4635-BABC-153252293B30}"/>
            </a:ext>
          </a:extLst>
        </xdr:cNvPr>
        <xdr:cNvCxnSpPr/>
      </xdr:nvCxnSpPr>
      <xdr:spPr>
        <a:xfrm flipV="1">
          <a:off x="6924040" y="9873343"/>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83094</xdr:rowOff>
    </xdr:from>
    <xdr:to>
      <xdr:col>36</xdr:col>
      <xdr:colOff>165100</xdr:colOff>
      <xdr:row>61</xdr:row>
      <xdr:rowOff>13244</xdr:rowOff>
    </xdr:to>
    <xdr:sp macro="" textlink="">
      <xdr:nvSpPr>
        <xdr:cNvPr id="247" name="楕円 246">
          <a:extLst>
            <a:ext uri="{FF2B5EF4-FFF2-40B4-BE49-F238E27FC236}">
              <a16:creationId xmlns:a16="http://schemas.microsoft.com/office/drawing/2014/main" id="{B3E92123-C982-48BE-AB73-02BBEA381041}"/>
            </a:ext>
          </a:extLst>
        </xdr:cNvPr>
        <xdr:cNvSpPr/>
      </xdr:nvSpPr>
      <xdr:spPr>
        <a:xfrm>
          <a:off x="609854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163285</xdr:rowOff>
    </xdr:from>
    <xdr:to>
      <xdr:col>41</xdr:col>
      <xdr:colOff>50800</xdr:colOff>
      <xdr:row>60</xdr:row>
      <xdr:rowOff>133894</xdr:rowOff>
    </xdr:to>
    <xdr:cxnSp macro="">
      <xdr:nvCxnSpPr>
        <xdr:cNvPr id="248" name="直線コネクタ 247">
          <a:extLst>
            <a:ext uri="{FF2B5EF4-FFF2-40B4-BE49-F238E27FC236}">
              <a16:creationId xmlns:a16="http://schemas.microsoft.com/office/drawing/2014/main" id="{A298534C-DF79-4B2C-90F5-A0AF4F5C140F}"/>
            </a:ext>
          </a:extLst>
        </xdr:cNvPr>
        <xdr:cNvCxnSpPr/>
      </xdr:nvCxnSpPr>
      <xdr:spPr>
        <a:xfrm flipV="1">
          <a:off x="6149340" y="9886405"/>
          <a:ext cx="774700" cy="30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49" name="n_1aveValue【体育館・プール】&#10;一人当たり面積">
          <a:extLst>
            <a:ext uri="{FF2B5EF4-FFF2-40B4-BE49-F238E27FC236}">
              <a16:creationId xmlns:a16="http://schemas.microsoft.com/office/drawing/2014/main" id="{8E8A9E37-98D1-4BC8-A86E-0BF9897A92A8}"/>
            </a:ext>
          </a:extLst>
        </xdr:cNvPr>
        <xdr:cNvSpPr txBox="1"/>
      </xdr:nvSpPr>
      <xdr:spPr>
        <a:xfrm>
          <a:off x="8271587"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50" name="n_2aveValue【体育館・プール】&#10;一人当たり面積">
          <a:extLst>
            <a:ext uri="{FF2B5EF4-FFF2-40B4-BE49-F238E27FC236}">
              <a16:creationId xmlns:a16="http://schemas.microsoft.com/office/drawing/2014/main" id="{A6611B09-C9D7-486E-AB45-AD8FC87B64BA}"/>
            </a:ext>
          </a:extLst>
        </xdr:cNvPr>
        <xdr:cNvSpPr txBox="1"/>
      </xdr:nvSpPr>
      <xdr:spPr>
        <a:xfrm>
          <a:off x="750958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51" name="n_3aveValue【体育館・プール】&#10;一人当たり面積">
          <a:extLst>
            <a:ext uri="{FF2B5EF4-FFF2-40B4-BE49-F238E27FC236}">
              <a16:creationId xmlns:a16="http://schemas.microsoft.com/office/drawing/2014/main" id="{4B39297E-1CCD-4B6F-98F6-34F7C7871545}"/>
            </a:ext>
          </a:extLst>
        </xdr:cNvPr>
        <xdr:cNvSpPr txBox="1"/>
      </xdr:nvSpPr>
      <xdr:spPr>
        <a:xfrm>
          <a:off x="6712027" y="1034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52" name="n_4aveValue【体育館・プール】&#10;一人当たり面積">
          <a:extLst>
            <a:ext uri="{FF2B5EF4-FFF2-40B4-BE49-F238E27FC236}">
              <a16:creationId xmlns:a16="http://schemas.microsoft.com/office/drawing/2014/main" id="{F1EBF6CA-CE72-435B-8731-FA3F88244B94}"/>
            </a:ext>
          </a:extLst>
        </xdr:cNvPr>
        <xdr:cNvSpPr txBox="1"/>
      </xdr:nvSpPr>
      <xdr:spPr>
        <a:xfrm>
          <a:off x="5937327" y="103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34670</xdr:rowOff>
    </xdr:from>
    <xdr:ext cx="469744" cy="259045"/>
    <xdr:sp macro="" textlink="">
      <xdr:nvSpPr>
        <xdr:cNvPr id="253" name="n_1mainValue【体育館・プール】&#10;一人当たり面積">
          <a:extLst>
            <a:ext uri="{FF2B5EF4-FFF2-40B4-BE49-F238E27FC236}">
              <a16:creationId xmlns:a16="http://schemas.microsoft.com/office/drawing/2014/main" id="{0D1D053F-6E76-417B-B9A2-D450610556E1}"/>
            </a:ext>
          </a:extLst>
        </xdr:cNvPr>
        <xdr:cNvSpPr txBox="1"/>
      </xdr:nvSpPr>
      <xdr:spPr>
        <a:xfrm>
          <a:off x="827158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46100</xdr:rowOff>
    </xdr:from>
    <xdr:ext cx="469744" cy="259045"/>
    <xdr:sp macro="" textlink="">
      <xdr:nvSpPr>
        <xdr:cNvPr id="254" name="n_2mainValue【体育館・プール】&#10;一人当たり面積">
          <a:extLst>
            <a:ext uri="{FF2B5EF4-FFF2-40B4-BE49-F238E27FC236}">
              <a16:creationId xmlns:a16="http://schemas.microsoft.com/office/drawing/2014/main" id="{9CEA21D0-0821-468F-81D6-6BEBCA73802D}"/>
            </a:ext>
          </a:extLst>
        </xdr:cNvPr>
        <xdr:cNvSpPr txBox="1"/>
      </xdr:nvSpPr>
      <xdr:spPr>
        <a:xfrm>
          <a:off x="7509587" y="9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59162</xdr:rowOff>
    </xdr:from>
    <xdr:ext cx="469744" cy="259045"/>
    <xdr:sp macro="" textlink="">
      <xdr:nvSpPr>
        <xdr:cNvPr id="255" name="n_3mainValue【体育館・プール】&#10;一人当たり面積">
          <a:extLst>
            <a:ext uri="{FF2B5EF4-FFF2-40B4-BE49-F238E27FC236}">
              <a16:creationId xmlns:a16="http://schemas.microsoft.com/office/drawing/2014/main" id="{CB3974A4-C509-45E1-8450-AA31ACE81240}"/>
            </a:ext>
          </a:extLst>
        </xdr:cNvPr>
        <xdr:cNvSpPr txBox="1"/>
      </xdr:nvSpPr>
      <xdr:spPr>
        <a:xfrm>
          <a:off x="6712027" y="961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29771</xdr:rowOff>
    </xdr:from>
    <xdr:ext cx="469744" cy="259045"/>
    <xdr:sp macro="" textlink="">
      <xdr:nvSpPr>
        <xdr:cNvPr id="256" name="n_4mainValue【体育館・プール】&#10;一人当たり面積">
          <a:extLst>
            <a:ext uri="{FF2B5EF4-FFF2-40B4-BE49-F238E27FC236}">
              <a16:creationId xmlns:a16="http://schemas.microsoft.com/office/drawing/2014/main" id="{978825C0-BF79-449F-ACA5-98C36F771DDD}"/>
            </a:ext>
          </a:extLst>
        </xdr:cNvPr>
        <xdr:cNvSpPr txBox="1"/>
      </xdr:nvSpPr>
      <xdr:spPr>
        <a:xfrm>
          <a:off x="5937327" y="99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AEB823D9-4F97-4F21-86F6-A44AEC20411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80959812-BC20-4A85-A0CC-1706EF2E8A7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7965BD4B-26AE-4BFA-B6C9-16D16535657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535A0025-919C-47C3-A702-D193BD5124D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D2ADF4E9-F1E2-4D2F-925D-C54F798C36F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ECA2950E-288C-4479-8AC1-685F0A7E156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BE811D2-62D5-41F0-8FC0-A8CBC34E576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E193EF26-0A69-475E-A54B-8E63C2F9758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2DA4EB27-9B5F-4476-BA1F-4F4B4A47180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C92775B2-295C-4667-A4CB-6225D3FBFF4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8F90D051-6497-496F-B8E0-A9285884113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a:extLst>
            <a:ext uri="{FF2B5EF4-FFF2-40B4-BE49-F238E27FC236}">
              <a16:creationId xmlns:a16="http://schemas.microsoft.com/office/drawing/2014/main" id="{2EBD3302-C266-4FFB-B105-11D104832AB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9EA55EE3-5BCC-4BEB-9B5E-548E85C23718}"/>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a:extLst>
            <a:ext uri="{FF2B5EF4-FFF2-40B4-BE49-F238E27FC236}">
              <a16:creationId xmlns:a16="http://schemas.microsoft.com/office/drawing/2014/main" id="{A602E953-D28F-48D1-B38E-AFC80F3E7A0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a:extLst>
            <a:ext uri="{FF2B5EF4-FFF2-40B4-BE49-F238E27FC236}">
              <a16:creationId xmlns:a16="http://schemas.microsoft.com/office/drawing/2014/main" id="{EC1955DC-56F7-42C7-96DC-4BE14F81015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a:extLst>
            <a:ext uri="{FF2B5EF4-FFF2-40B4-BE49-F238E27FC236}">
              <a16:creationId xmlns:a16="http://schemas.microsoft.com/office/drawing/2014/main" id="{BC689C0A-58EB-4575-AA8C-A97CAA03DC3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a:extLst>
            <a:ext uri="{FF2B5EF4-FFF2-40B4-BE49-F238E27FC236}">
              <a16:creationId xmlns:a16="http://schemas.microsoft.com/office/drawing/2014/main" id="{6A45170C-949A-498F-9B80-E35BAED166F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a:extLst>
            <a:ext uri="{FF2B5EF4-FFF2-40B4-BE49-F238E27FC236}">
              <a16:creationId xmlns:a16="http://schemas.microsoft.com/office/drawing/2014/main" id="{A1556865-D554-491A-BA55-DC4316DFDE3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a:extLst>
            <a:ext uri="{FF2B5EF4-FFF2-40B4-BE49-F238E27FC236}">
              <a16:creationId xmlns:a16="http://schemas.microsoft.com/office/drawing/2014/main" id="{129F5530-F402-4401-BFA0-92BBAC9940B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a:extLst>
            <a:ext uri="{FF2B5EF4-FFF2-40B4-BE49-F238E27FC236}">
              <a16:creationId xmlns:a16="http://schemas.microsoft.com/office/drawing/2014/main" id="{637944F1-BBCC-47A4-987C-19D5B687830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a:extLst>
            <a:ext uri="{FF2B5EF4-FFF2-40B4-BE49-F238E27FC236}">
              <a16:creationId xmlns:a16="http://schemas.microsoft.com/office/drawing/2014/main" id="{C3E62FFC-7C8D-417E-93F7-622BFA82AB2A}"/>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C0CD7303-B943-456F-8D7E-3AFF478BDA7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a:extLst>
            <a:ext uri="{FF2B5EF4-FFF2-40B4-BE49-F238E27FC236}">
              <a16:creationId xmlns:a16="http://schemas.microsoft.com/office/drawing/2014/main" id="{356DD5EB-83B8-44F7-8715-623D2E42620D}"/>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F13028BB-7E2E-470C-932B-8F0661E6204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81" name="直線コネクタ 280">
          <a:extLst>
            <a:ext uri="{FF2B5EF4-FFF2-40B4-BE49-F238E27FC236}">
              <a16:creationId xmlns:a16="http://schemas.microsoft.com/office/drawing/2014/main" id="{9FB50E2B-A277-45D0-B398-F8D48F867BCD}"/>
            </a:ext>
          </a:extLst>
        </xdr:cNvPr>
        <xdr:cNvCxnSpPr/>
      </xdr:nvCxnSpPr>
      <xdr:spPr>
        <a:xfrm flipV="1">
          <a:off x="4086225" y="1316926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96CC349E-6E5F-4F88-A99D-D2985677C2A2}"/>
            </a:ext>
          </a:extLst>
        </xdr:cNvPr>
        <xdr:cNvSpPr txBox="1"/>
      </xdr:nvSpPr>
      <xdr:spPr>
        <a:xfrm>
          <a:off x="412496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83" name="直線コネクタ 282">
          <a:extLst>
            <a:ext uri="{FF2B5EF4-FFF2-40B4-BE49-F238E27FC236}">
              <a16:creationId xmlns:a16="http://schemas.microsoft.com/office/drawing/2014/main" id="{5FDAADC2-19D3-4285-BBA4-5E8A74741E3A}"/>
            </a:ext>
          </a:extLst>
        </xdr:cNvPr>
        <xdr:cNvCxnSpPr/>
      </xdr:nvCxnSpPr>
      <xdr:spPr>
        <a:xfrm>
          <a:off x="4020820" y="14323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A62F4760-3BA2-40FC-BD6C-26F8FDDFEC3E}"/>
            </a:ext>
          </a:extLst>
        </xdr:cNvPr>
        <xdr:cNvSpPr txBox="1"/>
      </xdr:nvSpPr>
      <xdr:spPr>
        <a:xfrm>
          <a:off x="4124960" y="1294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85" name="直線コネクタ 284">
          <a:extLst>
            <a:ext uri="{FF2B5EF4-FFF2-40B4-BE49-F238E27FC236}">
              <a16:creationId xmlns:a16="http://schemas.microsoft.com/office/drawing/2014/main" id="{BA033A4A-1720-4A1A-B576-6BE0E64AC0C5}"/>
            </a:ext>
          </a:extLst>
        </xdr:cNvPr>
        <xdr:cNvCxnSpPr/>
      </xdr:nvCxnSpPr>
      <xdr:spPr>
        <a:xfrm>
          <a:off x="402082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EF5D782A-100C-4B6F-BA09-022F4EE1EF18}"/>
            </a:ext>
          </a:extLst>
        </xdr:cNvPr>
        <xdr:cNvSpPr txBox="1"/>
      </xdr:nvSpPr>
      <xdr:spPr>
        <a:xfrm>
          <a:off x="4124960" y="1380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87" name="フローチャート: 判断 286">
          <a:extLst>
            <a:ext uri="{FF2B5EF4-FFF2-40B4-BE49-F238E27FC236}">
              <a16:creationId xmlns:a16="http://schemas.microsoft.com/office/drawing/2014/main" id="{2105B95B-953F-4FF9-8BEA-77D4E3B9D751}"/>
            </a:ext>
          </a:extLst>
        </xdr:cNvPr>
        <xdr:cNvSpPr/>
      </xdr:nvSpPr>
      <xdr:spPr>
        <a:xfrm>
          <a:off x="403606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88" name="フローチャート: 判断 287">
          <a:extLst>
            <a:ext uri="{FF2B5EF4-FFF2-40B4-BE49-F238E27FC236}">
              <a16:creationId xmlns:a16="http://schemas.microsoft.com/office/drawing/2014/main" id="{1C09453C-6271-4DC0-9C27-FA108DCE77C6}"/>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89" name="フローチャート: 判断 288">
          <a:extLst>
            <a:ext uri="{FF2B5EF4-FFF2-40B4-BE49-F238E27FC236}">
              <a16:creationId xmlns:a16="http://schemas.microsoft.com/office/drawing/2014/main" id="{FB21F5DF-773E-4E87-9AC1-A5454DA72BC3}"/>
            </a:ext>
          </a:extLst>
        </xdr:cNvPr>
        <xdr:cNvSpPr/>
      </xdr:nvSpPr>
      <xdr:spPr>
        <a:xfrm>
          <a:off x="25146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90" name="フローチャート: 判断 289">
          <a:extLst>
            <a:ext uri="{FF2B5EF4-FFF2-40B4-BE49-F238E27FC236}">
              <a16:creationId xmlns:a16="http://schemas.microsoft.com/office/drawing/2014/main" id="{1B39D501-925E-490E-8DAB-52CB35C691E7}"/>
            </a:ext>
          </a:extLst>
        </xdr:cNvPr>
        <xdr:cNvSpPr/>
      </xdr:nvSpPr>
      <xdr:spPr>
        <a:xfrm>
          <a:off x="1739900" y="13733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1" name="フローチャート: 判断 290">
          <a:extLst>
            <a:ext uri="{FF2B5EF4-FFF2-40B4-BE49-F238E27FC236}">
              <a16:creationId xmlns:a16="http://schemas.microsoft.com/office/drawing/2014/main" id="{31DFA5EF-5779-41A5-87B7-52E0F19F6152}"/>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59E39BC-0168-4F23-9997-0EEBB37A78A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38A2BA-8C6D-4D9B-938F-D05B5B8B073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E14EDEC-EC09-46A5-BB6B-0F5000C25DA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CAB460F-1CA2-4840-862D-71A3DF984A8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3AD516A-DF58-412A-B2D1-B47035F234E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297" name="楕円 296">
          <a:extLst>
            <a:ext uri="{FF2B5EF4-FFF2-40B4-BE49-F238E27FC236}">
              <a16:creationId xmlns:a16="http://schemas.microsoft.com/office/drawing/2014/main" id="{B63887CE-9E5E-4778-BF53-ECD775802695}"/>
            </a:ext>
          </a:extLst>
        </xdr:cNvPr>
        <xdr:cNvSpPr/>
      </xdr:nvSpPr>
      <xdr:spPr>
        <a:xfrm>
          <a:off x="3312160" y="1385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8" name="楕円 297">
          <a:extLst>
            <a:ext uri="{FF2B5EF4-FFF2-40B4-BE49-F238E27FC236}">
              <a16:creationId xmlns:a16="http://schemas.microsoft.com/office/drawing/2014/main" id="{F1A6BA91-A210-4AB9-BB62-E170CF19E823}"/>
            </a:ext>
          </a:extLst>
        </xdr:cNvPr>
        <xdr:cNvSpPr/>
      </xdr:nvSpPr>
      <xdr:spPr>
        <a:xfrm>
          <a:off x="25146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160020</xdr:rowOff>
    </xdr:to>
    <xdr:cxnSp macro="">
      <xdr:nvCxnSpPr>
        <xdr:cNvPr id="299" name="直線コネクタ 298">
          <a:extLst>
            <a:ext uri="{FF2B5EF4-FFF2-40B4-BE49-F238E27FC236}">
              <a16:creationId xmlns:a16="http://schemas.microsoft.com/office/drawing/2014/main" id="{2725B891-3DA7-4EE4-9A1B-83EF6DE67BA8}"/>
            </a:ext>
          </a:extLst>
        </xdr:cNvPr>
        <xdr:cNvCxnSpPr/>
      </xdr:nvCxnSpPr>
      <xdr:spPr>
        <a:xfrm>
          <a:off x="2565400" y="13837919"/>
          <a:ext cx="78994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143511</xdr:rowOff>
    </xdr:from>
    <xdr:to>
      <xdr:col>10</xdr:col>
      <xdr:colOff>165100</xdr:colOff>
      <xdr:row>82</xdr:row>
      <xdr:rowOff>73661</xdr:rowOff>
    </xdr:to>
    <xdr:sp macro="" textlink="">
      <xdr:nvSpPr>
        <xdr:cNvPr id="300" name="楕円 299">
          <a:extLst>
            <a:ext uri="{FF2B5EF4-FFF2-40B4-BE49-F238E27FC236}">
              <a16:creationId xmlns:a16="http://schemas.microsoft.com/office/drawing/2014/main" id="{7706C4D0-465B-497B-B93F-0934D94511B3}"/>
            </a:ext>
          </a:extLst>
        </xdr:cNvPr>
        <xdr:cNvSpPr/>
      </xdr:nvSpPr>
      <xdr:spPr>
        <a:xfrm>
          <a:off x="173990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91439</xdr:rowOff>
    </xdr:to>
    <xdr:cxnSp macro="">
      <xdr:nvCxnSpPr>
        <xdr:cNvPr id="301" name="直線コネクタ 300">
          <a:extLst>
            <a:ext uri="{FF2B5EF4-FFF2-40B4-BE49-F238E27FC236}">
              <a16:creationId xmlns:a16="http://schemas.microsoft.com/office/drawing/2014/main" id="{D279F418-DD5E-4E25-B144-7073136724ED}"/>
            </a:ext>
          </a:extLst>
        </xdr:cNvPr>
        <xdr:cNvCxnSpPr/>
      </xdr:nvCxnSpPr>
      <xdr:spPr>
        <a:xfrm>
          <a:off x="1790700" y="13769341"/>
          <a:ext cx="7747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74930</xdr:rowOff>
    </xdr:from>
    <xdr:to>
      <xdr:col>6</xdr:col>
      <xdr:colOff>38100</xdr:colOff>
      <xdr:row>82</xdr:row>
      <xdr:rowOff>5080</xdr:rowOff>
    </xdr:to>
    <xdr:sp macro="" textlink="">
      <xdr:nvSpPr>
        <xdr:cNvPr id="302" name="楕円 301">
          <a:extLst>
            <a:ext uri="{FF2B5EF4-FFF2-40B4-BE49-F238E27FC236}">
              <a16:creationId xmlns:a16="http://schemas.microsoft.com/office/drawing/2014/main" id="{57051268-D3FA-4320-ABBE-57527F30DCE1}"/>
            </a:ext>
          </a:extLst>
        </xdr:cNvPr>
        <xdr:cNvSpPr/>
      </xdr:nvSpPr>
      <xdr:spPr>
        <a:xfrm>
          <a:off x="965200" y="1365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125730</xdr:rowOff>
    </xdr:from>
    <xdr:to>
      <xdr:col>10</xdr:col>
      <xdr:colOff>114300</xdr:colOff>
      <xdr:row>82</xdr:row>
      <xdr:rowOff>22861</xdr:rowOff>
    </xdr:to>
    <xdr:cxnSp macro="">
      <xdr:nvCxnSpPr>
        <xdr:cNvPr id="303" name="直線コネクタ 302">
          <a:extLst>
            <a:ext uri="{FF2B5EF4-FFF2-40B4-BE49-F238E27FC236}">
              <a16:creationId xmlns:a16="http://schemas.microsoft.com/office/drawing/2014/main" id="{044CDCC4-7871-4187-A0B2-B67E7CF19FB9}"/>
            </a:ext>
          </a:extLst>
        </xdr:cNvPr>
        <xdr:cNvCxnSpPr/>
      </xdr:nvCxnSpPr>
      <xdr:spPr>
        <a:xfrm>
          <a:off x="1008380" y="13704570"/>
          <a:ext cx="7823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04" name="n_1aveValue【福祉施設】&#10;有形固定資産減価償却率">
          <a:extLst>
            <a:ext uri="{FF2B5EF4-FFF2-40B4-BE49-F238E27FC236}">
              <a16:creationId xmlns:a16="http://schemas.microsoft.com/office/drawing/2014/main" id="{582D85E9-566A-4B7F-8C58-661067B1C6D1}"/>
            </a:ext>
          </a:extLst>
        </xdr:cNvPr>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05" name="n_2aveValue【福祉施設】&#10;有形固定資産減価償却率">
          <a:extLst>
            <a:ext uri="{FF2B5EF4-FFF2-40B4-BE49-F238E27FC236}">
              <a16:creationId xmlns:a16="http://schemas.microsoft.com/office/drawing/2014/main" id="{A726B7DE-05D1-4A4C-9DA7-FE07665E4A45}"/>
            </a:ext>
          </a:extLst>
        </xdr:cNvPr>
        <xdr:cNvSpPr txBox="1"/>
      </xdr:nvSpPr>
      <xdr:spPr>
        <a:xfrm>
          <a:off x="23857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306" name="n_3aveValue【福祉施設】&#10;有形固定資産減価償却率">
          <a:extLst>
            <a:ext uri="{FF2B5EF4-FFF2-40B4-BE49-F238E27FC236}">
              <a16:creationId xmlns:a16="http://schemas.microsoft.com/office/drawing/2014/main" id="{ED68B09F-9F35-44AF-9F90-4FD846D4793C}"/>
            </a:ext>
          </a:extLst>
        </xdr:cNvPr>
        <xdr:cNvSpPr txBox="1"/>
      </xdr:nvSpPr>
      <xdr:spPr>
        <a:xfrm>
          <a:off x="1611004" y="138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07" name="n_4aveValue【福祉施設】&#10;有形固定資産減価償却率">
          <a:extLst>
            <a:ext uri="{FF2B5EF4-FFF2-40B4-BE49-F238E27FC236}">
              <a16:creationId xmlns:a16="http://schemas.microsoft.com/office/drawing/2014/main" id="{70961774-3701-4255-8021-F6534BE3405F}"/>
            </a:ext>
          </a:extLst>
        </xdr:cNvPr>
        <xdr:cNvSpPr txBox="1"/>
      </xdr:nvSpPr>
      <xdr:spPr>
        <a:xfrm>
          <a:off x="8363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308" name="n_1mainValue【福祉施設】&#10;有形固定資産減価償却率">
          <a:extLst>
            <a:ext uri="{FF2B5EF4-FFF2-40B4-BE49-F238E27FC236}">
              <a16:creationId xmlns:a16="http://schemas.microsoft.com/office/drawing/2014/main" id="{FBFB03A3-E540-4CE2-B106-CC129477BF9B}"/>
            </a:ext>
          </a:extLst>
        </xdr:cNvPr>
        <xdr:cNvSpPr txBox="1"/>
      </xdr:nvSpPr>
      <xdr:spPr>
        <a:xfrm>
          <a:off x="3170564" y="1394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09" name="n_2mainValue【福祉施設】&#10;有形固定資産減価償却率">
          <a:extLst>
            <a:ext uri="{FF2B5EF4-FFF2-40B4-BE49-F238E27FC236}">
              <a16:creationId xmlns:a16="http://schemas.microsoft.com/office/drawing/2014/main" id="{61575A39-FD6B-4E44-B280-FC3EAD4D31EA}"/>
            </a:ext>
          </a:extLst>
        </xdr:cNvPr>
        <xdr:cNvSpPr txBox="1"/>
      </xdr:nvSpPr>
      <xdr:spPr>
        <a:xfrm>
          <a:off x="23857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90188</xdr:rowOff>
    </xdr:from>
    <xdr:ext cx="405111" cy="259045"/>
    <xdr:sp macro="" textlink="">
      <xdr:nvSpPr>
        <xdr:cNvPr id="310" name="n_3mainValue【福祉施設】&#10;有形固定資産減価償却率">
          <a:extLst>
            <a:ext uri="{FF2B5EF4-FFF2-40B4-BE49-F238E27FC236}">
              <a16:creationId xmlns:a16="http://schemas.microsoft.com/office/drawing/2014/main" id="{D05A7E32-5A63-404A-BCED-B6B4582815D0}"/>
            </a:ext>
          </a:extLst>
        </xdr:cNvPr>
        <xdr:cNvSpPr txBox="1"/>
      </xdr:nvSpPr>
      <xdr:spPr>
        <a:xfrm>
          <a:off x="161100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11" name="n_4mainValue【福祉施設】&#10;有形固定資産減価償却率">
          <a:extLst>
            <a:ext uri="{FF2B5EF4-FFF2-40B4-BE49-F238E27FC236}">
              <a16:creationId xmlns:a16="http://schemas.microsoft.com/office/drawing/2014/main" id="{72C14515-84FC-4922-A588-5744C6DEFF13}"/>
            </a:ext>
          </a:extLst>
        </xdr:cNvPr>
        <xdr:cNvSpPr txBox="1"/>
      </xdr:nvSpPr>
      <xdr:spPr>
        <a:xfrm>
          <a:off x="83630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1029FC4-92CA-4D16-9C5D-59CEFE0E590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EEF6EEC1-0C60-4F3A-B6E0-B9D51304B48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36B82D61-D110-4215-9632-630DF990EC2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48B9E4EE-E799-4E7C-B677-E0F9B7282C5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C6F732B2-DD4B-4868-A6FC-77471AB0AAB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78B2AA4F-B529-413B-8E76-217D1D329A7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2AFC84F8-29BF-4B56-B883-003B850249E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40275A1E-A9CC-4060-BE50-6E7F9F7F4B1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33F89A8E-8C0D-4AAA-A424-F6F9A2BC647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3D931F46-CD26-47AF-B491-A45422DEE5D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76B39112-1178-4C0C-85B8-05C518CA45CD}"/>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F2F71C6B-ECF3-4916-9AE6-5C461C2A30B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F1E5D73F-1985-470B-856D-9CD444B7A28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F29A1C5A-03FA-4C24-AB2A-9A1CA6AA133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F87CA3BD-27E0-4951-9B6C-51B7C2C9D91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1452A688-63B6-4297-9EB2-D2DC2C56C05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10704C59-D44B-4AF8-BD60-E6C760BE8E8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2B7094D2-E7BD-4230-AAF2-32A4047B7CF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AB9091B4-B72D-4C5C-9977-B5BDC6E0C87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8F9BA8A0-73D2-4ABD-AC85-F99B8E688C7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5A068418-9E6F-4E3D-A175-866FC17D9DB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E2D9E7C7-4079-44C7-9678-E21CDF9580E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B175549D-5C09-4962-8988-C84694BF473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35" name="直線コネクタ 334">
          <a:extLst>
            <a:ext uri="{FF2B5EF4-FFF2-40B4-BE49-F238E27FC236}">
              <a16:creationId xmlns:a16="http://schemas.microsoft.com/office/drawing/2014/main" id="{78D95984-4059-4562-A1AC-672C6C977515}"/>
            </a:ext>
          </a:extLst>
        </xdr:cNvPr>
        <xdr:cNvCxnSpPr/>
      </xdr:nvCxnSpPr>
      <xdr:spPr>
        <a:xfrm flipV="1">
          <a:off x="9219565" y="12969241"/>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36" name="【福祉施設】&#10;一人当たり面積最小値テキスト">
          <a:extLst>
            <a:ext uri="{FF2B5EF4-FFF2-40B4-BE49-F238E27FC236}">
              <a16:creationId xmlns:a16="http://schemas.microsoft.com/office/drawing/2014/main" id="{A8519278-6065-4008-9198-246D5B17257D}"/>
            </a:ext>
          </a:extLst>
        </xdr:cNvPr>
        <xdr:cNvSpPr txBox="1"/>
      </xdr:nvSpPr>
      <xdr:spPr>
        <a:xfrm>
          <a:off x="9258300" y="145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37" name="直線コネクタ 336">
          <a:extLst>
            <a:ext uri="{FF2B5EF4-FFF2-40B4-BE49-F238E27FC236}">
              <a16:creationId xmlns:a16="http://schemas.microsoft.com/office/drawing/2014/main" id="{5FEF18DC-B4BC-492E-8CCF-AFE0DC5600D1}"/>
            </a:ext>
          </a:extLst>
        </xdr:cNvPr>
        <xdr:cNvCxnSpPr/>
      </xdr:nvCxnSpPr>
      <xdr:spPr>
        <a:xfrm>
          <a:off x="9154160" y="14497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38" name="【福祉施設】&#10;一人当たり面積最大値テキスト">
          <a:extLst>
            <a:ext uri="{FF2B5EF4-FFF2-40B4-BE49-F238E27FC236}">
              <a16:creationId xmlns:a16="http://schemas.microsoft.com/office/drawing/2014/main" id="{BBA57B08-B8B6-41F0-B2A3-B459A23E0B0A}"/>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39" name="直線コネクタ 338">
          <a:extLst>
            <a:ext uri="{FF2B5EF4-FFF2-40B4-BE49-F238E27FC236}">
              <a16:creationId xmlns:a16="http://schemas.microsoft.com/office/drawing/2014/main" id="{736F83AB-0F00-4D27-829B-1E369C4C2027}"/>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40" name="【福祉施設】&#10;一人当たり面積平均値テキスト">
          <a:extLst>
            <a:ext uri="{FF2B5EF4-FFF2-40B4-BE49-F238E27FC236}">
              <a16:creationId xmlns:a16="http://schemas.microsoft.com/office/drawing/2014/main" id="{93D8BD6F-CA4C-4701-BF11-E7141A8FDA98}"/>
            </a:ext>
          </a:extLst>
        </xdr:cNvPr>
        <xdr:cNvSpPr txBox="1"/>
      </xdr:nvSpPr>
      <xdr:spPr>
        <a:xfrm>
          <a:off x="9258300" y="1399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1" name="フローチャート: 判断 340">
          <a:extLst>
            <a:ext uri="{FF2B5EF4-FFF2-40B4-BE49-F238E27FC236}">
              <a16:creationId xmlns:a16="http://schemas.microsoft.com/office/drawing/2014/main" id="{B40152A5-E002-492D-90CA-BF0C1031433A}"/>
            </a:ext>
          </a:extLst>
        </xdr:cNvPr>
        <xdr:cNvSpPr/>
      </xdr:nvSpPr>
      <xdr:spPr>
        <a:xfrm>
          <a:off x="91922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42" name="フローチャート: 判断 341">
          <a:extLst>
            <a:ext uri="{FF2B5EF4-FFF2-40B4-BE49-F238E27FC236}">
              <a16:creationId xmlns:a16="http://schemas.microsoft.com/office/drawing/2014/main" id="{F12FA3BA-BD77-4500-82C2-7CA6CCAD74E6}"/>
            </a:ext>
          </a:extLst>
        </xdr:cNvPr>
        <xdr:cNvSpPr/>
      </xdr:nvSpPr>
      <xdr:spPr>
        <a:xfrm>
          <a:off x="844550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43" name="フローチャート: 判断 342">
          <a:extLst>
            <a:ext uri="{FF2B5EF4-FFF2-40B4-BE49-F238E27FC236}">
              <a16:creationId xmlns:a16="http://schemas.microsoft.com/office/drawing/2014/main" id="{2A8EDAA9-4C68-49F6-A6C6-219B3ACF0C86}"/>
            </a:ext>
          </a:extLst>
        </xdr:cNvPr>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44" name="フローチャート: 判断 343">
          <a:extLst>
            <a:ext uri="{FF2B5EF4-FFF2-40B4-BE49-F238E27FC236}">
              <a16:creationId xmlns:a16="http://schemas.microsoft.com/office/drawing/2014/main" id="{8BA11D3C-9E0B-47D7-89B6-DE6ABA780B0B}"/>
            </a:ext>
          </a:extLst>
        </xdr:cNvPr>
        <xdr:cNvSpPr/>
      </xdr:nvSpPr>
      <xdr:spPr>
        <a:xfrm>
          <a:off x="68732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45" name="フローチャート: 判断 344">
          <a:extLst>
            <a:ext uri="{FF2B5EF4-FFF2-40B4-BE49-F238E27FC236}">
              <a16:creationId xmlns:a16="http://schemas.microsoft.com/office/drawing/2014/main" id="{B65BC8EA-FD00-452A-A0D9-7EEB8EC6C8BA}"/>
            </a:ext>
          </a:extLst>
        </xdr:cNvPr>
        <xdr:cNvSpPr/>
      </xdr:nvSpPr>
      <xdr:spPr>
        <a:xfrm>
          <a:off x="6098540" y="14000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D9DF435-2DC6-4018-900F-DB908286BD6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9D09BD50-6A6F-4DEF-92C1-81FF67E14B1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C6CF289-774F-4236-9A2A-7B9EDD1AFFF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DFC2EC5-5DB1-47BA-ABBF-F451BACD81E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53492CA-E9EA-4F7E-B914-5B46B25A1E9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51" name="楕円 350">
          <a:extLst>
            <a:ext uri="{FF2B5EF4-FFF2-40B4-BE49-F238E27FC236}">
              <a16:creationId xmlns:a16="http://schemas.microsoft.com/office/drawing/2014/main" id="{E92923B8-8E90-4334-9787-2B396EE53EC3}"/>
            </a:ext>
          </a:extLst>
        </xdr:cNvPr>
        <xdr:cNvSpPr/>
      </xdr:nvSpPr>
      <xdr:spPr>
        <a:xfrm>
          <a:off x="8445500" y="14381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52" name="楕円 351">
          <a:extLst>
            <a:ext uri="{FF2B5EF4-FFF2-40B4-BE49-F238E27FC236}">
              <a16:creationId xmlns:a16="http://schemas.microsoft.com/office/drawing/2014/main" id="{58DBF179-620E-439E-B106-EF63AFA04064}"/>
            </a:ext>
          </a:extLst>
        </xdr:cNvPr>
        <xdr:cNvSpPr/>
      </xdr:nvSpPr>
      <xdr:spPr>
        <a:xfrm>
          <a:off x="7670800" y="14381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353" name="直線コネクタ 352">
          <a:extLst>
            <a:ext uri="{FF2B5EF4-FFF2-40B4-BE49-F238E27FC236}">
              <a16:creationId xmlns:a16="http://schemas.microsoft.com/office/drawing/2014/main" id="{29F7E08D-02C3-4D31-8710-72D265C04E78}"/>
            </a:ext>
          </a:extLst>
        </xdr:cNvPr>
        <xdr:cNvCxnSpPr/>
      </xdr:nvCxnSpPr>
      <xdr:spPr>
        <a:xfrm>
          <a:off x="7713980" y="144284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54" name="楕円 353">
          <a:extLst>
            <a:ext uri="{FF2B5EF4-FFF2-40B4-BE49-F238E27FC236}">
              <a16:creationId xmlns:a16="http://schemas.microsoft.com/office/drawing/2014/main" id="{FDB00660-DEEA-431C-A496-15461DCF8532}"/>
            </a:ext>
          </a:extLst>
        </xdr:cNvPr>
        <xdr:cNvSpPr/>
      </xdr:nvSpPr>
      <xdr:spPr>
        <a:xfrm>
          <a:off x="68732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19050</xdr:rowOff>
    </xdr:to>
    <xdr:cxnSp macro="">
      <xdr:nvCxnSpPr>
        <xdr:cNvPr id="355" name="直線コネクタ 354">
          <a:extLst>
            <a:ext uri="{FF2B5EF4-FFF2-40B4-BE49-F238E27FC236}">
              <a16:creationId xmlns:a16="http://schemas.microsoft.com/office/drawing/2014/main" id="{08BF7095-18FE-442B-BECF-6D50E54EACFC}"/>
            </a:ext>
          </a:extLst>
        </xdr:cNvPr>
        <xdr:cNvCxnSpPr/>
      </xdr:nvCxnSpPr>
      <xdr:spPr>
        <a:xfrm flipV="1">
          <a:off x="6924040" y="144284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56" name="楕円 355">
          <a:extLst>
            <a:ext uri="{FF2B5EF4-FFF2-40B4-BE49-F238E27FC236}">
              <a16:creationId xmlns:a16="http://schemas.microsoft.com/office/drawing/2014/main" id="{04CD41D2-3A60-4D0D-9D21-F9ABCFFC5D5B}"/>
            </a:ext>
          </a:extLst>
        </xdr:cNvPr>
        <xdr:cNvSpPr/>
      </xdr:nvSpPr>
      <xdr:spPr>
        <a:xfrm>
          <a:off x="60985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22861</xdr:rowOff>
    </xdr:to>
    <xdr:cxnSp macro="">
      <xdr:nvCxnSpPr>
        <xdr:cNvPr id="357" name="直線コネクタ 356">
          <a:extLst>
            <a:ext uri="{FF2B5EF4-FFF2-40B4-BE49-F238E27FC236}">
              <a16:creationId xmlns:a16="http://schemas.microsoft.com/office/drawing/2014/main" id="{49AFD032-F710-49D1-B5A6-AA18B1DFF6E3}"/>
            </a:ext>
          </a:extLst>
        </xdr:cNvPr>
        <xdr:cNvCxnSpPr/>
      </xdr:nvCxnSpPr>
      <xdr:spPr>
        <a:xfrm flipV="1">
          <a:off x="6149340" y="1443609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58" name="n_1aveValue【福祉施設】&#10;一人当たり面積">
          <a:extLst>
            <a:ext uri="{FF2B5EF4-FFF2-40B4-BE49-F238E27FC236}">
              <a16:creationId xmlns:a16="http://schemas.microsoft.com/office/drawing/2014/main" id="{22199E27-808F-4C98-93C3-2AFFFC647CB8}"/>
            </a:ext>
          </a:extLst>
        </xdr:cNvPr>
        <xdr:cNvSpPr txBox="1"/>
      </xdr:nvSpPr>
      <xdr:spPr>
        <a:xfrm>
          <a:off x="827158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9" name="n_2aveValue【福祉施設】&#10;一人当たり面積">
          <a:extLst>
            <a:ext uri="{FF2B5EF4-FFF2-40B4-BE49-F238E27FC236}">
              <a16:creationId xmlns:a16="http://schemas.microsoft.com/office/drawing/2014/main" id="{EB5A383A-C480-4CBA-B36B-0021A939F99F}"/>
            </a:ext>
          </a:extLst>
        </xdr:cNvPr>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60" name="n_3aveValue【福祉施設】&#10;一人当たり面積">
          <a:extLst>
            <a:ext uri="{FF2B5EF4-FFF2-40B4-BE49-F238E27FC236}">
              <a16:creationId xmlns:a16="http://schemas.microsoft.com/office/drawing/2014/main" id="{0B515D52-16AA-4112-9210-FDBCD6A5306A}"/>
            </a:ext>
          </a:extLst>
        </xdr:cNvPr>
        <xdr:cNvSpPr txBox="1"/>
      </xdr:nvSpPr>
      <xdr:spPr>
        <a:xfrm>
          <a:off x="67120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61" name="n_4aveValue【福祉施設】&#10;一人当たり面積">
          <a:extLst>
            <a:ext uri="{FF2B5EF4-FFF2-40B4-BE49-F238E27FC236}">
              <a16:creationId xmlns:a16="http://schemas.microsoft.com/office/drawing/2014/main" id="{20317B07-75E9-40BB-A82F-CB72CBABA7EF}"/>
            </a:ext>
          </a:extLst>
        </xdr:cNvPr>
        <xdr:cNvSpPr txBox="1"/>
      </xdr:nvSpPr>
      <xdr:spPr>
        <a:xfrm>
          <a:off x="59373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62" name="n_1mainValue【福祉施設】&#10;一人当たり面積">
          <a:extLst>
            <a:ext uri="{FF2B5EF4-FFF2-40B4-BE49-F238E27FC236}">
              <a16:creationId xmlns:a16="http://schemas.microsoft.com/office/drawing/2014/main" id="{28D0084E-37C8-4B52-A12D-E32DFF17AE82}"/>
            </a:ext>
          </a:extLst>
        </xdr:cNvPr>
        <xdr:cNvSpPr txBox="1"/>
      </xdr:nvSpPr>
      <xdr:spPr>
        <a:xfrm>
          <a:off x="827158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63" name="n_2mainValue【福祉施設】&#10;一人当たり面積">
          <a:extLst>
            <a:ext uri="{FF2B5EF4-FFF2-40B4-BE49-F238E27FC236}">
              <a16:creationId xmlns:a16="http://schemas.microsoft.com/office/drawing/2014/main" id="{8273B9AE-26D1-4B77-A7C3-5A2AC8023FE5}"/>
            </a:ext>
          </a:extLst>
        </xdr:cNvPr>
        <xdr:cNvSpPr txBox="1"/>
      </xdr:nvSpPr>
      <xdr:spPr>
        <a:xfrm>
          <a:off x="750958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64" name="n_3mainValue【福祉施設】&#10;一人当たり面積">
          <a:extLst>
            <a:ext uri="{FF2B5EF4-FFF2-40B4-BE49-F238E27FC236}">
              <a16:creationId xmlns:a16="http://schemas.microsoft.com/office/drawing/2014/main" id="{54879774-120F-4574-9A8D-B775E058DD04}"/>
            </a:ext>
          </a:extLst>
        </xdr:cNvPr>
        <xdr:cNvSpPr txBox="1"/>
      </xdr:nvSpPr>
      <xdr:spPr>
        <a:xfrm>
          <a:off x="67120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65" name="n_4mainValue【福祉施設】&#10;一人当たり面積">
          <a:extLst>
            <a:ext uri="{FF2B5EF4-FFF2-40B4-BE49-F238E27FC236}">
              <a16:creationId xmlns:a16="http://schemas.microsoft.com/office/drawing/2014/main" id="{F8888948-2ABF-4A9C-94C3-E7AD838C9217}"/>
            </a:ext>
          </a:extLst>
        </xdr:cNvPr>
        <xdr:cNvSpPr txBox="1"/>
      </xdr:nvSpPr>
      <xdr:spPr>
        <a:xfrm>
          <a:off x="593732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BDDF869B-70A1-47CD-B536-B1348538C8A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6F08B714-D836-4F2E-9B59-6C7F0658B89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D5AB1D10-29BC-4C26-AC25-3FDA0F0770F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34DED572-3A36-4D91-A088-E25EED71245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FB7A3873-8DCD-4FCB-A2D5-FF24F4A3635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B92E38F5-5321-4EDC-BB85-E2202957B1F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9315B5B8-33EE-4415-9F93-8FBB49B9C6A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858AEEC8-2C3F-4D39-9265-219534A523B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0DDC0999-4748-4794-B016-01D9A1D7B53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B5E17441-944A-46F0-8F6F-809A5885860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1FFDDB46-76BA-4E56-8244-96CBFB220AA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8775519D-F293-4B4E-950E-A53BFBD2041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74089309-D2FA-42AD-AD27-947D2F3576B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2C0C6AE9-8D60-43D9-B463-BD4BC73812D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D608BA13-4F56-4602-8DE5-FDF8FE22856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DF64F0CA-CEB1-432D-93C0-0DD8569F3FE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A44FAE13-A1F2-40E6-8181-971CEDCB9D0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75BFAF04-62D3-45AB-8452-DD74C13D6DB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D5001004-E5BB-4768-86FC-75A984E7989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749EDEB1-BCDC-4BEA-A7BC-C4241F7D7F9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2CF1A46F-55D0-41A1-B9B7-11896471550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E3FD46FE-BFB2-4E40-8688-7CBC81D2943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4A30457-11FA-4638-904F-400AACFA116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6FF72CE9-814C-4BC2-95FA-6BED52A1539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DD47E184-4321-4426-A621-C6C53D7DA00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FD1FCF35-71D1-4695-9AAE-77717791546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48349094-EF82-40BF-9305-5A912949339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9A7EBCC6-74D0-418B-B5FE-584614C16EA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696CA968-4F59-47E8-A511-034DE02397F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254B4F1C-0B3C-4141-A8C7-7242BD4B02D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D8C5EC99-65E2-43D2-9B26-85DA21B027B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0AB94A2C-6CC0-45AC-826C-E55263A4CE3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7AD621F3-0696-4438-99E4-D57DC6BAAC6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F634E6F5-128F-40B3-8CA4-369EAA48B94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50E4163F-BA11-442C-963A-506CC7D3CE7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C02398D6-8DDF-400A-BBF5-90A6BE856F4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a:extLst>
            <a:ext uri="{FF2B5EF4-FFF2-40B4-BE49-F238E27FC236}">
              <a16:creationId xmlns:a16="http://schemas.microsoft.com/office/drawing/2014/main" id="{659B5B9B-FD2A-4E4C-AC4B-EEDFD8E2EDD5}"/>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4D98AE6F-E39E-4831-91E4-6478ABF49C6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a:extLst>
            <a:ext uri="{FF2B5EF4-FFF2-40B4-BE49-F238E27FC236}">
              <a16:creationId xmlns:a16="http://schemas.microsoft.com/office/drawing/2014/main" id="{6D4EB73F-F888-49C9-B728-E7104707FC2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a:extLst>
            <a:ext uri="{FF2B5EF4-FFF2-40B4-BE49-F238E27FC236}">
              <a16:creationId xmlns:a16="http://schemas.microsoft.com/office/drawing/2014/main" id="{EBAE2CBF-3863-4BF4-8239-6191A522568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06" name="直線コネクタ 405">
          <a:extLst>
            <a:ext uri="{FF2B5EF4-FFF2-40B4-BE49-F238E27FC236}">
              <a16:creationId xmlns:a16="http://schemas.microsoft.com/office/drawing/2014/main" id="{82C511A2-FB6D-4F9C-83AE-F3C262FDA869}"/>
            </a:ext>
          </a:extLst>
        </xdr:cNvPr>
        <xdr:cNvCxnSpPr/>
      </xdr:nvCxnSpPr>
      <xdr:spPr>
        <a:xfrm flipV="1">
          <a:off x="14375764" y="564261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07" name="【一般廃棄物処理施設】&#10;有形固定資産減価償却率最小値テキスト">
          <a:extLst>
            <a:ext uri="{FF2B5EF4-FFF2-40B4-BE49-F238E27FC236}">
              <a16:creationId xmlns:a16="http://schemas.microsoft.com/office/drawing/2014/main" id="{186CF68F-D12F-4DDC-9A37-8979D8C0355C}"/>
            </a:ext>
          </a:extLst>
        </xdr:cNvPr>
        <xdr:cNvSpPr txBox="1"/>
      </xdr:nvSpPr>
      <xdr:spPr>
        <a:xfrm>
          <a:off x="144145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08" name="直線コネクタ 407">
          <a:extLst>
            <a:ext uri="{FF2B5EF4-FFF2-40B4-BE49-F238E27FC236}">
              <a16:creationId xmlns:a16="http://schemas.microsoft.com/office/drawing/2014/main" id="{5B0108D3-7455-4028-9910-2B8EA6732761}"/>
            </a:ext>
          </a:extLst>
        </xdr:cNvPr>
        <xdr:cNvCxnSpPr/>
      </xdr:nvCxnSpPr>
      <xdr:spPr>
        <a:xfrm>
          <a:off x="1428750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09" name="【一般廃棄物処理施設】&#10;有形固定資産減価償却率最大値テキスト">
          <a:extLst>
            <a:ext uri="{FF2B5EF4-FFF2-40B4-BE49-F238E27FC236}">
              <a16:creationId xmlns:a16="http://schemas.microsoft.com/office/drawing/2014/main" id="{A5F2F3FE-C7A3-4CC7-B13C-281096B016AB}"/>
            </a:ext>
          </a:extLst>
        </xdr:cNvPr>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0" name="直線コネクタ 409">
          <a:extLst>
            <a:ext uri="{FF2B5EF4-FFF2-40B4-BE49-F238E27FC236}">
              <a16:creationId xmlns:a16="http://schemas.microsoft.com/office/drawing/2014/main" id="{E8C195FF-9371-4AC7-9861-B55CC357435D}"/>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411" name="【一般廃棄物処理施設】&#10;有形固定資産減価償却率平均値テキスト">
          <a:extLst>
            <a:ext uri="{FF2B5EF4-FFF2-40B4-BE49-F238E27FC236}">
              <a16:creationId xmlns:a16="http://schemas.microsoft.com/office/drawing/2014/main" id="{A3BCAD78-0D45-4D47-B19A-8D19FF119589}"/>
            </a:ext>
          </a:extLst>
        </xdr:cNvPr>
        <xdr:cNvSpPr txBox="1"/>
      </xdr:nvSpPr>
      <xdr:spPr>
        <a:xfrm>
          <a:off x="144145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12" name="フローチャート: 判断 411">
          <a:extLst>
            <a:ext uri="{FF2B5EF4-FFF2-40B4-BE49-F238E27FC236}">
              <a16:creationId xmlns:a16="http://schemas.microsoft.com/office/drawing/2014/main" id="{14619D3F-C019-44D2-A349-03E222E01DFF}"/>
            </a:ext>
          </a:extLst>
        </xdr:cNvPr>
        <xdr:cNvSpPr/>
      </xdr:nvSpPr>
      <xdr:spPr>
        <a:xfrm>
          <a:off x="14325600" y="63347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13" name="フローチャート: 判断 412">
          <a:extLst>
            <a:ext uri="{FF2B5EF4-FFF2-40B4-BE49-F238E27FC236}">
              <a16:creationId xmlns:a16="http://schemas.microsoft.com/office/drawing/2014/main" id="{A077A299-49FB-4735-BF2E-6D0516128D15}"/>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14" name="フローチャート: 判断 413">
          <a:extLst>
            <a:ext uri="{FF2B5EF4-FFF2-40B4-BE49-F238E27FC236}">
              <a16:creationId xmlns:a16="http://schemas.microsoft.com/office/drawing/2014/main" id="{67551F36-364C-477B-863F-4E606D0A7745}"/>
            </a:ext>
          </a:extLst>
        </xdr:cNvPr>
        <xdr:cNvSpPr/>
      </xdr:nvSpPr>
      <xdr:spPr>
        <a:xfrm>
          <a:off x="12804140" y="632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15" name="フローチャート: 判断 414">
          <a:extLst>
            <a:ext uri="{FF2B5EF4-FFF2-40B4-BE49-F238E27FC236}">
              <a16:creationId xmlns:a16="http://schemas.microsoft.com/office/drawing/2014/main" id="{2581315C-6F38-4783-8DA4-CF8ECAEC3078}"/>
            </a:ext>
          </a:extLst>
        </xdr:cNvPr>
        <xdr:cNvSpPr/>
      </xdr:nvSpPr>
      <xdr:spPr>
        <a:xfrm>
          <a:off x="1202944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16" name="フローチャート: 判断 415">
          <a:extLst>
            <a:ext uri="{FF2B5EF4-FFF2-40B4-BE49-F238E27FC236}">
              <a16:creationId xmlns:a16="http://schemas.microsoft.com/office/drawing/2014/main" id="{0FD8EF8B-DFC9-48C5-8FD6-46BEC5558840}"/>
            </a:ext>
          </a:extLst>
        </xdr:cNvPr>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931D8771-C77B-4545-9470-A9FFDE6E741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7310E6E-B6B4-40DE-9356-6761DE6CC24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783A9124-DD81-422E-A0FE-20738FD002A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392B03DA-E61B-4695-A640-DD01DF2FBD7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101AFBD4-3791-461F-8464-32305A72E2E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422" name="楕円 421">
          <a:extLst>
            <a:ext uri="{FF2B5EF4-FFF2-40B4-BE49-F238E27FC236}">
              <a16:creationId xmlns:a16="http://schemas.microsoft.com/office/drawing/2014/main" id="{BC33D734-9EF7-4EAB-9EDD-E125AF3495B5}"/>
            </a:ext>
          </a:extLst>
        </xdr:cNvPr>
        <xdr:cNvSpPr/>
      </xdr:nvSpPr>
      <xdr:spPr>
        <a:xfrm>
          <a:off x="13578840" y="6527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114935</xdr:rowOff>
    </xdr:from>
    <xdr:to>
      <xdr:col>76</xdr:col>
      <xdr:colOff>165100</xdr:colOff>
      <xdr:row>39</xdr:row>
      <xdr:rowOff>45085</xdr:rowOff>
    </xdr:to>
    <xdr:sp macro="" textlink="">
      <xdr:nvSpPr>
        <xdr:cNvPr id="423" name="楕円 422">
          <a:extLst>
            <a:ext uri="{FF2B5EF4-FFF2-40B4-BE49-F238E27FC236}">
              <a16:creationId xmlns:a16="http://schemas.microsoft.com/office/drawing/2014/main" id="{3F7DF171-D214-4C32-8147-FC1A0069ADBA}"/>
            </a:ext>
          </a:extLst>
        </xdr:cNvPr>
        <xdr:cNvSpPr/>
      </xdr:nvSpPr>
      <xdr:spPr>
        <a:xfrm>
          <a:off x="12804140" y="6485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36195</xdr:rowOff>
    </xdr:to>
    <xdr:cxnSp macro="">
      <xdr:nvCxnSpPr>
        <xdr:cNvPr id="424" name="直線コネクタ 423">
          <a:extLst>
            <a:ext uri="{FF2B5EF4-FFF2-40B4-BE49-F238E27FC236}">
              <a16:creationId xmlns:a16="http://schemas.microsoft.com/office/drawing/2014/main" id="{D31A1580-B385-4E84-B007-9BD986DB7571}"/>
            </a:ext>
          </a:extLst>
        </xdr:cNvPr>
        <xdr:cNvCxnSpPr/>
      </xdr:nvCxnSpPr>
      <xdr:spPr>
        <a:xfrm>
          <a:off x="12854940" y="65360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425" name="楕円 424">
          <a:extLst>
            <a:ext uri="{FF2B5EF4-FFF2-40B4-BE49-F238E27FC236}">
              <a16:creationId xmlns:a16="http://schemas.microsoft.com/office/drawing/2014/main" id="{CCB8E63F-1C99-48BF-9E16-69427F1E5131}"/>
            </a:ext>
          </a:extLst>
        </xdr:cNvPr>
        <xdr:cNvSpPr/>
      </xdr:nvSpPr>
      <xdr:spPr>
        <a:xfrm>
          <a:off x="12029440" y="645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38</xdr:row>
      <xdr:rowOff>165735</xdr:rowOff>
    </xdr:to>
    <xdr:cxnSp macro="">
      <xdr:nvCxnSpPr>
        <xdr:cNvPr id="426" name="直線コネクタ 425">
          <a:extLst>
            <a:ext uri="{FF2B5EF4-FFF2-40B4-BE49-F238E27FC236}">
              <a16:creationId xmlns:a16="http://schemas.microsoft.com/office/drawing/2014/main" id="{76E4BE6D-A8BE-4823-BECD-889AA13A21D6}"/>
            </a:ext>
          </a:extLst>
        </xdr:cNvPr>
        <xdr:cNvCxnSpPr/>
      </xdr:nvCxnSpPr>
      <xdr:spPr>
        <a:xfrm>
          <a:off x="12072620" y="650176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27" name="楕円 426">
          <a:extLst>
            <a:ext uri="{FF2B5EF4-FFF2-40B4-BE49-F238E27FC236}">
              <a16:creationId xmlns:a16="http://schemas.microsoft.com/office/drawing/2014/main" id="{5BD34F7E-C1A3-4CE6-892B-761C371C8F39}"/>
            </a:ext>
          </a:extLst>
        </xdr:cNvPr>
        <xdr:cNvSpPr/>
      </xdr:nvSpPr>
      <xdr:spPr>
        <a:xfrm>
          <a:off x="1123188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131445</xdr:rowOff>
    </xdr:to>
    <xdr:cxnSp macro="">
      <xdr:nvCxnSpPr>
        <xdr:cNvPr id="428" name="直線コネクタ 427">
          <a:extLst>
            <a:ext uri="{FF2B5EF4-FFF2-40B4-BE49-F238E27FC236}">
              <a16:creationId xmlns:a16="http://schemas.microsoft.com/office/drawing/2014/main" id="{A9ED761C-CCAE-4BF9-A449-1627A1016170}"/>
            </a:ext>
          </a:extLst>
        </xdr:cNvPr>
        <xdr:cNvCxnSpPr/>
      </xdr:nvCxnSpPr>
      <xdr:spPr>
        <a:xfrm>
          <a:off x="11282680" y="6440805"/>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57D560A3-5AB8-4261-B89B-3CDD9DBB645E}"/>
            </a:ext>
          </a:extLst>
        </xdr:cNvPr>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99D2E8F8-D9DC-429F-8173-F9CF03960FA7}"/>
            </a:ext>
          </a:extLst>
        </xdr:cNvPr>
        <xdr:cNvSpPr txBox="1"/>
      </xdr:nvSpPr>
      <xdr:spPr>
        <a:xfrm>
          <a:off x="126752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31" name="n_3aveValue【一般廃棄物処理施設】&#10;有形固定資産減価償却率">
          <a:extLst>
            <a:ext uri="{FF2B5EF4-FFF2-40B4-BE49-F238E27FC236}">
              <a16:creationId xmlns:a16="http://schemas.microsoft.com/office/drawing/2014/main" id="{5B09E7B4-09D7-41DB-AF39-C9924BB69F65}"/>
            </a:ext>
          </a:extLst>
        </xdr:cNvPr>
        <xdr:cNvSpPr txBox="1"/>
      </xdr:nvSpPr>
      <xdr:spPr>
        <a:xfrm>
          <a:off x="119005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32" name="n_4aveValue【一般廃棄物処理施設】&#10;有形固定資産減価償却率">
          <a:extLst>
            <a:ext uri="{FF2B5EF4-FFF2-40B4-BE49-F238E27FC236}">
              <a16:creationId xmlns:a16="http://schemas.microsoft.com/office/drawing/2014/main" id="{AB0A9B9E-2C4B-49D8-A8A1-5BA73A67A8E0}"/>
            </a:ext>
          </a:extLst>
        </xdr:cNvPr>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433" name="n_1mainValue【一般廃棄物処理施設】&#10;有形固定資産減価償却率">
          <a:extLst>
            <a:ext uri="{FF2B5EF4-FFF2-40B4-BE49-F238E27FC236}">
              <a16:creationId xmlns:a16="http://schemas.microsoft.com/office/drawing/2014/main" id="{3D2CBF83-D648-4871-98F5-96CB44B9370B}"/>
            </a:ext>
          </a:extLst>
        </xdr:cNvPr>
        <xdr:cNvSpPr txBox="1"/>
      </xdr:nvSpPr>
      <xdr:spPr>
        <a:xfrm>
          <a:off x="134372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434" name="n_2mainValue【一般廃棄物処理施設】&#10;有形固定資産減価償却率">
          <a:extLst>
            <a:ext uri="{FF2B5EF4-FFF2-40B4-BE49-F238E27FC236}">
              <a16:creationId xmlns:a16="http://schemas.microsoft.com/office/drawing/2014/main" id="{F9611D2D-1A3C-4E7D-ADCC-4B53D2B9FC3D}"/>
            </a:ext>
          </a:extLst>
        </xdr:cNvPr>
        <xdr:cNvSpPr txBox="1"/>
      </xdr:nvSpPr>
      <xdr:spPr>
        <a:xfrm>
          <a:off x="126752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35" name="n_3mainValue【一般廃棄物処理施設】&#10;有形固定資産減価償却率">
          <a:extLst>
            <a:ext uri="{FF2B5EF4-FFF2-40B4-BE49-F238E27FC236}">
              <a16:creationId xmlns:a16="http://schemas.microsoft.com/office/drawing/2014/main" id="{DFBD3BF9-AE78-4B74-9212-04B11526ED68}"/>
            </a:ext>
          </a:extLst>
        </xdr:cNvPr>
        <xdr:cNvSpPr txBox="1"/>
      </xdr:nvSpPr>
      <xdr:spPr>
        <a:xfrm>
          <a:off x="119005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112412</xdr:rowOff>
    </xdr:from>
    <xdr:ext cx="405111" cy="259045"/>
    <xdr:sp macro="" textlink="">
      <xdr:nvSpPr>
        <xdr:cNvPr id="436" name="n_4mainValue【一般廃棄物処理施設】&#10;有形固定資産減価償却率">
          <a:extLst>
            <a:ext uri="{FF2B5EF4-FFF2-40B4-BE49-F238E27FC236}">
              <a16:creationId xmlns:a16="http://schemas.microsoft.com/office/drawing/2014/main" id="{28A3775F-06B9-40D0-9ED2-2060B78434B9}"/>
            </a:ext>
          </a:extLst>
        </xdr:cNvPr>
        <xdr:cNvSpPr txBox="1"/>
      </xdr:nvSpPr>
      <xdr:spPr>
        <a:xfrm>
          <a:off x="1110298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BF88F6D-207C-4CE0-86A6-36A546260EE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BB6D1633-2D84-4A03-B872-0B06C014981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6C5FDFF2-B87E-4886-B560-B08E6EF0245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42B441DF-164F-4864-8F02-CF6C14089C0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EB15C90D-1487-4DC6-B9E3-2E1F1F2DFD5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97BE44AE-8D11-432C-B1F4-CA544E20365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CA430B75-169F-4648-95B8-77D33C12FC3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47C462F5-9C62-4585-B8C2-0E008C84C7D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FE298C2B-7923-42E6-AD38-F79BFEED962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ABF0C531-6BA2-45D8-B363-1D61031C714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a:extLst>
            <a:ext uri="{FF2B5EF4-FFF2-40B4-BE49-F238E27FC236}">
              <a16:creationId xmlns:a16="http://schemas.microsoft.com/office/drawing/2014/main" id="{CCD6B2CC-9FB3-47C7-99B5-133B3CCF314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a:extLst>
            <a:ext uri="{FF2B5EF4-FFF2-40B4-BE49-F238E27FC236}">
              <a16:creationId xmlns:a16="http://schemas.microsoft.com/office/drawing/2014/main" id="{378CA6C8-497E-4C52-BACE-BA86FB2753C4}"/>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a:extLst>
            <a:ext uri="{FF2B5EF4-FFF2-40B4-BE49-F238E27FC236}">
              <a16:creationId xmlns:a16="http://schemas.microsoft.com/office/drawing/2014/main" id="{91343E6F-0535-4E1C-9827-48A8D93BB2E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a:extLst>
            <a:ext uri="{FF2B5EF4-FFF2-40B4-BE49-F238E27FC236}">
              <a16:creationId xmlns:a16="http://schemas.microsoft.com/office/drawing/2014/main" id="{D1EBB4F6-141F-4909-87E9-0779242FC5F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a:extLst>
            <a:ext uri="{FF2B5EF4-FFF2-40B4-BE49-F238E27FC236}">
              <a16:creationId xmlns:a16="http://schemas.microsoft.com/office/drawing/2014/main" id="{D244E4A6-1020-45EA-8948-E6F5CCF6E695}"/>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a:extLst>
            <a:ext uri="{FF2B5EF4-FFF2-40B4-BE49-F238E27FC236}">
              <a16:creationId xmlns:a16="http://schemas.microsoft.com/office/drawing/2014/main" id="{5E28270E-D3F6-494E-9A89-9FF67C037541}"/>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a:extLst>
            <a:ext uri="{FF2B5EF4-FFF2-40B4-BE49-F238E27FC236}">
              <a16:creationId xmlns:a16="http://schemas.microsoft.com/office/drawing/2014/main" id="{050C966E-CCE6-45C5-98AD-F48605655997}"/>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a:extLst>
            <a:ext uri="{FF2B5EF4-FFF2-40B4-BE49-F238E27FC236}">
              <a16:creationId xmlns:a16="http://schemas.microsoft.com/office/drawing/2014/main" id="{C0B29F14-0285-4269-9E40-B9686A2A7532}"/>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9E9039C1-7BB9-4BD1-9F10-AFDD9848EE8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a:extLst>
            <a:ext uri="{FF2B5EF4-FFF2-40B4-BE49-F238E27FC236}">
              <a16:creationId xmlns:a16="http://schemas.microsoft.com/office/drawing/2014/main" id="{7A47D42D-B137-4A79-B8D7-FC3843442503}"/>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B368A0B4-DE2D-404E-9150-85EFF84A740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58" name="直線コネクタ 457">
          <a:extLst>
            <a:ext uri="{FF2B5EF4-FFF2-40B4-BE49-F238E27FC236}">
              <a16:creationId xmlns:a16="http://schemas.microsoft.com/office/drawing/2014/main" id="{7080CDCE-3924-4DBE-9039-6F60E85EA309}"/>
            </a:ext>
          </a:extLst>
        </xdr:cNvPr>
        <xdr:cNvCxnSpPr/>
      </xdr:nvCxnSpPr>
      <xdr:spPr>
        <a:xfrm flipV="1">
          <a:off x="19509104" y="5837202"/>
          <a:ext cx="0" cy="1162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id="{5DD1C87B-C28A-45E7-B540-4965F2FA7796}"/>
            </a:ext>
          </a:extLst>
        </xdr:cNvPr>
        <xdr:cNvSpPr txBox="1"/>
      </xdr:nvSpPr>
      <xdr:spPr>
        <a:xfrm>
          <a:off x="19547840" y="70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60" name="直線コネクタ 459">
          <a:extLst>
            <a:ext uri="{FF2B5EF4-FFF2-40B4-BE49-F238E27FC236}">
              <a16:creationId xmlns:a16="http://schemas.microsoft.com/office/drawing/2014/main" id="{CFE547BF-3E42-4CD8-BC18-F26F3760FE4C}"/>
            </a:ext>
          </a:extLst>
        </xdr:cNvPr>
        <xdr:cNvCxnSpPr/>
      </xdr:nvCxnSpPr>
      <xdr:spPr>
        <a:xfrm>
          <a:off x="19443700" y="6999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id="{DD12D2DA-8F7B-4AD1-88AA-03EA4667FF19}"/>
            </a:ext>
          </a:extLst>
        </xdr:cNvPr>
        <xdr:cNvSpPr txBox="1"/>
      </xdr:nvSpPr>
      <xdr:spPr>
        <a:xfrm>
          <a:off x="19547840" y="56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62" name="直線コネクタ 461">
          <a:extLst>
            <a:ext uri="{FF2B5EF4-FFF2-40B4-BE49-F238E27FC236}">
              <a16:creationId xmlns:a16="http://schemas.microsoft.com/office/drawing/2014/main" id="{9A0596B8-B8E4-4231-9C0F-B1928EC6F6DC}"/>
            </a:ext>
          </a:extLst>
        </xdr:cNvPr>
        <xdr:cNvCxnSpPr/>
      </xdr:nvCxnSpPr>
      <xdr:spPr>
        <a:xfrm>
          <a:off x="19443700" y="5837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463" name="【一般廃棄物処理施設】&#10;一人当たり有形固定資産（償却資産）額平均値テキスト">
          <a:extLst>
            <a:ext uri="{FF2B5EF4-FFF2-40B4-BE49-F238E27FC236}">
              <a16:creationId xmlns:a16="http://schemas.microsoft.com/office/drawing/2014/main" id="{41970215-530A-4C31-86A4-A7EB372A1C0F}"/>
            </a:ext>
          </a:extLst>
        </xdr:cNvPr>
        <xdr:cNvSpPr txBox="1"/>
      </xdr:nvSpPr>
      <xdr:spPr>
        <a:xfrm>
          <a:off x="19547840" y="648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64" name="フローチャート: 判断 463">
          <a:extLst>
            <a:ext uri="{FF2B5EF4-FFF2-40B4-BE49-F238E27FC236}">
              <a16:creationId xmlns:a16="http://schemas.microsoft.com/office/drawing/2014/main" id="{1933F1E3-D56A-4D78-89EE-647B22C47BE8}"/>
            </a:ext>
          </a:extLst>
        </xdr:cNvPr>
        <xdr:cNvSpPr/>
      </xdr:nvSpPr>
      <xdr:spPr>
        <a:xfrm>
          <a:off x="19458940" y="6511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65" name="フローチャート: 判断 464">
          <a:extLst>
            <a:ext uri="{FF2B5EF4-FFF2-40B4-BE49-F238E27FC236}">
              <a16:creationId xmlns:a16="http://schemas.microsoft.com/office/drawing/2014/main" id="{74DE5C0A-939C-4C06-BB3B-B2FC74141789}"/>
            </a:ext>
          </a:extLst>
        </xdr:cNvPr>
        <xdr:cNvSpPr/>
      </xdr:nvSpPr>
      <xdr:spPr>
        <a:xfrm>
          <a:off x="18735040" y="649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66" name="フローチャート: 判断 465">
          <a:extLst>
            <a:ext uri="{FF2B5EF4-FFF2-40B4-BE49-F238E27FC236}">
              <a16:creationId xmlns:a16="http://schemas.microsoft.com/office/drawing/2014/main" id="{9EFD1FDC-65E1-4156-9CE9-0D265D101AB7}"/>
            </a:ext>
          </a:extLst>
        </xdr:cNvPr>
        <xdr:cNvSpPr/>
      </xdr:nvSpPr>
      <xdr:spPr>
        <a:xfrm>
          <a:off x="17937480" y="6510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67" name="フローチャート: 判断 466">
          <a:extLst>
            <a:ext uri="{FF2B5EF4-FFF2-40B4-BE49-F238E27FC236}">
              <a16:creationId xmlns:a16="http://schemas.microsoft.com/office/drawing/2014/main" id="{C9E16F08-CEE6-4CF5-BBF3-C3ED3138103C}"/>
            </a:ext>
          </a:extLst>
        </xdr:cNvPr>
        <xdr:cNvSpPr/>
      </xdr:nvSpPr>
      <xdr:spPr>
        <a:xfrm>
          <a:off x="1716278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68" name="フローチャート: 判断 467">
          <a:extLst>
            <a:ext uri="{FF2B5EF4-FFF2-40B4-BE49-F238E27FC236}">
              <a16:creationId xmlns:a16="http://schemas.microsoft.com/office/drawing/2014/main" id="{8C06F0AA-966B-4958-9AA3-6CDFF2A3E91E}"/>
            </a:ext>
          </a:extLst>
        </xdr:cNvPr>
        <xdr:cNvSpPr/>
      </xdr:nvSpPr>
      <xdr:spPr>
        <a:xfrm>
          <a:off x="16388080" y="6588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47560A39-4852-4184-8BF8-1C96D24E63D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1CCB8F7C-0C7F-492F-AF63-CE84924524C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CBD63E7A-2551-4C1A-8FBB-6A0862ED1EC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C280F0E8-2E25-4AB6-9130-5EA14B5DD9E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BDDD4B35-D92B-4B8A-A76A-02FF3D8A5BE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105716</xdr:rowOff>
    </xdr:from>
    <xdr:to>
      <xdr:col>112</xdr:col>
      <xdr:colOff>38100</xdr:colOff>
      <xdr:row>39</xdr:row>
      <xdr:rowOff>35866</xdr:rowOff>
    </xdr:to>
    <xdr:sp macro="" textlink="">
      <xdr:nvSpPr>
        <xdr:cNvPr id="474" name="楕円 473">
          <a:extLst>
            <a:ext uri="{FF2B5EF4-FFF2-40B4-BE49-F238E27FC236}">
              <a16:creationId xmlns:a16="http://schemas.microsoft.com/office/drawing/2014/main" id="{640FFEFF-5B73-4177-955D-7A43FC634EF8}"/>
            </a:ext>
          </a:extLst>
        </xdr:cNvPr>
        <xdr:cNvSpPr/>
      </xdr:nvSpPr>
      <xdr:spPr>
        <a:xfrm>
          <a:off x="18735040" y="6476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117087</xdr:rowOff>
    </xdr:from>
    <xdr:to>
      <xdr:col>107</xdr:col>
      <xdr:colOff>101600</xdr:colOff>
      <xdr:row>39</xdr:row>
      <xdr:rowOff>47237</xdr:rowOff>
    </xdr:to>
    <xdr:sp macro="" textlink="">
      <xdr:nvSpPr>
        <xdr:cNvPr id="475" name="楕円 474">
          <a:extLst>
            <a:ext uri="{FF2B5EF4-FFF2-40B4-BE49-F238E27FC236}">
              <a16:creationId xmlns:a16="http://schemas.microsoft.com/office/drawing/2014/main" id="{63F9DBA4-C262-4B96-8FF6-8CDB024A0BC6}"/>
            </a:ext>
          </a:extLst>
        </xdr:cNvPr>
        <xdr:cNvSpPr/>
      </xdr:nvSpPr>
      <xdr:spPr>
        <a:xfrm>
          <a:off x="17937480" y="648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156516</xdr:rowOff>
    </xdr:from>
    <xdr:to>
      <xdr:col>111</xdr:col>
      <xdr:colOff>177800</xdr:colOff>
      <xdr:row>38</xdr:row>
      <xdr:rowOff>167887</xdr:rowOff>
    </xdr:to>
    <xdr:cxnSp macro="">
      <xdr:nvCxnSpPr>
        <xdr:cNvPr id="476" name="直線コネクタ 475">
          <a:extLst>
            <a:ext uri="{FF2B5EF4-FFF2-40B4-BE49-F238E27FC236}">
              <a16:creationId xmlns:a16="http://schemas.microsoft.com/office/drawing/2014/main" id="{18221D67-17F2-482F-98B2-456C97DD1DDA}"/>
            </a:ext>
          </a:extLst>
        </xdr:cNvPr>
        <xdr:cNvCxnSpPr/>
      </xdr:nvCxnSpPr>
      <xdr:spPr>
        <a:xfrm flipV="1">
          <a:off x="17988280" y="6526836"/>
          <a:ext cx="78994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132243</xdr:rowOff>
    </xdr:from>
    <xdr:to>
      <xdr:col>102</xdr:col>
      <xdr:colOff>165100</xdr:colOff>
      <xdr:row>39</xdr:row>
      <xdr:rowOff>62393</xdr:rowOff>
    </xdr:to>
    <xdr:sp macro="" textlink="">
      <xdr:nvSpPr>
        <xdr:cNvPr id="477" name="楕円 476">
          <a:extLst>
            <a:ext uri="{FF2B5EF4-FFF2-40B4-BE49-F238E27FC236}">
              <a16:creationId xmlns:a16="http://schemas.microsoft.com/office/drawing/2014/main" id="{E84EE3BB-710F-44CE-8399-AF98BE44A8A0}"/>
            </a:ext>
          </a:extLst>
        </xdr:cNvPr>
        <xdr:cNvSpPr/>
      </xdr:nvSpPr>
      <xdr:spPr>
        <a:xfrm>
          <a:off x="17162780" y="6502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167887</xdr:rowOff>
    </xdr:from>
    <xdr:to>
      <xdr:col>107</xdr:col>
      <xdr:colOff>50800</xdr:colOff>
      <xdr:row>39</xdr:row>
      <xdr:rowOff>11593</xdr:rowOff>
    </xdr:to>
    <xdr:cxnSp macro="">
      <xdr:nvCxnSpPr>
        <xdr:cNvPr id="478" name="直線コネクタ 477">
          <a:extLst>
            <a:ext uri="{FF2B5EF4-FFF2-40B4-BE49-F238E27FC236}">
              <a16:creationId xmlns:a16="http://schemas.microsoft.com/office/drawing/2014/main" id="{853F444C-FC16-4E4E-83E9-937880052500}"/>
            </a:ext>
          </a:extLst>
        </xdr:cNvPr>
        <xdr:cNvCxnSpPr/>
      </xdr:nvCxnSpPr>
      <xdr:spPr>
        <a:xfrm flipV="1">
          <a:off x="17213580" y="6538207"/>
          <a:ext cx="7747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139243</xdr:rowOff>
    </xdr:from>
    <xdr:to>
      <xdr:col>98</xdr:col>
      <xdr:colOff>38100</xdr:colOff>
      <xdr:row>39</xdr:row>
      <xdr:rowOff>69393</xdr:rowOff>
    </xdr:to>
    <xdr:sp macro="" textlink="">
      <xdr:nvSpPr>
        <xdr:cNvPr id="479" name="楕円 478">
          <a:extLst>
            <a:ext uri="{FF2B5EF4-FFF2-40B4-BE49-F238E27FC236}">
              <a16:creationId xmlns:a16="http://schemas.microsoft.com/office/drawing/2014/main" id="{0AA6FFA8-6494-416A-B886-6418E5E804E1}"/>
            </a:ext>
          </a:extLst>
        </xdr:cNvPr>
        <xdr:cNvSpPr/>
      </xdr:nvSpPr>
      <xdr:spPr>
        <a:xfrm>
          <a:off x="16388080" y="65095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11593</xdr:rowOff>
    </xdr:from>
    <xdr:to>
      <xdr:col>102</xdr:col>
      <xdr:colOff>114300</xdr:colOff>
      <xdr:row>39</xdr:row>
      <xdr:rowOff>18593</xdr:rowOff>
    </xdr:to>
    <xdr:cxnSp macro="">
      <xdr:nvCxnSpPr>
        <xdr:cNvPr id="480" name="直線コネクタ 479">
          <a:extLst>
            <a:ext uri="{FF2B5EF4-FFF2-40B4-BE49-F238E27FC236}">
              <a16:creationId xmlns:a16="http://schemas.microsoft.com/office/drawing/2014/main" id="{F2E6071B-51F3-4751-8B43-47CECE0D2AA8}"/>
            </a:ext>
          </a:extLst>
        </xdr:cNvPr>
        <xdr:cNvCxnSpPr/>
      </xdr:nvCxnSpPr>
      <xdr:spPr>
        <a:xfrm flipV="1">
          <a:off x="16431260" y="6549553"/>
          <a:ext cx="78232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9C6CC218-CAFC-4581-8FB9-1C082683029B}"/>
            </a:ext>
          </a:extLst>
        </xdr:cNvPr>
        <xdr:cNvSpPr txBox="1"/>
      </xdr:nvSpPr>
      <xdr:spPr>
        <a:xfrm>
          <a:off x="18496495" y="65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482" name="n_2aveValue【一般廃棄物処理施設】&#10;一人当たり有形固定資産（償却資産）額">
          <a:extLst>
            <a:ext uri="{FF2B5EF4-FFF2-40B4-BE49-F238E27FC236}">
              <a16:creationId xmlns:a16="http://schemas.microsoft.com/office/drawing/2014/main" id="{E00BEAFD-305E-435F-ACCF-34775A569C0D}"/>
            </a:ext>
          </a:extLst>
        </xdr:cNvPr>
        <xdr:cNvSpPr txBox="1"/>
      </xdr:nvSpPr>
      <xdr:spPr>
        <a:xfrm>
          <a:off x="17766811" y="65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483" name="n_3aveValue【一般廃棄物処理施設】&#10;一人当たり有形固定資産（償却資産）額">
          <a:extLst>
            <a:ext uri="{FF2B5EF4-FFF2-40B4-BE49-F238E27FC236}">
              <a16:creationId xmlns:a16="http://schemas.microsoft.com/office/drawing/2014/main" id="{90BFACA0-9154-48F0-BB5C-61745A161F01}"/>
            </a:ext>
          </a:extLst>
        </xdr:cNvPr>
        <xdr:cNvSpPr txBox="1"/>
      </xdr:nvSpPr>
      <xdr:spPr>
        <a:xfrm>
          <a:off x="16969251" y="66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484" name="n_4aveValue【一般廃棄物処理施設】&#10;一人当たり有形固定資産（償却資産）額">
          <a:extLst>
            <a:ext uri="{FF2B5EF4-FFF2-40B4-BE49-F238E27FC236}">
              <a16:creationId xmlns:a16="http://schemas.microsoft.com/office/drawing/2014/main" id="{404F08AA-676E-47F2-B3C1-FFBAE952C689}"/>
            </a:ext>
          </a:extLst>
        </xdr:cNvPr>
        <xdr:cNvSpPr txBox="1"/>
      </xdr:nvSpPr>
      <xdr:spPr>
        <a:xfrm>
          <a:off x="16194551" y="66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52393</xdr:rowOff>
    </xdr:from>
    <xdr:ext cx="599010" cy="259045"/>
    <xdr:sp macro="" textlink="">
      <xdr:nvSpPr>
        <xdr:cNvPr id="485" name="n_1mainValue【一般廃棄物処理施設】&#10;一人当たり有形固定資産（償却資産）額">
          <a:extLst>
            <a:ext uri="{FF2B5EF4-FFF2-40B4-BE49-F238E27FC236}">
              <a16:creationId xmlns:a16="http://schemas.microsoft.com/office/drawing/2014/main" id="{371EBD7C-6295-470F-90EF-D091DD9B3ADC}"/>
            </a:ext>
          </a:extLst>
        </xdr:cNvPr>
        <xdr:cNvSpPr txBox="1"/>
      </xdr:nvSpPr>
      <xdr:spPr>
        <a:xfrm>
          <a:off x="18496495" y="62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63764</xdr:rowOff>
    </xdr:from>
    <xdr:ext cx="599010" cy="259045"/>
    <xdr:sp macro="" textlink="">
      <xdr:nvSpPr>
        <xdr:cNvPr id="486" name="n_2mainValue【一般廃棄物処理施設】&#10;一人当たり有形固定資産（償却資産）額">
          <a:extLst>
            <a:ext uri="{FF2B5EF4-FFF2-40B4-BE49-F238E27FC236}">
              <a16:creationId xmlns:a16="http://schemas.microsoft.com/office/drawing/2014/main" id="{67FF80C3-F743-4B6B-A47B-D78C80164714}"/>
            </a:ext>
          </a:extLst>
        </xdr:cNvPr>
        <xdr:cNvSpPr txBox="1"/>
      </xdr:nvSpPr>
      <xdr:spPr>
        <a:xfrm>
          <a:off x="17734495" y="626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78920</xdr:rowOff>
    </xdr:from>
    <xdr:ext cx="599010" cy="259045"/>
    <xdr:sp macro="" textlink="">
      <xdr:nvSpPr>
        <xdr:cNvPr id="487" name="n_3mainValue【一般廃棄物処理施設】&#10;一人当たり有形固定資産（償却資産）額">
          <a:extLst>
            <a:ext uri="{FF2B5EF4-FFF2-40B4-BE49-F238E27FC236}">
              <a16:creationId xmlns:a16="http://schemas.microsoft.com/office/drawing/2014/main" id="{E909EFCB-D99B-41BA-AF9B-6C8F707526C4}"/>
            </a:ext>
          </a:extLst>
        </xdr:cNvPr>
        <xdr:cNvSpPr txBox="1"/>
      </xdr:nvSpPr>
      <xdr:spPr>
        <a:xfrm>
          <a:off x="16936935" y="62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85920</xdr:rowOff>
    </xdr:from>
    <xdr:ext cx="599010" cy="259045"/>
    <xdr:sp macro="" textlink="">
      <xdr:nvSpPr>
        <xdr:cNvPr id="488" name="n_4mainValue【一般廃棄物処理施設】&#10;一人当たり有形固定資産（償却資産）額">
          <a:extLst>
            <a:ext uri="{FF2B5EF4-FFF2-40B4-BE49-F238E27FC236}">
              <a16:creationId xmlns:a16="http://schemas.microsoft.com/office/drawing/2014/main" id="{51B1D315-526E-4506-8B1E-4B13C0F55453}"/>
            </a:ext>
          </a:extLst>
        </xdr:cNvPr>
        <xdr:cNvSpPr txBox="1"/>
      </xdr:nvSpPr>
      <xdr:spPr>
        <a:xfrm>
          <a:off x="16162235" y="628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6DA9596B-4ADA-4D65-B5C9-CFB5360457D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A9FC26DE-FBDF-4B2C-8BFB-41742F57F6C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9FEFD1DF-2661-4F08-BCF4-8CC05FAABDD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B36087EB-B4E8-4CF6-8DA5-409676FF552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9EF28C57-754E-43A2-B967-BDB02802A53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B06BCB76-B06C-4703-82CF-CCC67CB7160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9CAA57D0-1C8A-4683-AC86-26A334E58C4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15B821FD-028D-4EEB-AB59-32F6A91FA3A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BCDEBFB4-6949-43C9-A016-737C03F5AA6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32F74237-B133-4EF2-8A52-7DD4C80057A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278B71A4-4939-4779-9988-190291E3027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0" name="直線コネクタ 499">
          <a:extLst>
            <a:ext uri="{FF2B5EF4-FFF2-40B4-BE49-F238E27FC236}">
              <a16:creationId xmlns:a16="http://schemas.microsoft.com/office/drawing/2014/main" id="{293EA63E-F591-4136-A96A-45F01511004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96F8DA53-3FC3-4B9A-B27B-57A3AA1128B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2" name="直線コネクタ 501">
          <a:extLst>
            <a:ext uri="{FF2B5EF4-FFF2-40B4-BE49-F238E27FC236}">
              <a16:creationId xmlns:a16="http://schemas.microsoft.com/office/drawing/2014/main" id="{5F05E137-AC56-4C5F-A18D-D1EB24C54012}"/>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3" name="テキスト ボックス 502">
          <a:extLst>
            <a:ext uri="{FF2B5EF4-FFF2-40B4-BE49-F238E27FC236}">
              <a16:creationId xmlns:a16="http://schemas.microsoft.com/office/drawing/2014/main" id="{B8DACE93-C89C-4393-9F47-FC2B764A3AF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4" name="直線コネクタ 503">
          <a:extLst>
            <a:ext uri="{FF2B5EF4-FFF2-40B4-BE49-F238E27FC236}">
              <a16:creationId xmlns:a16="http://schemas.microsoft.com/office/drawing/2014/main" id="{CEDE6714-E037-47B6-A522-CBF092D5C56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5" name="テキスト ボックス 504">
          <a:extLst>
            <a:ext uri="{FF2B5EF4-FFF2-40B4-BE49-F238E27FC236}">
              <a16:creationId xmlns:a16="http://schemas.microsoft.com/office/drawing/2014/main" id="{3880F1B4-5F73-477E-9CDE-C3E7FCB3955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6" name="直線コネクタ 505">
          <a:extLst>
            <a:ext uri="{FF2B5EF4-FFF2-40B4-BE49-F238E27FC236}">
              <a16:creationId xmlns:a16="http://schemas.microsoft.com/office/drawing/2014/main" id="{58E07BF8-E6A7-4BFC-A87D-A6645A8F61D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7" name="テキスト ボックス 506">
          <a:extLst>
            <a:ext uri="{FF2B5EF4-FFF2-40B4-BE49-F238E27FC236}">
              <a16:creationId xmlns:a16="http://schemas.microsoft.com/office/drawing/2014/main" id="{48FED500-F721-4D9B-8A9B-6E1FE1EB117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8" name="直線コネクタ 507">
          <a:extLst>
            <a:ext uri="{FF2B5EF4-FFF2-40B4-BE49-F238E27FC236}">
              <a16:creationId xmlns:a16="http://schemas.microsoft.com/office/drawing/2014/main" id="{53085875-09C5-4BDA-A4DD-EAC33C55F0D6}"/>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9" name="テキスト ボックス 508">
          <a:extLst>
            <a:ext uri="{FF2B5EF4-FFF2-40B4-BE49-F238E27FC236}">
              <a16:creationId xmlns:a16="http://schemas.microsoft.com/office/drawing/2014/main" id="{C4E23A9E-6743-4580-BB12-504396DF4BDB}"/>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0" name="直線コネクタ 509">
          <a:extLst>
            <a:ext uri="{FF2B5EF4-FFF2-40B4-BE49-F238E27FC236}">
              <a16:creationId xmlns:a16="http://schemas.microsoft.com/office/drawing/2014/main" id="{665E6F23-9D81-489F-9D4A-3E5EC4313F4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1" name="テキスト ボックス 510">
          <a:extLst>
            <a:ext uri="{FF2B5EF4-FFF2-40B4-BE49-F238E27FC236}">
              <a16:creationId xmlns:a16="http://schemas.microsoft.com/office/drawing/2014/main" id="{5EE4C22E-19DC-4E84-8A92-364DCB524E3C}"/>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a:extLst>
            <a:ext uri="{FF2B5EF4-FFF2-40B4-BE49-F238E27FC236}">
              <a16:creationId xmlns:a16="http://schemas.microsoft.com/office/drawing/2014/main" id="{B87F8F0A-0957-4414-89BE-FD5B61E6F8A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保健センター・保健所】&#10;有形固定資産減価償却率グラフ枠">
          <a:extLst>
            <a:ext uri="{FF2B5EF4-FFF2-40B4-BE49-F238E27FC236}">
              <a16:creationId xmlns:a16="http://schemas.microsoft.com/office/drawing/2014/main" id="{186915C6-1E19-498F-969A-6AD40DF88F0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14" name="直線コネクタ 513">
          <a:extLst>
            <a:ext uri="{FF2B5EF4-FFF2-40B4-BE49-F238E27FC236}">
              <a16:creationId xmlns:a16="http://schemas.microsoft.com/office/drawing/2014/main" id="{D6BC86D6-B413-4350-B1DA-8483103BD2E4}"/>
            </a:ext>
          </a:extLst>
        </xdr:cNvPr>
        <xdr:cNvCxnSpPr/>
      </xdr:nvCxnSpPr>
      <xdr:spPr>
        <a:xfrm flipV="1">
          <a:off x="14375764" y="9396005"/>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15" name="【保健センター・保健所】&#10;有形固定資産減価償却率最小値テキスト">
          <a:extLst>
            <a:ext uri="{FF2B5EF4-FFF2-40B4-BE49-F238E27FC236}">
              <a16:creationId xmlns:a16="http://schemas.microsoft.com/office/drawing/2014/main" id="{7CAA86EF-9CBF-40E8-810C-289FD20C3A6F}"/>
            </a:ext>
          </a:extLst>
        </xdr:cNvPr>
        <xdr:cNvSpPr txBox="1"/>
      </xdr:nvSpPr>
      <xdr:spPr>
        <a:xfrm>
          <a:off x="1441450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16" name="直線コネクタ 515">
          <a:extLst>
            <a:ext uri="{FF2B5EF4-FFF2-40B4-BE49-F238E27FC236}">
              <a16:creationId xmlns:a16="http://schemas.microsoft.com/office/drawing/2014/main" id="{7CCC22CD-36A0-440B-9C57-07A02C0EF612}"/>
            </a:ext>
          </a:extLst>
        </xdr:cNvPr>
        <xdr:cNvCxnSpPr/>
      </xdr:nvCxnSpPr>
      <xdr:spPr>
        <a:xfrm>
          <a:off x="1428750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17" name="【保健センター・保健所】&#10;有形固定資産減価償却率最大値テキスト">
          <a:extLst>
            <a:ext uri="{FF2B5EF4-FFF2-40B4-BE49-F238E27FC236}">
              <a16:creationId xmlns:a16="http://schemas.microsoft.com/office/drawing/2014/main" id="{D654A6DB-AA7F-4C23-9813-DB62A62E1924}"/>
            </a:ext>
          </a:extLst>
        </xdr:cNvPr>
        <xdr:cNvSpPr txBox="1"/>
      </xdr:nvSpPr>
      <xdr:spPr>
        <a:xfrm>
          <a:off x="14414500" y="91788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18" name="直線コネクタ 517">
          <a:extLst>
            <a:ext uri="{FF2B5EF4-FFF2-40B4-BE49-F238E27FC236}">
              <a16:creationId xmlns:a16="http://schemas.microsoft.com/office/drawing/2014/main" id="{CBD94819-7668-47CA-BA2B-5FCD4935BB3D}"/>
            </a:ext>
          </a:extLst>
        </xdr:cNvPr>
        <xdr:cNvCxnSpPr/>
      </xdr:nvCxnSpPr>
      <xdr:spPr>
        <a:xfrm>
          <a:off x="14287500" y="939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68053</xdr:rowOff>
    </xdr:from>
    <xdr:ext cx="405111" cy="259045"/>
    <xdr:sp macro="" textlink="">
      <xdr:nvSpPr>
        <xdr:cNvPr id="519" name="【保健センター・保健所】&#10;有形固定資産減価償却率平均値テキスト">
          <a:extLst>
            <a:ext uri="{FF2B5EF4-FFF2-40B4-BE49-F238E27FC236}">
              <a16:creationId xmlns:a16="http://schemas.microsoft.com/office/drawing/2014/main" id="{9110F605-D8EF-4A24-8AA0-ED1AC4E5E209}"/>
            </a:ext>
          </a:extLst>
        </xdr:cNvPr>
        <xdr:cNvSpPr txBox="1"/>
      </xdr:nvSpPr>
      <xdr:spPr>
        <a:xfrm>
          <a:off x="14414500" y="995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20" name="フローチャート: 判断 519">
          <a:extLst>
            <a:ext uri="{FF2B5EF4-FFF2-40B4-BE49-F238E27FC236}">
              <a16:creationId xmlns:a16="http://schemas.microsoft.com/office/drawing/2014/main" id="{9E4C0208-6B31-490E-8DC1-807527743549}"/>
            </a:ext>
          </a:extLst>
        </xdr:cNvPr>
        <xdr:cNvSpPr/>
      </xdr:nvSpPr>
      <xdr:spPr>
        <a:xfrm>
          <a:off x="14325600" y="99803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21" name="フローチャート: 判断 520">
          <a:extLst>
            <a:ext uri="{FF2B5EF4-FFF2-40B4-BE49-F238E27FC236}">
              <a16:creationId xmlns:a16="http://schemas.microsoft.com/office/drawing/2014/main" id="{C8AD9410-EDFC-4BEE-9924-CBB49AD2EFB8}"/>
            </a:ext>
          </a:extLst>
        </xdr:cNvPr>
        <xdr:cNvSpPr/>
      </xdr:nvSpPr>
      <xdr:spPr>
        <a:xfrm>
          <a:off x="13578840" y="99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22" name="フローチャート: 判断 521">
          <a:extLst>
            <a:ext uri="{FF2B5EF4-FFF2-40B4-BE49-F238E27FC236}">
              <a16:creationId xmlns:a16="http://schemas.microsoft.com/office/drawing/2014/main" id="{3937F288-BC0D-41A4-B595-8CD38C1AD37F}"/>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23" name="フローチャート: 判断 522">
          <a:extLst>
            <a:ext uri="{FF2B5EF4-FFF2-40B4-BE49-F238E27FC236}">
              <a16:creationId xmlns:a16="http://schemas.microsoft.com/office/drawing/2014/main" id="{7873525B-905B-4ADB-B8A8-7199254A8E69}"/>
            </a:ext>
          </a:extLst>
        </xdr:cNvPr>
        <xdr:cNvSpPr/>
      </xdr:nvSpPr>
      <xdr:spPr>
        <a:xfrm>
          <a:off x="12029440" y="996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24" name="フローチャート: 判断 523">
          <a:extLst>
            <a:ext uri="{FF2B5EF4-FFF2-40B4-BE49-F238E27FC236}">
              <a16:creationId xmlns:a16="http://schemas.microsoft.com/office/drawing/2014/main" id="{645B5DBC-50BC-402D-8081-F4D15D3D08B7}"/>
            </a:ext>
          </a:extLst>
        </xdr:cNvPr>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2970D9E6-2266-4C7A-B942-DA38650A92D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CF9FB9D-D7FD-4186-93D2-0C5F142EF08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18524FC7-34AB-414C-8ADF-E39F2882935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9502A9B-8B5E-47F8-B2DC-1407B5824B6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6DF0C98-B258-4C03-B6BD-2B2A19E9BDB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530" name="楕円 529">
          <a:extLst>
            <a:ext uri="{FF2B5EF4-FFF2-40B4-BE49-F238E27FC236}">
              <a16:creationId xmlns:a16="http://schemas.microsoft.com/office/drawing/2014/main" id="{C90E47DD-0757-4766-A106-013501DF9C43}"/>
            </a:ext>
          </a:extLst>
        </xdr:cNvPr>
        <xdr:cNvSpPr/>
      </xdr:nvSpPr>
      <xdr:spPr>
        <a:xfrm>
          <a:off x="13578840" y="9812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60234</xdr:rowOff>
    </xdr:from>
    <xdr:to>
      <xdr:col>76</xdr:col>
      <xdr:colOff>165100</xdr:colOff>
      <xdr:row>58</xdr:row>
      <xdr:rowOff>161834</xdr:rowOff>
    </xdr:to>
    <xdr:sp macro="" textlink="">
      <xdr:nvSpPr>
        <xdr:cNvPr id="531" name="楕円 530">
          <a:extLst>
            <a:ext uri="{FF2B5EF4-FFF2-40B4-BE49-F238E27FC236}">
              <a16:creationId xmlns:a16="http://schemas.microsoft.com/office/drawing/2014/main" id="{10B0299F-2109-4333-B1B1-D1F977A68669}"/>
            </a:ext>
          </a:extLst>
        </xdr:cNvPr>
        <xdr:cNvSpPr/>
      </xdr:nvSpPr>
      <xdr:spPr>
        <a:xfrm>
          <a:off x="12804140" y="97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111034</xdr:rowOff>
    </xdr:from>
    <xdr:to>
      <xdr:col>81</xdr:col>
      <xdr:colOff>50800</xdr:colOff>
      <xdr:row>58</xdr:row>
      <xdr:rowOff>140426</xdr:rowOff>
    </xdr:to>
    <xdr:cxnSp macro="">
      <xdr:nvCxnSpPr>
        <xdr:cNvPr id="532" name="直線コネクタ 531">
          <a:extLst>
            <a:ext uri="{FF2B5EF4-FFF2-40B4-BE49-F238E27FC236}">
              <a16:creationId xmlns:a16="http://schemas.microsoft.com/office/drawing/2014/main" id="{EA342BC4-E6F7-4A12-937E-98693E9CF1C4}"/>
            </a:ext>
          </a:extLst>
        </xdr:cNvPr>
        <xdr:cNvCxnSpPr/>
      </xdr:nvCxnSpPr>
      <xdr:spPr>
        <a:xfrm>
          <a:off x="12854940" y="9834154"/>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533" name="楕円 532">
          <a:extLst>
            <a:ext uri="{FF2B5EF4-FFF2-40B4-BE49-F238E27FC236}">
              <a16:creationId xmlns:a16="http://schemas.microsoft.com/office/drawing/2014/main" id="{CD6DA3A9-5A3A-489A-8263-5F63ABC2C471}"/>
            </a:ext>
          </a:extLst>
        </xdr:cNvPr>
        <xdr:cNvSpPr/>
      </xdr:nvSpPr>
      <xdr:spPr>
        <a:xfrm>
          <a:off x="12029440" y="9752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111034</xdr:rowOff>
    </xdr:to>
    <xdr:cxnSp macro="">
      <xdr:nvCxnSpPr>
        <xdr:cNvPr id="534" name="直線コネクタ 533">
          <a:extLst>
            <a:ext uri="{FF2B5EF4-FFF2-40B4-BE49-F238E27FC236}">
              <a16:creationId xmlns:a16="http://schemas.microsoft.com/office/drawing/2014/main" id="{8701D0C4-8A0E-41B0-B46A-91B3C0CD7ADA}"/>
            </a:ext>
          </a:extLst>
        </xdr:cNvPr>
        <xdr:cNvCxnSpPr/>
      </xdr:nvCxnSpPr>
      <xdr:spPr>
        <a:xfrm>
          <a:off x="12072620" y="9803130"/>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535" name="楕円 534">
          <a:extLst>
            <a:ext uri="{FF2B5EF4-FFF2-40B4-BE49-F238E27FC236}">
              <a16:creationId xmlns:a16="http://schemas.microsoft.com/office/drawing/2014/main" id="{0AA57E19-79B2-4C37-B6EB-9DCBFFAB194F}"/>
            </a:ext>
          </a:extLst>
        </xdr:cNvPr>
        <xdr:cNvSpPr/>
      </xdr:nvSpPr>
      <xdr:spPr>
        <a:xfrm>
          <a:off x="11231880" y="97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52251</xdr:rowOff>
    </xdr:from>
    <xdr:to>
      <xdr:col>71</xdr:col>
      <xdr:colOff>177800</xdr:colOff>
      <xdr:row>58</xdr:row>
      <xdr:rowOff>80010</xdr:rowOff>
    </xdr:to>
    <xdr:cxnSp macro="">
      <xdr:nvCxnSpPr>
        <xdr:cNvPr id="536" name="直線コネクタ 535">
          <a:extLst>
            <a:ext uri="{FF2B5EF4-FFF2-40B4-BE49-F238E27FC236}">
              <a16:creationId xmlns:a16="http://schemas.microsoft.com/office/drawing/2014/main" id="{37E9F64A-0895-477D-BCF9-0A1F7C6071A8}"/>
            </a:ext>
          </a:extLst>
        </xdr:cNvPr>
        <xdr:cNvCxnSpPr/>
      </xdr:nvCxnSpPr>
      <xdr:spPr>
        <a:xfrm>
          <a:off x="11282680" y="9775371"/>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152961</xdr:rowOff>
    </xdr:from>
    <xdr:ext cx="405111" cy="259045"/>
    <xdr:sp macro="" textlink="">
      <xdr:nvSpPr>
        <xdr:cNvPr id="537" name="n_1aveValue【保健センター・保健所】&#10;有形固定資産減価償却率">
          <a:extLst>
            <a:ext uri="{FF2B5EF4-FFF2-40B4-BE49-F238E27FC236}">
              <a16:creationId xmlns:a16="http://schemas.microsoft.com/office/drawing/2014/main" id="{07E83C5D-82EF-4118-8804-F9879BAE8084}"/>
            </a:ext>
          </a:extLst>
        </xdr:cNvPr>
        <xdr:cNvSpPr txBox="1"/>
      </xdr:nvSpPr>
      <xdr:spPr>
        <a:xfrm>
          <a:off x="13437244" y="1004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8" name="n_2aveValue【保健センター・保健所】&#10;有形固定資産減価償却率">
          <a:extLst>
            <a:ext uri="{FF2B5EF4-FFF2-40B4-BE49-F238E27FC236}">
              <a16:creationId xmlns:a16="http://schemas.microsoft.com/office/drawing/2014/main" id="{A56F6A14-744A-4CCC-B26F-BB3C4A7CBCE8}"/>
            </a:ext>
          </a:extLst>
        </xdr:cNvPr>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539" name="n_3aveValue【保健センター・保健所】&#10;有形固定資産減価償却率">
          <a:extLst>
            <a:ext uri="{FF2B5EF4-FFF2-40B4-BE49-F238E27FC236}">
              <a16:creationId xmlns:a16="http://schemas.microsoft.com/office/drawing/2014/main" id="{1B54388E-0B6B-4674-8A2D-92681D4F73C8}"/>
            </a:ext>
          </a:extLst>
        </xdr:cNvPr>
        <xdr:cNvSpPr txBox="1"/>
      </xdr:nvSpPr>
      <xdr:spPr>
        <a:xfrm>
          <a:off x="1190054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540" name="n_4aveValue【保健センター・保健所】&#10;有形固定資産減価償却率">
          <a:extLst>
            <a:ext uri="{FF2B5EF4-FFF2-40B4-BE49-F238E27FC236}">
              <a16:creationId xmlns:a16="http://schemas.microsoft.com/office/drawing/2014/main" id="{271CFF02-0FC9-43BE-A77C-CE9EB2B61CCB}"/>
            </a:ext>
          </a:extLst>
        </xdr:cNvPr>
        <xdr:cNvSpPr txBox="1"/>
      </xdr:nvSpPr>
      <xdr:spPr>
        <a:xfrm>
          <a:off x="11102984" y="998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541" name="n_1mainValue【保健センター・保健所】&#10;有形固定資産減価償却率">
          <a:extLst>
            <a:ext uri="{FF2B5EF4-FFF2-40B4-BE49-F238E27FC236}">
              <a16:creationId xmlns:a16="http://schemas.microsoft.com/office/drawing/2014/main" id="{991545ED-1B87-4FA5-9379-BA6C0CD185F5}"/>
            </a:ext>
          </a:extLst>
        </xdr:cNvPr>
        <xdr:cNvSpPr txBox="1"/>
      </xdr:nvSpPr>
      <xdr:spPr>
        <a:xfrm>
          <a:off x="134372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6911</xdr:rowOff>
    </xdr:from>
    <xdr:ext cx="405111" cy="259045"/>
    <xdr:sp macro="" textlink="">
      <xdr:nvSpPr>
        <xdr:cNvPr id="542" name="n_2mainValue【保健センター・保健所】&#10;有形固定資産減価償却率">
          <a:extLst>
            <a:ext uri="{FF2B5EF4-FFF2-40B4-BE49-F238E27FC236}">
              <a16:creationId xmlns:a16="http://schemas.microsoft.com/office/drawing/2014/main" id="{38C8EEFD-E4DD-41FC-AA25-CF332F31CA48}"/>
            </a:ext>
          </a:extLst>
        </xdr:cNvPr>
        <xdr:cNvSpPr txBox="1"/>
      </xdr:nvSpPr>
      <xdr:spPr>
        <a:xfrm>
          <a:off x="12675244" y="956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543" name="n_3mainValue【保健センター・保健所】&#10;有形固定資産減価償却率">
          <a:extLst>
            <a:ext uri="{FF2B5EF4-FFF2-40B4-BE49-F238E27FC236}">
              <a16:creationId xmlns:a16="http://schemas.microsoft.com/office/drawing/2014/main" id="{4B5B3617-786C-4318-8BDB-385EFE45C674}"/>
            </a:ext>
          </a:extLst>
        </xdr:cNvPr>
        <xdr:cNvSpPr txBox="1"/>
      </xdr:nvSpPr>
      <xdr:spPr>
        <a:xfrm>
          <a:off x="119005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544" name="n_4mainValue【保健センター・保健所】&#10;有形固定資産減価償却率">
          <a:extLst>
            <a:ext uri="{FF2B5EF4-FFF2-40B4-BE49-F238E27FC236}">
              <a16:creationId xmlns:a16="http://schemas.microsoft.com/office/drawing/2014/main" id="{334418CB-6D74-4290-80F3-CCF2F26D3B77}"/>
            </a:ext>
          </a:extLst>
        </xdr:cNvPr>
        <xdr:cNvSpPr txBox="1"/>
      </xdr:nvSpPr>
      <xdr:spPr>
        <a:xfrm>
          <a:off x="11102984" y="950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30734A8A-94AE-4ED5-9707-60A2CAEF2C5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5C73CC13-7BFF-470B-9B0A-09B264A99AF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2C2B82E6-3B0A-4776-A004-DE4C3B6E19D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88C9DC8F-CD43-4BE4-BCF2-43550E83CF6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76692A2A-8DA4-4FAB-9275-855D4349718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C7082561-74D0-40B7-ACF1-0C8CDE732DA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4EE7D8C6-E21F-4B74-9576-B7272653F7D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C4750655-4AF1-41DF-8B8F-C002878DC59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E8DC138B-34B0-4200-8895-1E14DD30D6B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F114969B-8364-4EC5-9FF1-45524CDF5AD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a:extLst>
            <a:ext uri="{FF2B5EF4-FFF2-40B4-BE49-F238E27FC236}">
              <a16:creationId xmlns:a16="http://schemas.microsoft.com/office/drawing/2014/main" id="{D2B77AAD-D6AB-445E-81E7-2EB1824BA90B}"/>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a:extLst>
            <a:ext uri="{FF2B5EF4-FFF2-40B4-BE49-F238E27FC236}">
              <a16:creationId xmlns:a16="http://schemas.microsoft.com/office/drawing/2014/main" id="{CBC99A0B-5173-4E48-9EED-8F772C35AF8E}"/>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a:extLst>
            <a:ext uri="{FF2B5EF4-FFF2-40B4-BE49-F238E27FC236}">
              <a16:creationId xmlns:a16="http://schemas.microsoft.com/office/drawing/2014/main" id="{A7425A19-D2B3-4F61-A4CC-D6787E8F657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a:extLst>
            <a:ext uri="{FF2B5EF4-FFF2-40B4-BE49-F238E27FC236}">
              <a16:creationId xmlns:a16="http://schemas.microsoft.com/office/drawing/2014/main" id="{31960228-ED1D-4D0E-A7E7-DED8A5935A2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a:extLst>
            <a:ext uri="{FF2B5EF4-FFF2-40B4-BE49-F238E27FC236}">
              <a16:creationId xmlns:a16="http://schemas.microsoft.com/office/drawing/2014/main" id="{98F0B52F-90C7-43C7-8041-BEE6A8CAD5BE}"/>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a:extLst>
            <a:ext uri="{FF2B5EF4-FFF2-40B4-BE49-F238E27FC236}">
              <a16:creationId xmlns:a16="http://schemas.microsoft.com/office/drawing/2014/main" id="{D47BEA6B-D624-4198-8B88-048E96EF1091}"/>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a:extLst>
            <a:ext uri="{FF2B5EF4-FFF2-40B4-BE49-F238E27FC236}">
              <a16:creationId xmlns:a16="http://schemas.microsoft.com/office/drawing/2014/main" id="{020AA3A0-799A-42E9-9083-A4064B886B4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a:extLst>
            <a:ext uri="{FF2B5EF4-FFF2-40B4-BE49-F238E27FC236}">
              <a16:creationId xmlns:a16="http://schemas.microsoft.com/office/drawing/2014/main" id="{CDB86B6F-9B2D-4222-A9B6-BE64D8439D14}"/>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a:extLst>
            <a:ext uri="{FF2B5EF4-FFF2-40B4-BE49-F238E27FC236}">
              <a16:creationId xmlns:a16="http://schemas.microsoft.com/office/drawing/2014/main" id="{F650398D-A230-4F9B-8FAA-5AA561107FE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4" name="テキスト ボックス 563">
          <a:extLst>
            <a:ext uri="{FF2B5EF4-FFF2-40B4-BE49-F238E27FC236}">
              <a16:creationId xmlns:a16="http://schemas.microsoft.com/office/drawing/2014/main" id="{EE449D45-32F3-462A-A8EE-3616B9DE412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a:extLst>
            <a:ext uri="{FF2B5EF4-FFF2-40B4-BE49-F238E27FC236}">
              <a16:creationId xmlns:a16="http://schemas.microsoft.com/office/drawing/2014/main" id="{66241D1F-E094-41C1-9D55-D2C64B7C4D4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6" name="テキスト ボックス 565">
          <a:extLst>
            <a:ext uri="{FF2B5EF4-FFF2-40B4-BE49-F238E27FC236}">
              <a16:creationId xmlns:a16="http://schemas.microsoft.com/office/drawing/2014/main" id="{9E82CF9A-7FA8-401F-91BE-9CDD6168C0CF}"/>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7BAA17B6-B0F5-4B88-9B88-4EED16B5DE7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329C1C48-B826-4189-9AB6-716D35A99D2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a:extLst>
            <a:ext uri="{FF2B5EF4-FFF2-40B4-BE49-F238E27FC236}">
              <a16:creationId xmlns:a16="http://schemas.microsoft.com/office/drawing/2014/main" id="{A810C3DA-DBF2-4E4A-8491-9FD30D9835B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70" name="直線コネクタ 569">
          <a:extLst>
            <a:ext uri="{FF2B5EF4-FFF2-40B4-BE49-F238E27FC236}">
              <a16:creationId xmlns:a16="http://schemas.microsoft.com/office/drawing/2014/main" id="{51F7F0B9-FAF6-420A-B7BE-CD7FDD162AD8}"/>
            </a:ext>
          </a:extLst>
        </xdr:cNvPr>
        <xdr:cNvCxnSpPr/>
      </xdr:nvCxnSpPr>
      <xdr:spPr>
        <a:xfrm flipV="1">
          <a:off x="19509104" y="9394371"/>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71" name="【保健センター・保健所】&#10;一人当たり面積最小値テキスト">
          <a:extLst>
            <a:ext uri="{FF2B5EF4-FFF2-40B4-BE49-F238E27FC236}">
              <a16:creationId xmlns:a16="http://schemas.microsoft.com/office/drawing/2014/main" id="{E1E4A5CA-E2DB-4801-BB39-7C054139CBFC}"/>
            </a:ext>
          </a:extLst>
        </xdr:cNvPr>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72" name="直線コネクタ 571">
          <a:extLst>
            <a:ext uri="{FF2B5EF4-FFF2-40B4-BE49-F238E27FC236}">
              <a16:creationId xmlns:a16="http://schemas.microsoft.com/office/drawing/2014/main" id="{7798ADE6-91F1-4750-BD96-65FAE3C50616}"/>
            </a:ext>
          </a:extLst>
        </xdr:cNvPr>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573" name="【保健センター・保健所】&#10;一人当たり面積最大値テキスト">
          <a:extLst>
            <a:ext uri="{FF2B5EF4-FFF2-40B4-BE49-F238E27FC236}">
              <a16:creationId xmlns:a16="http://schemas.microsoft.com/office/drawing/2014/main" id="{0CDE6A15-FA78-4A45-A13C-1FB7CF5A3058}"/>
            </a:ext>
          </a:extLst>
        </xdr:cNvPr>
        <xdr:cNvSpPr txBox="1"/>
      </xdr:nvSpPr>
      <xdr:spPr>
        <a:xfrm>
          <a:off x="1954784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574" name="直線コネクタ 573">
          <a:extLst>
            <a:ext uri="{FF2B5EF4-FFF2-40B4-BE49-F238E27FC236}">
              <a16:creationId xmlns:a16="http://schemas.microsoft.com/office/drawing/2014/main" id="{EF185283-5694-40BD-B843-875427316C7D}"/>
            </a:ext>
          </a:extLst>
        </xdr:cNvPr>
        <xdr:cNvCxnSpPr/>
      </xdr:nvCxnSpPr>
      <xdr:spPr>
        <a:xfrm>
          <a:off x="1944370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575" name="【保健センター・保健所】&#10;一人当たり面積平均値テキスト">
          <a:extLst>
            <a:ext uri="{FF2B5EF4-FFF2-40B4-BE49-F238E27FC236}">
              <a16:creationId xmlns:a16="http://schemas.microsoft.com/office/drawing/2014/main" id="{2DE86083-72C0-4AD9-AE49-FB43249063CA}"/>
            </a:ext>
          </a:extLst>
        </xdr:cNvPr>
        <xdr:cNvSpPr txBox="1"/>
      </xdr:nvSpPr>
      <xdr:spPr>
        <a:xfrm>
          <a:off x="19547840" y="1051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576" name="フローチャート: 判断 575">
          <a:extLst>
            <a:ext uri="{FF2B5EF4-FFF2-40B4-BE49-F238E27FC236}">
              <a16:creationId xmlns:a16="http://schemas.microsoft.com/office/drawing/2014/main" id="{29F89FAF-F28A-4CDA-9251-D37D1988AFF8}"/>
            </a:ext>
          </a:extLst>
        </xdr:cNvPr>
        <xdr:cNvSpPr/>
      </xdr:nvSpPr>
      <xdr:spPr>
        <a:xfrm>
          <a:off x="1945894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577" name="フローチャート: 判断 576">
          <a:extLst>
            <a:ext uri="{FF2B5EF4-FFF2-40B4-BE49-F238E27FC236}">
              <a16:creationId xmlns:a16="http://schemas.microsoft.com/office/drawing/2014/main" id="{D9C6CCED-C37B-4E09-9103-4753C48903EE}"/>
            </a:ext>
          </a:extLst>
        </xdr:cNvPr>
        <xdr:cNvSpPr/>
      </xdr:nvSpPr>
      <xdr:spPr>
        <a:xfrm>
          <a:off x="18735040" y="10551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578" name="フローチャート: 判断 577">
          <a:extLst>
            <a:ext uri="{FF2B5EF4-FFF2-40B4-BE49-F238E27FC236}">
              <a16:creationId xmlns:a16="http://schemas.microsoft.com/office/drawing/2014/main" id="{8A561A8A-F4CC-4AF2-BE65-B12FAD0DBE4D}"/>
            </a:ext>
          </a:extLst>
        </xdr:cNvPr>
        <xdr:cNvSpPr/>
      </xdr:nvSpPr>
      <xdr:spPr>
        <a:xfrm>
          <a:off x="1793748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579" name="フローチャート: 判断 578">
          <a:extLst>
            <a:ext uri="{FF2B5EF4-FFF2-40B4-BE49-F238E27FC236}">
              <a16:creationId xmlns:a16="http://schemas.microsoft.com/office/drawing/2014/main" id="{B219AB66-9F17-4E92-84A8-79B1FA00BCDC}"/>
            </a:ext>
          </a:extLst>
        </xdr:cNvPr>
        <xdr:cNvSpPr/>
      </xdr:nvSpPr>
      <xdr:spPr>
        <a:xfrm>
          <a:off x="1716278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80" name="フローチャート: 判断 579">
          <a:extLst>
            <a:ext uri="{FF2B5EF4-FFF2-40B4-BE49-F238E27FC236}">
              <a16:creationId xmlns:a16="http://schemas.microsoft.com/office/drawing/2014/main" id="{23CC0613-0FF1-4D33-B8A9-385060F840AF}"/>
            </a:ext>
          </a:extLst>
        </xdr:cNvPr>
        <xdr:cNvSpPr/>
      </xdr:nvSpPr>
      <xdr:spPr>
        <a:xfrm>
          <a:off x="1638808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858FF773-8501-4EAB-BADC-4383BABE6C2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02767B3-A83A-4641-B532-C49C2672428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12C595B-4812-4E0D-8CD2-03208155535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CE4347E7-7300-4333-94E3-0602E6DCEC1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C56E9EDA-170F-45F0-B79E-1429D96A594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586" name="楕円 585">
          <a:extLst>
            <a:ext uri="{FF2B5EF4-FFF2-40B4-BE49-F238E27FC236}">
              <a16:creationId xmlns:a16="http://schemas.microsoft.com/office/drawing/2014/main" id="{E5ABBC74-7220-493B-A95B-6A2F59BC4563}"/>
            </a:ext>
          </a:extLst>
        </xdr:cNvPr>
        <xdr:cNvSpPr/>
      </xdr:nvSpPr>
      <xdr:spPr>
        <a:xfrm>
          <a:off x="18735040" y="10727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166370</xdr:rowOff>
    </xdr:from>
    <xdr:to>
      <xdr:col>107</xdr:col>
      <xdr:colOff>101600</xdr:colOff>
      <xdr:row>64</xdr:row>
      <xdr:rowOff>96520</xdr:rowOff>
    </xdr:to>
    <xdr:sp macro="" textlink="">
      <xdr:nvSpPr>
        <xdr:cNvPr id="587" name="楕円 586">
          <a:extLst>
            <a:ext uri="{FF2B5EF4-FFF2-40B4-BE49-F238E27FC236}">
              <a16:creationId xmlns:a16="http://schemas.microsoft.com/office/drawing/2014/main" id="{5DAFF1F6-4CC8-4AA0-B2BC-65BFED2108A4}"/>
            </a:ext>
          </a:extLst>
        </xdr:cNvPr>
        <xdr:cNvSpPr/>
      </xdr:nvSpPr>
      <xdr:spPr>
        <a:xfrm>
          <a:off x="1793748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588" name="直線コネクタ 587">
          <a:extLst>
            <a:ext uri="{FF2B5EF4-FFF2-40B4-BE49-F238E27FC236}">
              <a16:creationId xmlns:a16="http://schemas.microsoft.com/office/drawing/2014/main" id="{D3D7759F-9054-45DC-A394-421036591E34}"/>
            </a:ext>
          </a:extLst>
        </xdr:cNvPr>
        <xdr:cNvCxnSpPr/>
      </xdr:nvCxnSpPr>
      <xdr:spPr>
        <a:xfrm>
          <a:off x="17988280" y="10774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589" name="楕円 588">
          <a:extLst>
            <a:ext uri="{FF2B5EF4-FFF2-40B4-BE49-F238E27FC236}">
              <a16:creationId xmlns:a16="http://schemas.microsoft.com/office/drawing/2014/main" id="{9CE0392A-8781-40F6-9A64-6F68184ECFC2}"/>
            </a:ext>
          </a:extLst>
        </xdr:cNvPr>
        <xdr:cNvSpPr/>
      </xdr:nvSpPr>
      <xdr:spPr>
        <a:xfrm>
          <a:off x="1716278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45720</xdr:rowOff>
    </xdr:from>
    <xdr:to>
      <xdr:col>107</xdr:col>
      <xdr:colOff>50800</xdr:colOff>
      <xdr:row>64</xdr:row>
      <xdr:rowOff>45720</xdr:rowOff>
    </xdr:to>
    <xdr:cxnSp macro="">
      <xdr:nvCxnSpPr>
        <xdr:cNvPr id="590" name="直線コネクタ 589">
          <a:extLst>
            <a:ext uri="{FF2B5EF4-FFF2-40B4-BE49-F238E27FC236}">
              <a16:creationId xmlns:a16="http://schemas.microsoft.com/office/drawing/2014/main" id="{96BDA3D4-9E4A-42D9-99F9-F91CD34F6C82}"/>
            </a:ext>
          </a:extLst>
        </xdr:cNvPr>
        <xdr:cNvCxnSpPr/>
      </xdr:nvCxnSpPr>
      <xdr:spPr>
        <a:xfrm>
          <a:off x="17213580" y="107746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591" name="楕円 590">
          <a:extLst>
            <a:ext uri="{FF2B5EF4-FFF2-40B4-BE49-F238E27FC236}">
              <a16:creationId xmlns:a16="http://schemas.microsoft.com/office/drawing/2014/main" id="{91594E89-1E9F-4C68-AFA4-65ABDB50E944}"/>
            </a:ext>
          </a:extLst>
        </xdr:cNvPr>
        <xdr:cNvSpPr/>
      </xdr:nvSpPr>
      <xdr:spPr>
        <a:xfrm>
          <a:off x="1638808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45720</xdr:rowOff>
    </xdr:from>
    <xdr:to>
      <xdr:col>102</xdr:col>
      <xdr:colOff>114300</xdr:colOff>
      <xdr:row>64</xdr:row>
      <xdr:rowOff>48985</xdr:rowOff>
    </xdr:to>
    <xdr:cxnSp macro="">
      <xdr:nvCxnSpPr>
        <xdr:cNvPr id="592" name="直線コネクタ 591">
          <a:extLst>
            <a:ext uri="{FF2B5EF4-FFF2-40B4-BE49-F238E27FC236}">
              <a16:creationId xmlns:a16="http://schemas.microsoft.com/office/drawing/2014/main" id="{67F34B5B-F322-4F92-B60C-7CC0208EA23F}"/>
            </a:ext>
          </a:extLst>
        </xdr:cNvPr>
        <xdr:cNvCxnSpPr/>
      </xdr:nvCxnSpPr>
      <xdr:spPr>
        <a:xfrm flipV="1">
          <a:off x="16431260" y="10774680"/>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593" name="n_1aveValue【保健センター・保健所】&#10;一人当たり面積">
          <a:extLst>
            <a:ext uri="{FF2B5EF4-FFF2-40B4-BE49-F238E27FC236}">
              <a16:creationId xmlns:a16="http://schemas.microsoft.com/office/drawing/2014/main" id="{A7F81149-B739-43F1-87F0-2C6E6FABF875}"/>
            </a:ext>
          </a:extLst>
        </xdr:cNvPr>
        <xdr:cNvSpPr txBox="1"/>
      </xdr:nvSpPr>
      <xdr:spPr>
        <a:xfrm>
          <a:off x="18561127" y="1033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94" name="n_2aveValue【保健センター・保健所】&#10;一人当たり面積">
          <a:extLst>
            <a:ext uri="{FF2B5EF4-FFF2-40B4-BE49-F238E27FC236}">
              <a16:creationId xmlns:a16="http://schemas.microsoft.com/office/drawing/2014/main" id="{C63CF6AA-C249-4E2C-8058-58C06B6636FB}"/>
            </a:ext>
          </a:extLst>
        </xdr:cNvPr>
        <xdr:cNvSpPr txBox="1"/>
      </xdr:nvSpPr>
      <xdr:spPr>
        <a:xfrm>
          <a:off x="1777626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595" name="n_3aveValue【保健センター・保健所】&#10;一人当たり面積">
          <a:extLst>
            <a:ext uri="{FF2B5EF4-FFF2-40B4-BE49-F238E27FC236}">
              <a16:creationId xmlns:a16="http://schemas.microsoft.com/office/drawing/2014/main" id="{DD274490-7164-4DA3-AB7D-04E1ACBA78D6}"/>
            </a:ext>
          </a:extLst>
        </xdr:cNvPr>
        <xdr:cNvSpPr txBox="1"/>
      </xdr:nvSpPr>
      <xdr:spPr>
        <a:xfrm>
          <a:off x="1700156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596" name="n_4aveValue【保健センター・保健所】&#10;一人当たり面積">
          <a:extLst>
            <a:ext uri="{FF2B5EF4-FFF2-40B4-BE49-F238E27FC236}">
              <a16:creationId xmlns:a16="http://schemas.microsoft.com/office/drawing/2014/main" id="{C11B6197-2767-447C-81B0-3130B0C0316B}"/>
            </a:ext>
          </a:extLst>
        </xdr:cNvPr>
        <xdr:cNvSpPr txBox="1"/>
      </xdr:nvSpPr>
      <xdr:spPr>
        <a:xfrm>
          <a:off x="162268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597" name="n_1mainValue【保健センター・保健所】&#10;一人当たり面積">
          <a:extLst>
            <a:ext uri="{FF2B5EF4-FFF2-40B4-BE49-F238E27FC236}">
              <a16:creationId xmlns:a16="http://schemas.microsoft.com/office/drawing/2014/main" id="{C22A38B9-220E-4A5F-8671-24B36C976353}"/>
            </a:ext>
          </a:extLst>
        </xdr:cNvPr>
        <xdr:cNvSpPr txBox="1"/>
      </xdr:nvSpPr>
      <xdr:spPr>
        <a:xfrm>
          <a:off x="185611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598" name="n_2mainValue【保健センター・保健所】&#10;一人当たり面積">
          <a:extLst>
            <a:ext uri="{FF2B5EF4-FFF2-40B4-BE49-F238E27FC236}">
              <a16:creationId xmlns:a16="http://schemas.microsoft.com/office/drawing/2014/main" id="{61E7D1E4-2E82-4A9B-AA07-458972107FCE}"/>
            </a:ext>
          </a:extLst>
        </xdr:cNvPr>
        <xdr:cNvSpPr txBox="1"/>
      </xdr:nvSpPr>
      <xdr:spPr>
        <a:xfrm>
          <a:off x="1777626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599" name="n_3mainValue【保健センター・保健所】&#10;一人当たり面積">
          <a:extLst>
            <a:ext uri="{FF2B5EF4-FFF2-40B4-BE49-F238E27FC236}">
              <a16:creationId xmlns:a16="http://schemas.microsoft.com/office/drawing/2014/main" id="{94D32606-D09A-4510-8AA8-0AFAF4D658F5}"/>
            </a:ext>
          </a:extLst>
        </xdr:cNvPr>
        <xdr:cNvSpPr txBox="1"/>
      </xdr:nvSpPr>
      <xdr:spPr>
        <a:xfrm>
          <a:off x="1700156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600" name="n_4mainValue【保健センター・保健所】&#10;一人当たり面積">
          <a:extLst>
            <a:ext uri="{FF2B5EF4-FFF2-40B4-BE49-F238E27FC236}">
              <a16:creationId xmlns:a16="http://schemas.microsoft.com/office/drawing/2014/main" id="{5F0AC24F-3C2B-4516-905F-ADEA2C3411D1}"/>
            </a:ext>
          </a:extLst>
        </xdr:cNvPr>
        <xdr:cNvSpPr txBox="1"/>
      </xdr:nvSpPr>
      <xdr:spPr>
        <a:xfrm>
          <a:off x="162268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40B8F27B-3341-4FEA-B6D2-6C5A8ED07D4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0505F344-30E4-43E1-BF97-B81363D0C8F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2476E7F8-F1CA-4E88-828B-5749092FD4B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6EC0A7DE-44D7-4EE1-A663-88CEB940B82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64CD35F2-1058-4CEE-9618-F360C090679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1A4B4F1C-C34A-4382-AA79-BF6677EA4FC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D9B53C10-F0DA-4C0E-A573-79B58FCB18C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3397EC1A-6E28-46F4-A40A-046AEDF7EFC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E9CB8068-1FE5-40D5-8450-9D7B15E3469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4D7421CB-B8D4-48E2-9D4A-71A13B8A845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39D32E0D-2C22-4BD7-B31F-83152D09AAB2}"/>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32BD44B8-BAE5-4E2C-8041-7DEEF1E555CE}"/>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E6363BB7-9242-4680-9644-AC6E018CB9B2}"/>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45FDEFDD-74EF-43C9-89AA-0E5DE600201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D9B2443D-9667-4C54-AABF-08B8A7BC39A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E58D6A0F-3B7C-4704-9016-C760571386CB}"/>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3E904488-2F45-4607-A55D-EAA8C3EB92F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CA1E3F2D-178F-4840-833D-6ED18CCDD3D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DEB4EE6E-EE51-413A-918D-2943694A9FE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50DA2448-7C1C-4171-A944-8EE612F6874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CABE023C-725A-4109-AA20-30020284C33B}"/>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18C37FB6-A393-4855-9C30-AFE31B04EA5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1546159D-7E74-4A65-809F-224057C1C9A7}"/>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F5E1F38A-F164-45DE-AD19-27209BE83BE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25" name="直線コネクタ 624">
          <a:extLst>
            <a:ext uri="{FF2B5EF4-FFF2-40B4-BE49-F238E27FC236}">
              <a16:creationId xmlns:a16="http://schemas.microsoft.com/office/drawing/2014/main" id="{1ECA429F-DC71-4BBF-8B8C-BC40577C5FB0}"/>
            </a:ext>
          </a:extLst>
        </xdr:cNvPr>
        <xdr:cNvCxnSpPr/>
      </xdr:nvCxnSpPr>
      <xdr:spPr>
        <a:xfrm flipV="1">
          <a:off x="14375764" y="1298257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26" name="【消防施設】&#10;有形固定資産減価償却率最小値テキスト">
          <a:extLst>
            <a:ext uri="{FF2B5EF4-FFF2-40B4-BE49-F238E27FC236}">
              <a16:creationId xmlns:a16="http://schemas.microsoft.com/office/drawing/2014/main" id="{C475ED94-465F-4DDB-BA7D-82B514596822}"/>
            </a:ext>
          </a:extLst>
        </xdr:cNvPr>
        <xdr:cNvSpPr txBox="1"/>
      </xdr:nvSpPr>
      <xdr:spPr>
        <a:xfrm>
          <a:off x="144145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27" name="直線コネクタ 626">
          <a:extLst>
            <a:ext uri="{FF2B5EF4-FFF2-40B4-BE49-F238E27FC236}">
              <a16:creationId xmlns:a16="http://schemas.microsoft.com/office/drawing/2014/main" id="{04DDE160-3370-4C5D-8756-55FC7799AD26}"/>
            </a:ext>
          </a:extLst>
        </xdr:cNvPr>
        <xdr:cNvCxnSpPr/>
      </xdr:nvCxnSpPr>
      <xdr:spPr>
        <a:xfrm>
          <a:off x="14287500" y="1433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28" name="【消防施設】&#10;有形固定資産減価償却率最大値テキスト">
          <a:extLst>
            <a:ext uri="{FF2B5EF4-FFF2-40B4-BE49-F238E27FC236}">
              <a16:creationId xmlns:a16="http://schemas.microsoft.com/office/drawing/2014/main" id="{F89EE03C-EA26-4DB5-9F95-7AC5A2C37329}"/>
            </a:ext>
          </a:extLst>
        </xdr:cNvPr>
        <xdr:cNvSpPr txBox="1"/>
      </xdr:nvSpPr>
      <xdr:spPr>
        <a:xfrm>
          <a:off x="14414500" y="1276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29" name="直線コネクタ 628">
          <a:extLst>
            <a:ext uri="{FF2B5EF4-FFF2-40B4-BE49-F238E27FC236}">
              <a16:creationId xmlns:a16="http://schemas.microsoft.com/office/drawing/2014/main" id="{9C9E93DE-289B-4114-8229-F6A4FF658B32}"/>
            </a:ext>
          </a:extLst>
        </xdr:cNvPr>
        <xdr:cNvCxnSpPr/>
      </xdr:nvCxnSpPr>
      <xdr:spPr>
        <a:xfrm>
          <a:off x="14287500" y="12982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84AF97F8-5D19-4E73-A533-6A685C4DCE15}"/>
            </a:ext>
          </a:extLst>
        </xdr:cNvPr>
        <xdr:cNvSpPr txBox="1"/>
      </xdr:nvSpPr>
      <xdr:spPr>
        <a:xfrm>
          <a:off x="14414500" y="1374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31" name="フローチャート: 判断 630">
          <a:extLst>
            <a:ext uri="{FF2B5EF4-FFF2-40B4-BE49-F238E27FC236}">
              <a16:creationId xmlns:a16="http://schemas.microsoft.com/office/drawing/2014/main" id="{75AF5FD6-ABD0-4225-8A22-31D64E388A09}"/>
            </a:ext>
          </a:extLst>
        </xdr:cNvPr>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32" name="フローチャート: 判断 631">
          <a:extLst>
            <a:ext uri="{FF2B5EF4-FFF2-40B4-BE49-F238E27FC236}">
              <a16:creationId xmlns:a16="http://schemas.microsoft.com/office/drawing/2014/main" id="{7F6C69BE-DD12-4D18-92CF-B00AEDF15FF6}"/>
            </a:ext>
          </a:extLst>
        </xdr:cNvPr>
        <xdr:cNvSpPr/>
      </xdr:nvSpPr>
      <xdr:spPr>
        <a:xfrm>
          <a:off x="135788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33" name="フローチャート: 判断 632">
          <a:extLst>
            <a:ext uri="{FF2B5EF4-FFF2-40B4-BE49-F238E27FC236}">
              <a16:creationId xmlns:a16="http://schemas.microsoft.com/office/drawing/2014/main" id="{64E6EDB4-C492-48AA-9EBC-120646080B9A}"/>
            </a:ext>
          </a:extLst>
        </xdr:cNvPr>
        <xdr:cNvSpPr/>
      </xdr:nvSpPr>
      <xdr:spPr>
        <a:xfrm>
          <a:off x="1280414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34" name="フローチャート: 判断 633">
          <a:extLst>
            <a:ext uri="{FF2B5EF4-FFF2-40B4-BE49-F238E27FC236}">
              <a16:creationId xmlns:a16="http://schemas.microsoft.com/office/drawing/2014/main" id="{D5A16B43-77BE-4686-9DDC-0BEA1203D1F1}"/>
            </a:ext>
          </a:extLst>
        </xdr:cNvPr>
        <xdr:cNvSpPr/>
      </xdr:nvSpPr>
      <xdr:spPr>
        <a:xfrm>
          <a:off x="1202944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35" name="フローチャート: 判断 634">
          <a:extLst>
            <a:ext uri="{FF2B5EF4-FFF2-40B4-BE49-F238E27FC236}">
              <a16:creationId xmlns:a16="http://schemas.microsoft.com/office/drawing/2014/main" id="{F5F30B16-ACD9-4527-BAD0-D6593E73D22C}"/>
            </a:ext>
          </a:extLst>
        </xdr:cNvPr>
        <xdr:cNvSpPr/>
      </xdr:nvSpPr>
      <xdr:spPr>
        <a:xfrm>
          <a:off x="1123188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B7A1696A-3E0C-4410-9692-4FF3A4AF156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86F3F1A8-2CA0-4933-93DA-33CA9A29A7B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E246B20C-CF71-491F-A574-5852B943BC8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22D3953-C799-41DC-BC04-F5014CD65AB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AF5645AB-74B6-4894-8FE0-321C96F2AF0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95886</xdr:rowOff>
    </xdr:from>
    <xdr:to>
      <xdr:col>81</xdr:col>
      <xdr:colOff>101600</xdr:colOff>
      <xdr:row>81</xdr:row>
      <xdr:rowOff>26036</xdr:rowOff>
    </xdr:to>
    <xdr:sp macro="" textlink="">
      <xdr:nvSpPr>
        <xdr:cNvPr id="641" name="楕円 640">
          <a:extLst>
            <a:ext uri="{FF2B5EF4-FFF2-40B4-BE49-F238E27FC236}">
              <a16:creationId xmlns:a16="http://schemas.microsoft.com/office/drawing/2014/main" id="{BEDAA280-6F14-40A8-934A-AED397323229}"/>
            </a:ext>
          </a:extLst>
        </xdr:cNvPr>
        <xdr:cNvSpPr/>
      </xdr:nvSpPr>
      <xdr:spPr>
        <a:xfrm>
          <a:off x="13578840" y="1350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21589</xdr:rowOff>
    </xdr:from>
    <xdr:to>
      <xdr:col>76</xdr:col>
      <xdr:colOff>165100</xdr:colOff>
      <xdr:row>79</xdr:row>
      <xdr:rowOff>123189</xdr:rowOff>
    </xdr:to>
    <xdr:sp macro="" textlink="">
      <xdr:nvSpPr>
        <xdr:cNvPr id="642" name="楕円 641">
          <a:extLst>
            <a:ext uri="{FF2B5EF4-FFF2-40B4-BE49-F238E27FC236}">
              <a16:creationId xmlns:a16="http://schemas.microsoft.com/office/drawing/2014/main" id="{57076B61-E6C2-49DD-964F-5FFD39A75C48}"/>
            </a:ext>
          </a:extLst>
        </xdr:cNvPr>
        <xdr:cNvSpPr/>
      </xdr:nvSpPr>
      <xdr:spPr>
        <a:xfrm>
          <a:off x="12804140" y="132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80</xdr:row>
      <xdr:rowOff>146686</xdr:rowOff>
    </xdr:to>
    <xdr:cxnSp macro="">
      <xdr:nvCxnSpPr>
        <xdr:cNvPr id="643" name="直線コネクタ 642">
          <a:extLst>
            <a:ext uri="{FF2B5EF4-FFF2-40B4-BE49-F238E27FC236}">
              <a16:creationId xmlns:a16="http://schemas.microsoft.com/office/drawing/2014/main" id="{AFDDDEA1-6D2B-4575-A87A-4EC84E5BFCB0}"/>
            </a:ext>
          </a:extLst>
        </xdr:cNvPr>
        <xdr:cNvCxnSpPr/>
      </xdr:nvCxnSpPr>
      <xdr:spPr>
        <a:xfrm>
          <a:off x="12854940" y="13315949"/>
          <a:ext cx="774700" cy="2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116839</xdr:rowOff>
    </xdr:from>
    <xdr:to>
      <xdr:col>72</xdr:col>
      <xdr:colOff>38100</xdr:colOff>
      <xdr:row>78</xdr:row>
      <xdr:rowOff>46989</xdr:rowOff>
    </xdr:to>
    <xdr:sp macro="" textlink="">
      <xdr:nvSpPr>
        <xdr:cNvPr id="644" name="楕円 643">
          <a:extLst>
            <a:ext uri="{FF2B5EF4-FFF2-40B4-BE49-F238E27FC236}">
              <a16:creationId xmlns:a16="http://schemas.microsoft.com/office/drawing/2014/main" id="{AFE61A93-D21D-4C5C-802A-A712B70B4BC3}"/>
            </a:ext>
          </a:extLst>
        </xdr:cNvPr>
        <xdr:cNvSpPr/>
      </xdr:nvSpPr>
      <xdr:spPr>
        <a:xfrm>
          <a:off x="12029440" y="13025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167639</xdr:rowOff>
    </xdr:from>
    <xdr:to>
      <xdr:col>76</xdr:col>
      <xdr:colOff>114300</xdr:colOff>
      <xdr:row>79</xdr:row>
      <xdr:rowOff>72389</xdr:rowOff>
    </xdr:to>
    <xdr:cxnSp macro="">
      <xdr:nvCxnSpPr>
        <xdr:cNvPr id="645" name="直線コネクタ 644">
          <a:extLst>
            <a:ext uri="{FF2B5EF4-FFF2-40B4-BE49-F238E27FC236}">
              <a16:creationId xmlns:a16="http://schemas.microsoft.com/office/drawing/2014/main" id="{CBE4C46B-5FDD-4866-AD5B-9666C639D14C}"/>
            </a:ext>
          </a:extLst>
        </xdr:cNvPr>
        <xdr:cNvCxnSpPr/>
      </xdr:nvCxnSpPr>
      <xdr:spPr>
        <a:xfrm>
          <a:off x="12072620" y="13075919"/>
          <a:ext cx="78232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143511</xdr:rowOff>
    </xdr:from>
    <xdr:to>
      <xdr:col>67</xdr:col>
      <xdr:colOff>101600</xdr:colOff>
      <xdr:row>79</xdr:row>
      <xdr:rowOff>73661</xdr:rowOff>
    </xdr:to>
    <xdr:sp macro="" textlink="">
      <xdr:nvSpPr>
        <xdr:cNvPr id="646" name="楕円 645">
          <a:extLst>
            <a:ext uri="{FF2B5EF4-FFF2-40B4-BE49-F238E27FC236}">
              <a16:creationId xmlns:a16="http://schemas.microsoft.com/office/drawing/2014/main" id="{0F0415EC-F15D-4758-A735-C5F3F410F47F}"/>
            </a:ext>
          </a:extLst>
        </xdr:cNvPr>
        <xdr:cNvSpPr/>
      </xdr:nvSpPr>
      <xdr:spPr>
        <a:xfrm>
          <a:off x="11231880" y="1321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167639</xdr:rowOff>
    </xdr:from>
    <xdr:to>
      <xdr:col>71</xdr:col>
      <xdr:colOff>177800</xdr:colOff>
      <xdr:row>79</xdr:row>
      <xdr:rowOff>22861</xdr:rowOff>
    </xdr:to>
    <xdr:cxnSp macro="">
      <xdr:nvCxnSpPr>
        <xdr:cNvPr id="647" name="直線コネクタ 646">
          <a:extLst>
            <a:ext uri="{FF2B5EF4-FFF2-40B4-BE49-F238E27FC236}">
              <a16:creationId xmlns:a16="http://schemas.microsoft.com/office/drawing/2014/main" id="{2AD72E9D-8517-48E2-B8EF-C4B4107AC602}"/>
            </a:ext>
          </a:extLst>
        </xdr:cNvPr>
        <xdr:cNvCxnSpPr/>
      </xdr:nvCxnSpPr>
      <xdr:spPr>
        <a:xfrm flipV="1">
          <a:off x="11282680" y="13075919"/>
          <a:ext cx="789940" cy="19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48" name="n_1aveValue【消防施設】&#10;有形固定資産減価償却率">
          <a:extLst>
            <a:ext uri="{FF2B5EF4-FFF2-40B4-BE49-F238E27FC236}">
              <a16:creationId xmlns:a16="http://schemas.microsoft.com/office/drawing/2014/main" id="{FBD3863A-0677-4399-9FF6-9278F9FD684D}"/>
            </a:ext>
          </a:extLst>
        </xdr:cNvPr>
        <xdr:cNvSpPr txBox="1"/>
      </xdr:nvSpPr>
      <xdr:spPr>
        <a:xfrm>
          <a:off x="1343724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649" name="n_2aveValue【消防施設】&#10;有形固定資産減価償却率">
          <a:extLst>
            <a:ext uri="{FF2B5EF4-FFF2-40B4-BE49-F238E27FC236}">
              <a16:creationId xmlns:a16="http://schemas.microsoft.com/office/drawing/2014/main" id="{580829F0-F93A-4569-8B01-541D447385CC}"/>
            </a:ext>
          </a:extLst>
        </xdr:cNvPr>
        <xdr:cNvSpPr txBox="1"/>
      </xdr:nvSpPr>
      <xdr:spPr>
        <a:xfrm>
          <a:off x="12675244"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650" name="n_3aveValue【消防施設】&#10;有形固定資産減価償却率">
          <a:extLst>
            <a:ext uri="{FF2B5EF4-FFF2-40B4-BE49-F238E27FC236}">
              <a16:creationId xmlns:a16="http://schemas.microsoft.com/office/drawing/2014/main" id="{78560E0B-BBE7-49ED-AD23-06EDE5656915}"/>
            </a:ext>
          </a:extLst>
        </xdr:cNvPr>
        <xdr:cNvSpPr txBox="1"/>
      </xdr:nvSpPr>
      <xdr:spPr>
        <a:xfrm>
          <a:off x="1190054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51" name="n_4aveValue【消防施設】&#10;有形固定資産減価償却率">
          <a:extLst>
            <a:ext uri="{FF2B5EF4-FFF2-40B4-BE49-F238E27FC236}">
              <a16:creationId xmlns:a16="http://schemas.microsoft.com/office/drawing/2014/main" id="{88FA55E6-3FB1-4246-85A9-B03BCC90E232}"/>
            </a:ext>
          </a:extLst>
        </xdr:cNvPr>
        <xdr:cNvSpPr txBox="1"/>
      </xdr:nvSpPr>
      <xdr:spPr>
        <a:xfrm>
          <a:off x="1110298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42563</xdr:rowOff>
    </xdr:from>
    <xdr:ext cx="405111" cy="259045"/>
    <xdr:sp macro="" textlink="">
      <xdr:nvSpPr>
        <xdr:cNvPr id="652" name="n_1mainValue【消防施設】&#10;有形固定資産減価償却率">
          <a:extLst>
            <a:ext uri="{FF2B5EF4-FFF2-40B4-BE49-F238E27FC236}">
              <a16:creationId xmlns:a16="http://schemas.microsoft.com/office/drawing/2014/main" id="{C52BF9D0-43B5-4563-A93B-85DF5C2AD1B2}"/>
            </a:ext>
          </a:extLst>
        </xdr:cNvPr>
        <xdr:cNvSpPr txBox="1"/>
      </xdr:nvSpPr>
      <xdr:spPr>
        <a:xfrm>
          <a:off x="13437244" y="1328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653" name="n_2mainValue【消防施設】&#10;有形固定資産減価償却率">
          <a:extLst>
            <a:ext uri="{FF2B5EF4-FFF2-40B4-BE49-F238E27FC236}">
              <a16:creationId xmlns:a16="http://schemas.microsoft.com/office/drawing/2014/main" id="{1AD4904E-FB9A-4221-83B4-E20CB682A962}"/>
            </a:ext>
          </a:extLst>
        </xdr:cNvPr>
        <xdr:cNvSpPr txBox="1"/>
      </xdr:nvSpPr>
      <xdr:spPr>
        <a:xfrm>
          <a:off x="12675244" y="1304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63516</xdr:rowOff>
    </xdr:from>
    <xdr:ext cx="405111" cy="259045"/>
    <xdr:sp macro="" textlink="">
      <xdr:nvSpPr>
        <xdr:cNvPr id="654" name="n_3mainValue【消防施設】&#10;有形固定資産減価償却率">
          <a:extLst>
            <a:ext uri="{FF2B5EF4-FFF2-40B4-BE49-F238E27FC236}">
              <a16:creationId xmlns:a16="http://schemas.microsoft.com/office/drawing/2014/main" id="{A1A2C696-1FF6-45DC-A1BE-3655F44C26E0}"/>
            </a:ext>
          </a:extLst>
        </xdr:cNvPr>
        <xdr:cNvSpPr txBox="1"/>
      </xdr:nvSpPr>
      <xdr:spPr>
        <a:xfrm>
          <a:off x="11900544" y="1280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90188</xdr:rowOff>
    </xdr:from>
    <xdr:ext cx="405111" cy="259045"/>
    <xdr:sp macro="" textlink="">
      <xdr:nvSpPr>
        <xdr:cNvPr id="655" name="n_4mainValue【消防施設】&#10;有形固定資産減価償却率">
          <a:extLst>
            <a:ext uri="{FF2B5EF4-FFF2-40B4-BE49-F238E27FC236}">
              <a16:creationId xmlns:a16="http://schemas.microsoft.com/office/drawing/2014/main" id="{071CFFC6-CD12-42F3-973D-5B38717F056D}"/>
            </a:ext>
          </a:extLst>
        </xdr:cNvPr>
        <xdr:cNvSpPr txBox="1"/>
      </xdr:nvSpPr>
      <xdr:spPr>
        <a:xfrm>
          <a:off x="11102984" y="1299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796D32AF-712F-4BFB-B972-1B8618D2F55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E1423638-3966-4519-B463-691F62C6458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A1607C7C-65B8-4E32-8A1A-9EC148C6F1D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A5558422-B11D-45C8-9BBF-597D57B7316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1015C5F9-2E96-4247-AC1E-6868AB18ACA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B808650A-3623-4442-AF81-2FA21E6122F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624FC2A7-C70B-4FFE-A558-9AC04CFA729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B5E45B63-20FA-4600-B235-2D6815048FF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53CD2B5B-6654-4E16-ACCB-263F6C8C6B0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C274AEF1-064F-4600-8AD6-767B200E233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6" name="直線コネクタ 665">
          <a:extLst>
            <a:ext uri="{FF2B5EF4-FFF2-40B4-BE49-F238E27FC236}">
              <a16:creationId xmlns:a16="http://schemas.microsoft.com/office/drawing/2014/main" id="{EDA132DB-F345-4D02-BA36-04F3AB698934}"/>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7" name="テキスト ボックス 666">
          <a:extLst>
            <a:ext uri="{FF2B5EF4-FFF2-40B4-BE49-F238E27FC236}">
              <a16:creationId xmlns:a16="http://schemas.microsoft.com/office/drawing/2014/main" id="{8B48E153-74B3-458D-BBCC-757B06BEB5C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8" name="直線コネクタ 667">
          <a:extLst>
            <a:ext uri="{FF2B5EF4-FFF2-40B4-BE49-F238E27FC236}">
              <a16:creationId xmlns:a16="http://schemas.microsoft.com/office/drawing/2014/main" id="{7DE28DB9-2C44-4111-A2B7-870779D13BC5}"/>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9" name="テキスト ボックス 668">
          <a:extLst>
            <a:ext uri="{FF2B5EF4-FFF2-40B4-BE49-F238E27FC236}">
              <a16:creationId xmlns:a16="http://schemas.microsoft.com/office/drawing/2014/main" id="{8F2C8690-B675-486F-BC18-3DD7723A17A8}"/>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0" name="直線コネクタ 669">
          <a:extLst>
            <a:ext uri="{FF2B5EF4-FFF2-40B4-BE49-F238E27FC236}">
              <a16:creationId xmlns:a16="http://schemas.microsoft.com/office/drawing/2014/main" id="{D7710A1C-6E15-44B5-9201-D921E4034387}"/>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1" name="テキスト ボックス 670">
          <a:extLst>
            <a:ext uri="{FF2B5EF4-FFF2-40B4-BE49-F238E27FC236}">
              <a16:creationId xmlns:a16="http://schemas.microsoft.com/office/drawing/2014/main" id="{C86E5EA1-D8C5-4356-B7B9-329F77B95F5C}"/>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2" name="直線コネクタ 671">
          <a:extLst>
            <a:ext uri="{FF2B5EF4-FFF2-40B4-BE49-F238E27FC236}">
              <a16:creationId xmlns:a16="http://schemas.microsoft.com/office/drawing/2014/main" id="{F518233A-BF33-43BB-A095-DC30B79734D6}"/>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3" name="テキスト ボックス 672">
          <a:extLst>
            <a:ext uri="{FF2B5EF4-FFF2-40B4-BE49-F238E27FC236}">
              <a16:creationId xmlns:a16="http://schemas.microsoft.com/office/drawing/2014/main" id="{B8C92F6D-66C8-44A0-9E01-5A28A13DE13C}"/>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4" name="直線コネクタ 673">
          <a:extLst>
            <a:ext uri="{FF2B5EF4-FFF2-40B4-BE49-F238E27FC236}">
              <a16:creationId xmlns:a16="http://schemas.microsoft.com/office/drawing/2014/main" id="{EB04D6E0-943A-45E5-A66E-DBAB39F8B01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5" name="テキスト ボックス 674">
          <a:extLst>
            <a:ext uri="{FF2B5EF4-FFF2-40B4-BE49-F238E27FC236}">
              <a16:creationId xmlns:a16="http://schemas.microsoft.com/office/drawing/2014/main" id="{3A6CB4D5-D95B-4D7C-A1EF-52E63953E877}"/>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6" name="直線コネクタ 675">
          <a:extLst>
            <a:ext uri="{FF2B5EF4-FFF2-40B4-BE49-F238E27FC236}">
              <a16:creationId xmlns:a16="http://schemas.microsoft.com/office/drawing/2014/main" id="{7AA1D904-73E0-4ECD-AF10-7791CFD4776A}"/>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7" name="テキスト ボックス 676">
          <a:extLst>
            <a:ext uri="{FF2B5EF4-FFF2-40B4-BE49-F238E27FC236}">
              <a16:creationId xmlns:a16="http://schemas.microsoft.com/office/drawing/2014/main" id="{D0093B2C-14ED-4A48-8B5F-7F08551BCC22}"/>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B2E4AE3E-0FE4-4E63-A413-1401744D7C5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A140309C-CC5F-4B94-9785-66098639FE6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9542684C-43FC-4620-9584-2DEE3161725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681" name="直線コネクタ 680">
          <a:extLst>
            <a:ext uri="{FF2B5EF4-FFF2-40B4-BE49-F238E27FC236}">
              <a16:creationId xmlns:a16="http://schemas.microsoft.com/office/drawing/2014/main" id="{139D087C-40FC-48D6-9922-F3593E1BAA8C}"/>
            </a:ext>
          </a:extLst>
        </xdr:cNvPr>
        <xdr:cNvCxnSpPr/>
      </xdr:nvCxnSpPr>
      <xdr:spPr>
        <a:xfrm flipV="1">
          <a:off x="19509104" y="12964342"/>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682" name="【消防施設】&#10;一人当たり面積最小値テキスト">
          <a:extLst>
            <a:ext uri="{FF2B5EF4-FFF2-40B4-BE49-F238E27FC236}">
              <a16:creationId xmlns:a16="http://schemas.microsoft.com/office/drawing/2014/main" id="{D077EC00-E67A-440D-BD3F-E8B8196D41C6}"/>
            </a:ext>
          </a:extLst>
        </xdr:cNvPr>
        <xdr:cNvSpPr txBox="1"/>
      </xdr:nvSpPr>
      <xdr:spPr>
        <a:xfrm>
          <a:off x="1954784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683" name="直線コネクタ 682">
          <a:extLst>
            <a:ext uri="{FF2B5EF4-FFF2-40B4-BE49-F238E27FC236}">
              <a16:creationId xmlns:a16="http://schemas.microsoft.com/office/drawing/2014/main" id="{D8443203-09EE-4CB8-8C3D-A75DD706970E}"/>
            </a:ext>
          </a:extLst>
        </xdr:cNvPr>
        <xdr:cNvCxnSpPr/>
      </xdr:nvCxnSpPr>
      <xdr:spPr>
        <a:xfrm>
          <a:off x="1944370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684" name="【消防施設】&#10;一人当たり面積最大値テキスト">
          <a:extLst>
            <a:ext uri="{FF2B5EF4-FFF2-40B4-BE49-F238E27FC236}">
              <a16:creationId xmlns:a16="http://schemas.microsoft.com/office/drawing/2014/main" id="{6E6E6305-AB3B-4A0F-86A2-76305D9C6AA2}"/>
            </a:ext>
          </a:extLst>
        </xdr:cNvPr>
        <xdr:cNvSpPr txBox="1"/>
      </xdr:nvSpPr>
      <xdr:spPr>
        <a:xfrm>
          <a:off x="19547840" y="127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685" name="直線コネクタ 684">
          <a:extLst>
            <a:ext uri="{FF2B5EF4-FFF2-40B4-BE49-F238E27FC236}">
              <a16:creationId xmlns:a16="http://schemas.microsoft.com/office/drawing/2014/main" id="{45A0D306-DA35-4537-9FB2-1A523061FFF1}"/>
            </a:ext>
          </a:extLst>
        </xdr:cNvPr>
        <xdr:cNvCxnSpPr/>
      </xdr:nvCxnSpPr>
      <xdr:spPr>
        <a:xfrm>
          <a:off x="19443700" y="12964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86" name="【消防施設】&#10;一人当たり面積平均値テキスト">
          <a:extLst>
            <a:ext uri="{FF2B5EF4-FFF2-40B4-BE49-F238E27FC236}">
              <a16:creationId xmlns:a16="http://schemas.microsoft.com/office/drawing/2014/main" id="{6A7C351A-98EA-44D8-9C80-A314C25BAB02}"/>
            </a:ext>
          </a:extLst>
        </xdr:cNvPr>
        <xdr:cNvSpPr txBox="1"/>
      </xdr:nvSpPr>
      <xdr:spPr>
        <a:xfrm>
          <a:off x="19547840" y="1390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87" name="フローチャート: 判断 686">
          <a:extLst>
            <a:ext uri="{FF2B5EF4-FFF2-40B4-BE49-F238E27FC236}">
              <a16:creationId xmlns:a16="http://schemas.microsoft.com/office/drawing/2014/main" id="{FA6B5EF3-42BA-4626-A3E1-6A2D4FF1A486}"/>
            </a:ext>
          </a:extLst>
        </xdr:cNvPr>
        <xdr:cNvSpPr/>
      </xdr:nvSpPr>
      <xdr:spPr>
        <a:xfrm>
          <a:off x="194589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688" name="フローチャート: 判断 687">
          <a:extLst>
            <a:ext uri="{FF2B5EF4-FFF2-40B4-BE49-F238E27FC236}">
              <a16:creationId xmlns:a16="http://schemas.microsoft.com/office/drawing/2014/main" id="{8730AF35-6198-439B-B56E-FB7C9F57EBFB}"/>
            </a:ext>
          </a:extLst>
        </xdr:cNvPr>
        <xdr:cNvSpPr/>
      </xdr:nvSpPr>
      <xdr:spPr>
        <a:xfrm>
          <a:off x="18735040" y="13965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89" name="フローチャート: 判断 688">
          <a:extLst>
            <a:ext uri="{FF2B5EF4-FFF2-40B4-BE49-F238E27FC236}">
              <a16:creationId xmlns:a16="http://schemas.microsoft.com/office/drawing/2014/main" id="{0B7F0A4C-4F00-43AF-9BA4-057C0B1F25F6}"/>
            </a:ext>
          </a:extLst>
        </xdr:cNvPr>
        <xdr:cNvSpPr/>
      </xdr:nvSpPr>
      <xdr:spPr>
        <a:xfrm>
          <a:off x="179374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690" name="フローチャート: 判断 689">
          <a:extLst>
            <a:ext uri="{FF2B5EF4-FFF2-40B4-BE49-F238E27FC236}">
              <a16:creationId xmlns:a16="http://schemas.microsoft.com/office/drawing/2014/main" id="{D2CFB021-E4F9-49A3-9910-E0827CE1FE51}"/>
            </a:ext>
          </a:extLst>
        </xdr:cNvPr>
        <xdr:cNvSpPr/>
      </xdr:nvSpPr>
      <xdr:spPr>
        <a:xfrm>
          <a:off x="1716278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691" name="フローチャート: 判断 690">
          <a:extLst>
            <a:ext uri="{FF2B5EF4-FFF2-40B4-BE49-F238E27FC236}">
              <a16:creationId xmlns:a16="http://schemas.microsoft.com/office/drawing/2014/main" id="{9144DCDB-47FB-482D-B27D-299F1AB5530F}"/>
            </a:ext>
          </a:extLst>
        </xdr:cNvPr>
        <xdr:cNvSpPr/>
      </xdr:nvSpPr>
      <xdr:spPr>
        <a:xfrm>
          <a:off x="16388080" y="14082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7F48FE5-43C9-4AA6-A133-261B39B5E27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1BB95870-3DCE-4CA8-82C3-04B4666CE9B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152BB80C-5269-4FC5-929E-7C308A9EDAF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BF2E71CD-6122-49E0-9C26-65086E9868B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E574F3E5-007F-4033-A4DB-62BF55A2143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106499</xdr:rowOff>
    </xdr:from>
    <xdr:to>
      <xdr:col>112</xdr:col>
      <xdr:colOff>38100</xdr:colOff>
      <xdr:row>86</xdr:row>
      <xdr:rowOff>36649</xdr:rowOff>
    </xdr:to>
    <xdr:sp macro="" textlink="">
      <xdr:nvSpPr>
        <xdr:cNvPr id="697" name="楕円 696">
          <a:extLst>
            <a:ext uri="{FF2B5EF4-FFF2-40B4-BE49-F238E27FC236}">
              <a16:creationId xmlns:a16="http://schemas.microsoft.com/office/drawing/2014/main" id="{E9DD6DFE-2E2F-4556-AE17-A628CCC50FD2}"/>
            </a:ext>
          </a:extLst>
        </xdr:cNvPr>
        <xdr:cNvSpPr/>
      </xdr:nvSpPr>
      <xdr:spPr>
        <a:xfrm>
          <a:off x="18735040" y="14355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109764</xdr:rowOff>
    </xdr:from>
    <xdr:to>
      <xdr:col>107</xdr:col>
      <xdr:colOff>101600</xdr:colOff>
      <xdr:row>86</xdr:row>
      <xdr:rowOff>39914</xdr:rowOff>
    </xdr:to>
    <xdr:sp macro="" textlink="">
      <xdr:nvSpPr>
        <xdr:cNvPr id="698" name="楕円 697">
          <a:extLst>
            <a:ext uri="{FF2B5EF4-FFF2-40B4-BE49-F238E27FC236}">
              <a16:creationId xmlns:a16="http://schemas.microsoft.com/office/drawing/2014/main" id="{28A6E287-94D8-4471-ABB9-DF7EC6C17B17}"/>
            </a:ext>
          </a:extLst>
        </xdr:cNvPr>
        <xdr:cNvSpPr/>
      </xdr:nvSpPr>
      <xdr:spPr>
        <a:xfrm>
          <a:off x="17937480" y="1435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157299</xdr:rowOff>
    </xdr:from>
    <xdr:to>
      <xdr:col>111</xdr:col>
      <xdr:colOff>177800</xdr:colOff>
      <xdr:row>85</xdr:row>
      <xdr:rowOff>160564</xdr:rowOff>
    </xdr:to>
    <xdr:cxnSp macro="">
      <xdr:nvCxnSpPr>
        <xdr:cNvPr id="699" name="直線コネクタ 698">
          <a:extLst>
            <a:ext uri="{FF2B5EF4-FFF2-40B4-BE49-F238E27FC236}">
              <a16:creationId xmlns:a16="http://schemas.microsoft.com/office/drawing/2014/main" id="{F9391A7A-F03D-4ABE-9559-3FE7E0AF98C2}"/>
            </a:ext>
          </a:extLst>
        </xdr:cNvPr>
        <xdr:cNvCxnSpPr/>
      </xdr:nvCxnSpPr>
      <xdr:spPr>
        <a:xfrm flipV="1">
          <a:off x="17988280" y="1440669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109764</xdr:rowOff>
    </xdr:from>
    <xdr:to>
      <xdr:col>102</xdr:col>
      <xdr:colOff>165100</xdr:colOff>
      <xdr:row>86</xdr:row>
      <xdr:rowOff>39914</xdr:rowOff>
    </xdr:to>
    <xdr:sp macro="" textlink="">
      <xdr:nvSpPr>
        <xdr:cNvPr id="700" name="楕円 699">
          <a:extLst>
            <a:ext uri="{FF2B5EF4-FFF2-40B4-BE49-F238E27FC236}">
              <a16:creationId xmlns:a16="http://schemas.microsoft.com/office/drawing/2014/main" id="{5F37BA29-99B3-4D0E-8E00-4AED132A765C}"/>
            </a:ext>
          </a:extLst>
        </xdr:cNvPr>
        <xdr:cNvSpPr/>
      </xdr:nvSpPr>
      <xdr:spPr>
        <a:xfrm>
          <a:off x="17162780" y="1435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160564</xdr:rowOff>
    </xdr:from>
    <xdr:to>
      <xdr:col>107</xdr:col>
      <xdr:colOff>50800</xdr:colOff>
      <xdr:row>85</xdr:row>
      <xdr:rowOff>160564</xdr:rowOff>
    </xdr:to>
    <xdr:cxnSp macro="">
      <xdr:nvCxnSpPr>
        <xdr:cNvPr id="701" name="直線コネクタ 700">
          <a:extLst>
            <a:ext uri="{FF2B5EF4-FFF2-40B4-BE49-F238E27FC236}">
              <a16:creationId xmlns:a16="http://schemas.microsoft.com/office/drawing/2014/main" id="{A0134562-A5DA-4A5E-9685-004F1992BC16}"/>
            </a:ext>
          </a:extLst>
        </xdr:cNvPr>
        <xdr:cNvCxnSpPr/>
      </xdr:nvCxnSpPr>
      <xdr:spPr>
        <a:xfrm>
          <a:off x="17213580" y="144099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02" name="楕円 701">
          <a:extLst>
            <a:ext uri="{FF2B5EF4-FFF2-40B4-BE49-F238E27FC236}">
              <a16:creationId xmlns:a16="http://schemas.microsoft.com/office/drawing/2014/main" id="{6FB0FBB9-4DC6-4031-A971-D978CBA317F9}"/>
            </a:ext>
          </a:extLst>
        </xdr:cNvPr>
        <xdr:cNvSpPr/>
      </xdr:nvSpPr>
      <xdr:spPr>
        <a:xfrm>
          <a:off x="1638808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160564</xdr:rowOff>
    </xdr:from>
    <xdr:to>
      <xdr:col>102</xdr:col>
      <xdr:colOff>114300</xdr:colOff>
      <xdr:row>86</xdr:row>
      <xdr:rowOff>15239</xdr:rowOff>
    </xdr:to>
    <xdr:cxnSp macro="">
      <xdr:nvCxnSpPr>
        <xdr:cNvPr id="703" name="直線コネクタ 702">
          <a:extLst>
            <a:ext uri="{FF2B5EF4-FFF2-40B4-BE49-F238E27FC236}">
              <a16:creationId xmlns:a16="http://schemas.microsoft.com/office/drawing/2014/main" id="{C580BB7A-4DB8-4027-AC49-FF9ACDC4B610}"/>
            </a:ext>
          </a:extLst>
        </xdr:cNvPr>
        <xdr:cNvCxnSpPr/>
      </xdr:nvCxnSpPr>
      <xdr:spPr>
        <a:xfrm flipV="1">
          <a:off x="16431260" y="14409964"/>
          <a:ext cx="7823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04" name="n_1aveValue【消防施設】&#10;一人当たり面積">
          <a:extLst>
            <a:ext uri="{FF2B5EF4-FFF2-40B4-BE49-F238E27FC236}">
              <a16:creationId xmlns:a16="http://schemas.microsoft.com/office/drawing/2014/main" id="{CE20C31D-037A-4114-926B-6AD502854DA6}"/>
            </a:ext>
          </a:extLst>
        </xdr:cNvPr>
        <xdr:cNvSpPr txBox="1"/>
      </xdr:nvSpPr>
      <xdr:spPr>
        <a:xfrm>
          <a:off x="1856112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05" name="n_2aveValue【消防施設】&#10;一人当たり面積">
          <a:extLst>
            <a:ext uri="{FF2B5EF4-FFF2-40B4-BE49-F238E27FC236}">
              <a16:creationId xmlns:a16="http://schemas.microsoft.com/office/drawing/2014/main" id="{E86265ED-A26F-4506-B9FE-BC7B963559FB}"/>
            </a:ext>
          </a:extLst>
        </xdr:cNvPr>
        <xdr:cNvSpPr txBox="1"/>
      </xdr:nvSpPr>
      <xdr:spPr>
        <a:xfrm>
          <a:off x="177762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06" name="n_3aveValue【消防施設】&#10;一人当たり面積">
          <a:extLst>
            <a:ext uri="{FF2B5EF4-FFF2-40B4-BE49-F238E27FC236}">
              <a16:creationId xmlns:a16="http://schemas.microsoft.com/office/drawing/2014/main" id="{B41C502D-3A5F-4D38-B673-57ADB7E24416}"/>
            </a:ext>
          </a:extLst>
        </xdr:cNvPr>
        <xdr:cNvSpPr txBox="1"/>
      </xdr:nvSpPr>
      <xdr:spPr>
        <a:xfrm>
          <a:off x="17001567" y="138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07" name="n_4aveValue【消防施設】&#10;一人当たり面積">
          <a:extLst>
            <a:ext uri="{FF2B5EF4-FFF2-40B4-BE49-F238E27FC236}">
              <a16:creationId xmlns:a16="http://schemas.microsoft.com/office/drawing/2014/main" id="{E9B863A9-1F48-476E-85FC-4C3B494AC82A}"/>
            </a:ext>
          </a:extLst>
        </xdr:cNvPr>
        <xdr:cNvSpPr txBox="1"/>
      </xdr:nvSpPr>
      <xdr:spPr>
        <a:xfrm>
          <a:off x="16226867" y="138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27776</xdr:rowOff>
    </xdr:from>
    <xdr:ext cx="469744" cy="259045"/>
    <xdr:sp macro="" textlink="">
      <xdr:nvSpPr>
        <xdr:cNvPr id="708" name="n_1mainValue【消防施設】&#10;一人当たり面積">
          <a:extLst>
            <a:ext uri="{FF2B5EF4-FFF2-40B4-BE49-F238E27FC236}">
              <a16:creationId xmlns:a16="http://schemas.microsoft.com/office/drawing/2014/main" id="{1967B991-3712-4068-8880-03108CD866DE}"/>
            </a:ext>
          </a:extLst>
        </xdr:cNvPr>
        <xdr:cNvSpPr txBox="1"/>
      </xdr:nvSpPr>
      <xdr:spPr>
        <a:xfrm>
          <a:off x="18561127" y="14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31041</xdr:rowOff>
    </xdr:from>
    <xdr:ext cx="469744" cy="259045"/>
    <xdr:sp macro="" textlink="">
      <xdr:nvSpPr>
        <xdr:cNvPr id="709" name="n_2mainValue【消防施設】&#10;一人当たり面積">
          <a:extLst>
            <a:ext uri="{FF2B5EF4-FFF2-40B4-BE49-F238E27FC236}">
              <a16:creationId xmlns:a16="http://schemas.microsoft.com/office/drawing/2014/main" id="{900C66BB-5385-4CCD-AF81-A799E762403B}"/>
            </a:ext>
          </a:extLst>
        </xdr:cNvPr>
        <xdr:cNvSpPr txBox="1"/>
      </xdr:nvSpPr>
      <xdr:spPr>
        <a:xfrm>
          <a:off x="1777626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31041</xdr:rowOff>
    </xdr:from>
    <xdr:ext cx="469744" cy="259045"/>
    <xdr:sp macro="" textlink="">
      <xdr:nvSpPr>
        <xdr:cNvPr id="710" name="n_3mainValue【消防施設】&#10;一人当たり面積">
          <a:extLst>
            <a:ext uri="{FF2B5EF4-FFF2-40B4-BE49-F238E27FC236}">
              <a16:creationId xmlns:a16="http://schemas.microsoft.com/office/drawing/2014/main" id="{5AC3C536-FA39-4476-A9A0-B4D803F06B2E}"/>
            </a:ext>
          </a:extLst>
        </xdr:cNvPr>
        <xdr:cNvSpPr txBox="1"/>
      </xdr:nvSpPr>
      <xdr:spPr>
        <a:xfrm>
          <a:off x="1700156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11" name="n_4mainValue【消防施設】&#10;一人当たり面積">
          <a:extLst>
            <a:ext uri="{FF2B5EF4-FFF2-40B4-BE49-F238E27FC236}">
              <a16:creationId xmlns:a16="http://schemas.microsoft.com/office/drawing/2014/main" id="{8BC44FC1-376A-4F71-9E3B-DD50B9ECF55A}"/>
            </a:ext>
          </a:extLst>
        </xdr:cNvPr>
        <xdr:cNvSpPr txBox="1"/>
      </xdr:nvSpPr>
      <xdr:spPr>
        <a:xfrm>
          <a:off x="162268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1CE14A34-12F3-4418-9BF2-07B04A97977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7C64F447-D75A-4D6F-BE9B-9709AB6AA9E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97007648-1652-437F-B205-2870A89872E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67007F3C-39D0-4A63-8FCF-C60013BBF17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8783A86E-2DCF-43F6-9242-5655BE7F404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D9874E07-C1FB-476A-9569-8D48B4A9192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10895C68-122B-4595-AB0A-81EFAF9DCBF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70830AEB-3529-40B2-B1F0-F0E45B0223D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B997462B-EC12-4EC9-A3F0-E0765949FDB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41E6954E-30C0-4019-8DD0-28110C552C3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BACBA41D-F3A3-4E7D-AAE6-A605FAE1C76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3" name="直線コネクタ 722">
          <a:extLst>
            <a:ext uri="{FF2B5EF4-FFF2-40B4-BE49-F238E27FC236}">
              <a16:creationId xmlns:a16="http://schemas.microsoft.com/office/drawing/2014/main" id="{8C1B9E3D-2EB5-482B-BA0B-7F9A8431BF8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4" name="テキスト ボックス 723">
          <a:extLst>
            <a:ext uri="{FF2B5EF4-FFF2-40B4-BE49-F238E27FC236}">
              <a16:creationId xmlns:a16="http://schemas.microsoft.com/office/drawing/2014/main" id="{E0B7611B-ECFC-4DDA-B969-78C251BC9938}"/>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5" name="直線コネクタ 724">
          <a:extLst>
            <a:ext uri="{FF2B5EF4-FFF2-40B4-BE49-F238E27FC236}">
              <a16:creationId xmlns:a16="http://schemas.microsoft.com/office/drawing/2014/main" id="{5AC8317C-1FF0-4AEF-A2E5-CB1A2777D12D}"/>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6" name="テキスト ボックス 725">
          <a:extLst>
            <a:ext uri="{FF2B5EF4-FFF2-40B4-BE49-F238E27FC236}">
              <a16:creationId xmlns:a16="http://schemas.microsoft.com/office/drawing/2014/main" id="{3E14093D-8FA8-46C3-B52F-6FDFA4DDEA63}"/>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7" name="直線コネクタ 726">
          <a:extLst>
            <a:ext uri="{FF2B5EF4-FFF2-40B4-BE49-F238E27FC236}">
              <a16:creationId xmlns:a16="http://schemas.microsoft.com/office/drawing/2014/main" id="{1500CF34-79E9-40F2-8AE1-913B1FB6F15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8" name="テキスト ボックス 727">
          <a:extLst>
            <a:ext uri="{FF2B5EF4-FFF2-40B4-BE49-F238E27FC236}">
              <a16:creationId xmlns:a16="http://schemas.microsoft.com/office/drawing/2014/main" id="{F5801578-7E2A-4D73-96CD-73F01902195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9" name="直線コネクタ 728">
          <a:extLst>
            <a:ext uri="{FF2B5EF4-FFF2-40B4-BE49-F238E27FC236}">
              <a16:creationId xmlns:a16="http://schemas.microsoft.com/office/drawing/2014/main" id="{5FDE38AF-EFEB-4BF2-B505-05AEE7DA8B3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0" name="テキスト ボックス 729">
          <a:extLst>
            <a:ext uri="{FF2B5EF4-FFF2-40B4-BE49-F238E27FC236}">
              <a16:creationId xmlns:a16="http://schemas.microsoft.com/office/drawing/2014/main" id="{151C0BF1-172A-4BEF-A4D3-0F2FA406A78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1" name="直線コネクタ 730">
          <a:extLst>
            <a:ext uri="{FF2B5EF4-FFF2-40B4-BE49-F238E27FC236}">
              <a16:creationId xmlns:a16="http://schemas.microsoft.com/office/drawing/2014/main" id="{6C28C9DD-3A06-417D-82A4-DFE97B43391D}"/>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2" name="テキスト ボックス 731">
          <a:extLst>
            <a:ext uri="{FF2B5EF4-FFF2-40B4-BE49-F238E27FC236}">
              <a16:creationId xmlns:a16="http://schemas.microsoft.com/office/drawing/2014/main" id="{C559C4C9-33AD-443E-80E0-F02F28E9ACD8}"/>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C774D0A4-2C44-4C66-A8BE-3F3EBE82F97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庁舎】&#10;有形固定資産減価償却率グラフ枠">
          <a:extLst>
            <a:ext uri="{FF2B5EF4-FFF2-40B4-BE49-F238E27FC236}">
              <a16:creationId xmlns:a16="http://schemas.microsoft.com/office/drawing/2014/main" id="{5D801EDA-8F92-4652-96A9-CC776C920FE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35" name="直線コネクタ 734">
          <a:extLst>
            <a:ext uri="{FF2B5EF4-FFF2-40B4-BE49-F238E27FC236}">
              <a16:creationId xmlns:a16="http://schemas.microsoft.com/office/drawing/2014/main" id="{759EF951-D654-4AEA-8E6A-9EA11585B403}"/>
            </a:ext>
          </a:extLst>
        </xdr:cNvPr>
        <xdr:cNvCxnSpPr/>
      </xdr:nvCxnSpPr>
      <xdr:spPr>
        <a:xfrm flipV="1">
          <a:off x="14375764" y="16887825"/>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36" name="【庁舎】&#10;有形固定資産減価償却率最小値テキスト">
          <a:extLst>
            <a:ext uri="{FF2B5EF4-FFF2-40B4-BE49-F238E27FC236}">
              <a16:creationId xmlns:a16="http://schemas.microsoft.com/office/drawing/2014/main" id="{4FC71278-44A2-4D64-B0DF-DD3CF5E50CAB}"/>
            </a:ext>
          </a:extLst>
        </xdr:cNvPr>
        <xdr:cNvSpPr txBox="1"/>
      </xdr:nvSpPr>
      <xdr:spPr>
        <a:xfrm>
          <a:off x="14414500" y="1832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37" name="直線コネクタ 736">
          <a:extLst>
            <a:ext uri="{FF2B5EF4-FFF2-40B4-BE49-F238E27FC236}">
              <a16:creationId xmlns:a16="http://schemas.microsoft.com/office/drawing/2014/main" id="{ECF93151-3A62-46C6-804C-51102E207C20}"/>
            </a:ext>
          </a:extLst>
        </xdr:cNvPr>
        <xdr:cNvCxnSpPr/>
      </xdr:nvCxnSpPr>
      <xdr:spPr>
        <a:xfrm>
          <a:off x="14287500" y="18316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38" name="【庁舎】&#10;有形固定資産減価償却率最大値テキスト">
          <a:extLst>
            <a:ext uri="{FF2B5EF4-FFF2-40B4-BE49-F238E27FC236}">
              <a16:creationId xmlns:a16="http://schemas.microsoft.com/office/drawing/2014/main" id="{CE15B0E7-D458-4091-95B0-1983487E22D9}"/>
            </a:ext>
          </a:extLst>
        </xdr:cNvPr>
        <xdr:cNvSpPr txBox="1"/>
      </xdr:nvSpPr>
      <xdr:spPr>
        <a:xfrm>
          <a:off x="14414500" y="16666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39" name="直線コネクタ 738">
          <a:extLst>
            <a:ext uri="{FF2B5EF4-FFF2-40B4-BE49-F238E27FC236}">
              <a16:creationId xmlns:a16="http://schemas.microsoft.com/office/drawing/2014/main" id="{B3BDE8C0-FC75-4BBD-B834-1A28A1ECE413}"/>
            </a:ext>
          </a:extLst>
        </xdr:cNvPr>
        <xdr:cNvCxnSpPr/>
      </xdr:nvCxnSpPr>
      <xdr:spPr>
        <a:xfrm>
          <a:off x="14287500" y="1688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40" name="【庁舎】&#10;有形固定資産減価償却率平均値テキスト">
          <a:extLst>
            <a:ext uri="{FF2B5EF4-FFF2-40B4-BE49-F238E27FC236}">
              <a16:creationId xmlns:a16="http://schemas.microsoft.com/office/drawing/2014/main" id="{DCC1A76A-EC53-4C75-A1A8-0B3D72351C9A}"/>
            </a:ext>
          </a:extLst>
        </xdr:cNvPr>
        <xdr:cNvSpPr txBox="1"/>
      </xdr:nvSpPr>
      <xdr:spPr>
        <a:xfrm>
          <a:off x="14414500" y="1757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41" name="フローチャート: 判断 740">
          <a:extLst>
            <a:ext uri="{FF2B5EF4-FFF2-40B4-BE49-F238E27FC236}">
              <a16:creationId xmlns:a16="http://schemas.microsoft.com/office/drawing/2014/main" id="{B844C702-83B6-4F67-BDA7-8FC08C81FD11}"/>
            </a:ext>
          </a:extLst>
        </xdr:cNvPr>
        <xdr:cNvSpPr/>
      </xdr:nvSpPr>
      <xdr:spPr>
        <a:xfrm>
          <a:off x="14325600" y="175952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42" name="フローチャート: 判断 741">
          <a:extLst>
            <a:ext uri="{FF2B5EF4-FFF2-40B4-BE49-F238E27FC236}">
              <a16:creationId xmlns:a16="http://schemas.microsoft.com/office/drawing/2014/main" id="{834E1571-15A7-4AA0-8D77-8ABA96034385}"/>
            </a:ext>
          </a:extLst>
        </xdr:cNvPr>
        <xdr:cNvSpPr/>
      </xdr:nvSpPr>
      <xdr:spPr>
        <a:xfrm>
          <a:off x="135788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43" name="フローチャート: 判断 742">
          <a:extLst>
            <a:ext uri="{FF2B5EF4-FFF2-40B4-BE49-F238E27FC236}">
              <a16:creationId xmlns:a16="http://schemas.microsoft.com/office/drawing/2014/main" id="{84D585CE-868B-4468-A3F6-C2B2958CC8D4}"/>
            </a:ext>
          </a:extLst>
        </xdr:cNvPr>
        <xdr:cNvSpPr/>
      </xdr:nvSpPr>
      <xdr:spPr>
        <a:xfrm>
          <a:off x="128041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44" name="フローチャート: 判断 743">
          <a:extLst>
            <a:ext uri="{FF2B5EF4-FFF2-40B4-BE49-F238E27FC236}">
              <a16:creationId xmlns:a16="http://schemas.microsoft.com/office/drawing/2014/main" id="{FB1017CF-2596-4871-9BF5-39FBE12CCE22}"/>
            </a:ext>
          </a:extLst>
        </xdr:cNvPr>
        <xdr:cNvSpPr/>
      </xdr:nvSpPr>
      <xdr:spPr>
        <a:xfrm>
          <a:off x="1202944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45" name="フローチャート: 判断 744">
          <a:extLst>
            <a:ext uri="{FF2B5EF4-FFF2-40B4-BE49-F238E27FC236}">
              <a16:creationId xmlns:a16="http://schemas.microsoft.com/office/drawing/2014/main" id="{0DE2FDEA-D075-4EB4-BF3F-6F70940D258B}"/>
            </a:ext>
          </a:extLst>
        </xdr:cNvPr>
        <xdr:cNvSpPr/>
      </xdr:nvSpPr>
      <xdr:spPr>
        <a:xfrm>
          <a:off x="1123188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316FB5A7-8AA7-44E9-98EE-0C1F18624AC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25799B19-CDC5-4467-8E9D-8AC4DE33EE1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77E891A1-E828-4850-A116-6025F9D1ED9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14A17667-FD5A-4597-B433-7B4387F91EF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12EA07AE-2DA6-4DBC-87FA-D7582383037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29211</xdr:rowOff>
    </xdr:from>
    <xdr:to>
      <xdr:col>81</xdr:col>
      <xdr:colOff>101600</xdr:colOff>
      <xdr:row>102</xdr:row>
      <xdr:rowOff>130811</xdr:rowOff>
    </xdr:to>
    <xdr:sp macro="" textlink="">
      <xdr:nvSpPr>
        <xdr:cNvPr id="751" name="楕円 750">
          <a:extLst>
            <a:ext uri="{FF2B5EF4-FFF2-40B4-BE49-F238E27FC236}">
              <a16:creationId xmlns:a16="http://schemas.microsoft.com/office/drawing/2014/main" id="{723B7A43-274F-4790-A4A4-CAFF591AB0B5}"/>
            </a:ext>
          </a:extLst>
        </xdr:cNvPr>
        <xdr:cNvSpPr/>
      </xdr:nvSpPr>
      <xdr:spPr>
        <a:xfrm>
          <a:off x="13578840" y="171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52" name="楕円 751">
          <a:extLst>
            <a:ext uri="{FF2B5EF4-FFF2-40B4-BE49-F238E27FC236}">
              <a16:creationId xmlns:a16="http://schemas.microsoft.com/office/drawing/2014/main" id="{5AFFD249-6384-4DF0-A67B-98EF1B2CCB0C}"/>
            </a:ext>
          </a:extLst>
        </xdr:cNvPr>
        <xdr:cNvSpPr/>
      </xdr:nvSpPr>
      <xdr:spPr>
        <a:xfrm>
          <a:off x="12804140" y="1707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26670</xdr:rowOff>
    </xdr:from>
    <xdr:to>
      <xdr:col>81</xdr:col>
      <xdr:colOff>50800</xdr:colOff>
      <xdr:row>102</xdr:row>
      <xdr:rowOff>80011</xdr:rowOff>
    </xdr:to>
    <xdr:cxnSp macro="">
      <xdr:nvCxnSpPr>
        <xdr:cNvPr id="753" name="直線コネクタ 752">
          <a:extLst>
            <a:ext uri="{FF2B5EF4-FFF2-40B4-BE49-F238E27FC236}">
              <a16:creationId xmlns:a16="http://schemas.microsoft.com/office/drawing/2014/main" id="{0008DFC4-2380-4AB0-89BB-6F0A300F5C1F}"/>
            </a:ext>
          </a:extLst>
        </xdr:cNvPr>
        <xdr:cNvCxnSpPr/>
      </xdr:nvCxnSpPr>
      <xdr:spPr>
        <a:xfrm>
          <a:off x="12854940" y="17125950"/>
          <a:ext cx="7747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92075</xdr:rowOff>
    </xdr:from>
    <xdr:to>
      <xdr:col>72</xdr:col>
      <xdr:colOff>38100</xdr:colOff>
      <xdr:row>102</xdr:row>
      <xdr:rowOff>22225</xdr:rowOff>
    </xdr:to>
    <xdr:sp macro="" textlink="">
      <xdr:nvSpPr>
        <xdr:cNvPr id="754" name="楕円 753">
          <a:extLst>
            <a:ext uri="{FF2B5EF4-FFF2-40B4-BE49-F238E27FC236}">
              <a16:creationId xmlns:a16="http://schemas.microsoft.com/office/drawing/2014/main" id="{395AF7FE-39B7-43F9-83DA-FC31248468F5}"/>
            </a:ext>
          </a:extLst>
        </xdr:cNvPr>
        <xdr:cNvSpPr/>
      </xdr:nvSpPr>
      <xdr:spPr>
        <a:xfrm>
          <a:off x="12029440" y="17023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142875</xdr:rowOff>
    </xdr:from>
    <xdr:to>
      <xdr:col>76</xdr:col>
      <xdr:colOff>114300</xdr:colOff>
      <xdr:row>102</xdr:row>
      <xdr:rowOff>26670</xdr:rowOff>
    </xdr:to>
    <xdr:cxnSp macro="">
      <xdr:nvCxnSpPr>
        <xdr:cNvPr id="755" name="直線コネクタ 754">
          <a:extLst>
            <a:ext uri="{FF2B5EF4-FFF2-40B4-BE49-F238E27FC236}">
              <a16:creationId xmlns:a16="http://schemas.microsoft.com/office/drawing/2014/main" id="{952BD3A6-A150-400C-96D5-5CE0766BDED1}"/>
            </a:ext>
          </a:extLst>
        </xdr:cNvPr>
        <xdr:cNvCxnSpPr/>
      </xdr:nvCxnSpPr>
      <xdr:spPr>
        <a:xfrm>
          <a:off x="12072620" y="1707451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53975</xdr:rowOff>
    </xdr:from>
    <xdr:to>
      <xdr:col>67</xdr:col>
      <xdr:colOff>101600</xdr:colOff>
      <xdr:row>101</xdr:row>
      <xdr:rowOff>155575</xdr:rowOff>
    </xdr:to>
    <xdr:sp macro="" textlink="">
      <xdr:nvSpPr>
        <xdr:cNvPr id="756" name="楕円 755">
          <a:extLst>
            <a:ext uri="{FF2B5EF4-FFF2-40B4-BE49-F238E27FC236}">
              <a16:creationId xmlns:a16="http://schemas.microsoft.com/office/drawing/2014/main" id="{5B12E85F-CA78-4DA2-8D17-8D775AAA1F18}"/>
            </a:ext>
          </a:extLst>
        </xdr:cNvPr>
        <xdr:cNvSpPr/>
      </xdr:nvSpPr>
      <xdr:spPr>
        <a:xfrm>
          <a:off x="1123188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104775</xdr:rowOff>
    </xdr:from>
    <xdr:to>
      <xdr:col>71</xdr:col>
      <xdr:colOff>177800</xdr:colOff>
      <xdr:row>101</xdr:row>
      <xdr:rowOff>142875</xdr:rowOff>
    </xdr:to>
    <xdr:cxnSp macro="">
      <xdr:nvCxnSpPr>
        <xdr:cNvPr id="757" name="直線コネクタ 756">
          <a:extLst>
            <a:ext uri="{FF2B5EF4-FFF2-40B4-BE49-F238E27FC236}">
              <a16:creationId xmlns:a16="http://schemas.microsoft.com/office/drawing/2014/main" id="{83B77972-091C-4AB7-9B9A-A71D933BB2A7}"/>
            </a:ext>
          </a:extLst>
        </xdr:cNvPr>
        <xdr:cNvCxnSpPr/>
      </xdr:nvCxnSpPr>
      <xdr:spPr>
        <a:xfrm>
          <a:off x="11282680" y="1703641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758" name="n_1aveValue【庁舎】&#10;有形固定資産減価償却率">
          <a:extLst>
            <a:ext uri="{FF2B5EF4-FFF2-40B4-BE49-F238E27FC236}">
              <a16:creationId xmlns:a16="http://schemas.microsoft.com/office/drawing/2014/main" id="{78D677A2-A9D7-4DEC-AE9F-3967B54634B8}"/>
            </a:ext>
          </a:extLst>
        </xdr:cNvPr>
        <xdr:cNvSpPr txBox="1"/>
      </xdr:nvSpPr>
      <xdr:spPr>
        <a:xfrm>
          <a:off x="134372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759" name="n_2aveValue【庁舎】&#10;有形固定資産減価償却率">
          <a:extLst>
            <a:ext uri="{FF2B5EF4-FFF2-40B4-BE49-F238E27FC236}">
              <a16:creationId xmlns:a16="http://schemas.microsoft.com/office/drawing/2014/main" id="{A0411648-C00C-4BF8-A1BE-6A44EBFB1508}"/>
            </a:ext>
          </a:extLst>
        </xdr:cNvPr>
        <xdr:cNvSpPr txBox="1"/>
      </xdr:nvSpPr>
      <xdr:spPr>
        <a:xfrm>
          <a:off x="126752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60" name="n_3aveValue【庁舎】&#10;有形固定資産減価償却率">
          <a:extLst>
            <a:ext uri="{FF2B5EF4-FFF2-40B4-BE49-F238E27FC236}">
              <a16:creationId xmlns:a16="http://schemas.microsoft.com/office/drawing/2014/main" id="{2759F6CE-D0E3-4498-B133-2E59A72E69FA}"/>
            </a:ext>
          </a:extLst>
        </xdr:cNvPr>
        <xdr:cNvSpPr txBox="1"/>
      </xdr:nvSpPr>
      <xdr:spPr>
        <a:xfrm>
          <a:off x="11900544"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761" name="n_4aveValue【庁舎】&#10;有形固定資産減価償却率">
          <a:extLst>
            <a:ext uri="{FF2B5EF4-FFF2-40B4-BE49-F238E27FC236}">
              <a16:creationId xmlns:a16="http://schemas.microsoft.com/office/drawing/2014/main" id="{E31325D0-9DE4-487A-9611-292B174E17F3}"/>
            </a:ext>
          </a:extLst>
        </xdr:cNvPr>
        <xdr:cNvSpPr txBox="1"/>
      </xdr:nvSpPr>
      <xdr:spPr>
        <a:xfrm>
          <a:off x="1110298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147338</xdr:rowOff>
    </xdr:from>
    <xdr:ext cx="405111" cy="259045"/>
    <xdr:sp macro="" textlink="">
      <xdr:nvSpPr>
        <xdr:cNvPr id="762" name="n_1mainValue【庁舎】&#10;有形固定資産減価償却率">
          <a:extLst>
            <a:ext uri="{FF2B5EF4-FFF2-40B4-BE49-F238E27FC236}">
              <a16:creationId xmlns:a16="http://schemas.microsoft.com/office/drawing/2014/main" id="{71BBEDA7-63ED-4CC4-B464-98DC848FD2DF}"/>
            </a:ext>
          </a:extLst>
        </xdr:cNvPr>
        <xdr:cNvSpPr txBox="1"/>
      </xdr:nvSpPr>
      <xdr:spPr>
        <a:xfrm>
          <a:off x="134372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63" name="n_2mainValue【庁舎】&#10;有形固定資産減価償却率">
          <a:extLst>
            <a:ext uri="{FF2B5EF4-FFF2-40B4-BE49-F238E27FC236}">
              <a16:creationId xmlns:a16="http://schemas.microsoft.com/office/drawing/2014/main" id="{194A2EB7-3807-4C3C-A973-93A8D0D804E6}"/>
            </a:ext>
          </a:extLst>
        </xdr:cNvPr>
        <xdr:cNvSpPr txBox="1"/>
      </xdr:nvSpPr>
      <xdr:spPr>
        <a:xfrm>
          <a:off x="126752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38752</xdr:rowOff>
    </xdr:from>
    <xdr:ext cx="405111" cy="259045"/>
    <xdr:sp macro="" textlink="">
      <xdr:nvSpPr>
        <xdr:cNvPr id="764" name="n_3mainValue【庁舎】&#10;有形固定資産減価償却率">
          <a:extLst>
            <a:ext uri="{FF2B5EF4-FFF2-40B4-BE49-F238E27FC236}">
              <a16:creationId xmlns:a16="http://schemas.microsoft.com/office/drawing/2014/main" id="{00B910A3-A4C6-4466-8420-BAFC8DA8B322}"/>
            </a:ext>
          </a:extLst>
        </xdr:cNvPr>
        <xdr:cNvSpPr txBox="1"/>
      </xdr:nvSpPr>
      <xdr:spPr>
        <a:xfrm>
          <a:off x="11900544" y="168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652</xdr:rowOff>
    </xdr:from>
    <xdr:ext cx="405111" cy="259045"/>
    <xdr:sp macro="" textlink="">
      <xdr:nvSpPr>
        <xdr:cNvPr id="765" name="n_4mainValue【庁舎】&#10;有形固定資産減価償却率">
          <a:extLst>
            <a:ext uri="{FF2B5EF4-FFF2-40B4-BE49-F238E27FC236}">
              <a16:creationId xmlns:a16="http://schemas.microsoft.com/office/drawing/2014/main" id="{35ABD9AE-CD69-40BF-8867-67B4CA9611DE}"/>
            </a:ext>
          </a:extLst>
        </xdr:cNvPr>
        <xdr:cNvSpPr txBox="1"/>
      </xdr:nvSpPr>
      <xdr:spPr>
        <a:xfrm>
          <a:off x="11102984"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id="{E22498DB-3463-45F7-8BC3-A82353F039E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a:extLst>
            <a:ext uri="{FF2B5EF4-FFF2-40B4-BE49-F238E27FC236}">
              <a16:creationId xmlns:a16="http://schemas.microsoft.com/office/drawing/2014/main" id="{2C00DAE8-6E06-47D3-8B9D-17F4D530B39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a:extLst>
            <a:ext uri="{FF2B5EF4-FFF2-40B4-BE49-F238E27FC236}">
              <a16:creationId xmlns:a16="http://schemas.microsoft.com/office/drawing/2014/main" id="{0993B94A-8B82-42DD-B0F8-C61E7D71F97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a:extLst>
            <a:ext uri="{FF2B5EF4-FFF2-40B4-BE49-F238E27FC236}">
              <a16:creationId xmlns:a16="http://schemas.microsoft.com/office/drawing/2014/main" id="{16A0AB2F-1262-4767-B295-531CAE84651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a:extLst>
            <a:ext uri="{FF2B5EF4-FFF2-40B4-BE49-F238E27FC236}">
              <a16:creationId xmlns:a16="http://schemas.microsoft.com/office/drawing/2014/main" id="{C7254088-2FC7-4262-9F5B-8B848202AE8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a:extLst>
            <a:ext uri="{FF2B5EF4-FFF2-40B4-BE49-F238E27FC236}">
              <a16:creationId xmlns:a16="http://schemas.microsoft.com/office/drawing/2014/main" id="{44C3390A-951C-4610-AD1E-45C800E2D7D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a:extLst>
            <a:ext uri="{FF2B5EF4-FFF2-40B4-BE49-F238E27FC236}">
              <a16:creationId xmlns:a16="http://schemas.microsoft.com/office/drawing/2014/main" id="{172CDC23-61EE-47F5-BE30-702D7346389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a:extLst>
            <a:ext uri="{FF2B5EF4-FFF2-40B4-BE49-F238E27FC236}">
              <a16:creationId xmlns:a16="http://schemas.microsoft.com/office/drawing/2014/main" id="{ED11E3F4-A1F8-49D8-8662-B40F31C44A3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a:extLst>
            <a:ext uri="{FF2B5EF4-FFF2-40B4-BE49-F238E27FC236}">
              <a16:creationId xmlns:a16="http://schemas.microsoft.com/office/drawing/2014/main" id="{3E59230B-9231-4DE6-B0F6-4EF4B631F70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a:extLst>
            <a:ext uri="{FF2B5EF4-FFF2-40B4-BE49-F238E27FC236}">
              <a16:creationId xmlns:a16="http://schemas.microsoft.com/office/drawing/2014/main" id="{C2D86946-6187-4431-A385-C92805B0A48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6" name="直線コネクタ 775">
          <a:extLst>
            <a:ext uri="{FF2B5EF4-FFF2-40B4-BE49-F238E27FC236}">
              <a16:creationId xmlns:a16="http://schemas.microsoft.com/office/drawing/2014/main" id="{B60A16BA-63BF-4F2C-9B96-D933B8C0CDA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7" name="テキスト ボックス 776">
          <a:extLst>
            <a:ext uri="{FF2B5EF4-FFF2-40B4-BE49-F238E27FC236}">
              <a16:creationId xmlns:a16="http://schemas.microsoft.com/office/drawing/2014/main" id="{A83F9CBD-A1D9-49DF-A0DC-F38700170F6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8" name="直線コネクタ 777">
          <a:extLst>
            <a:ext uri="{FF2B5EF4-FFF2-40B4-BE49-F238E27FC236}">
              <a16:creationId xmlns:a16="http://schemas.microsoft.com/office/drawing/2014/main" id="{D23D3BA5-8402-464E-9944-7D5BD6B570EC}"/>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9" name="テキスト ボックス 778">
          <a:extLst>
            <a:ext uri="{FF2B5EF4-FFF2-40B4-BE49-F238E27FC236}">
              <a16:creationId xmlns:a16="http://schemas.microsoft.com/office/drawing/2014/main" id="{B9277B8C-D36C-48E7-8F1B-58116B0F005D}"/>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0" name="直線コネクタ 779">
          <a:extLst>
            <a:ext uri="{FF2B5EF4-FFF2-40B4-BE49-F238E27FC236}">
              <a16:creationId xmlns:a16="http://schemas.microsoft.com/office/drawing/2014/main" id="{FCDE15B4-1777-4111-8778-5DC19B85B92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1" name="テキスト ボックス 780">
          <a:extLst>
            <a:ext uri="{FF2B5EF4-FFF2-40B4-BE49-F238E27FC236}">
              <a16:creationId xmlns:a16="http://schemas.microsoft.com/office/drawing/2014/main" id="{BD9652FA-F00A-4B03-BE99-2C2D2E04C4A7}"/>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2" name="直線コネクタ 781">
          <a:extLst>
            <a:ext uri="{FF2B5EF4-FFF2-40B4-BE49-F238E27FC236}">
              <a16:creationId xmlns:a16="http://schemas.microsoft.com/office/drawing/2014/main" id="{0902D97D-43F2-4EF6-A9FD-B97BAAA5144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3" name="テキスト ボックス 782">
          <a:extLst>
            <a:ext uri="{FF2B5EF4-FFF2-40B4-BE49-F238E27FC236}">
              <a16:creationId xmlns:a16="http://schemas.microsoft.com/office/drawing/2014/main" id="{29A06245-E716-4990-9D02-D84C23AB6379}"/>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4" name="直線コネクタ 783">
          <a:extLst>
            <a:ext uri="{FF2B5EF4-FFF2-40B4-BE49-F238E27FC236}">
              <a16:creationId xmlns:a16="http://schemas.microsoft.com/office/drawing/2014/main" id="{91906076-56C1-4977-AD20-4F5DD99E2AF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5" name="テキスト ボックス 784">
          <a:extLst>
            <a:ext uri="{FF2B5EF4-FFF2-40B4-BE49-F238E27FC236}">
              <a16:creationId xmlns:a16="http://schemas.microsoft.com/office/drawing/2014/main" id="{ECB340D5-F766-41CA-B165-4DA4CBD7927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6" name="直線コネクタ 785">
          <a:extLst>
            <a:ext uri="{FF2B5EF4-FFF2-40B4-BE49-F238E27FC236}">
              <a16:creationId xmlns:a16="http://schemas.microsoft.com/office/drawing/2014/main" id="{C6402283-45D6-4C3B-80D0-E93B0312A7B3}"/>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DD636162-8540-4D43-B20F-F0A0D12D84A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a16="http://schemas.microsoft.com/office/drawing/2014/main" id="{1E6249EA-D4F3-4D27-9F68-793A21BFEA7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25915743-2394-40A0-BDD4-97A125151CD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a:extLst>
            <a:ext uri="{FF2B5EF4-FFF2-40B4-BE49-F238E27FC236}">
              <a16:creationId xmlns:a16="http://schemas.microsoft.com/office/drawing/2014/main" id="{B92317B8-FEF7-4C0C-907F-9D871E5E8FE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791" name="直線コネクタ 790">
          <a:extLst>
            <a:ext uri="{FF2B5EF4-FFF2-40B4-BE49-F238E27FC236}">
              <a16:creationId xmlns:a16="http://schemas.microsoft.com/office/drawing/2014/main" id="{52CA61B2-8ED3-4C75-8BB4-DB3666CD5132}"/>
            </a:ext>
          </a:extLst>
        </xdr:cNvPr>
        <xdr:cNvCxnSpPr/>
      </xdr:nvCxnSpPr>
      <xdr:spPr>
        <a:xfrm flipV="1">
          <a:off x="19509104" y="166992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92" name="【庁舎】&#10;一人当たり面積最小値テキスト">
          <a:extLst>
            <a:ext uri="{FF2B5EF4-FFF2-40B4-BE49-F238E27FC236}">
              <a16:creationId xmlns:a16="http://schemas.microsoft.com/office/drawing/2014/main" id="{54A08640-67D3-4279-8016-796FCC11BD66}"/>
            </a:ext>
          </a:extLst>
        </xdr:cNvPr>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93" name="直線コネクタ 792">
          <a:extLst>
            <a:ext uri="{FF2B5EF4-FFF2-40B4-BE49-F238E27FC236}">
              <a16:creationId xmlns:a16="http://schemas.microsoft.com/office/drawing/2014/main" id="{0A68B5C9-62BD-4945-9824-0D21BDAE5401}"/>
            </a:ext>
          </a:extLst>
        </xdr:cNvPr>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794" name="【庁舎】&#10;一人当たり面積最大値テキスト">
          <a:extLst>
            <a:ext uri="{FF2B5EF4-FFF2-40B4-BE49-F238E27FC236}">
              <a16:creationId xmlns:a16="http://schemas.microsoft.com/office/drawing/2014/main" id="{B43501AB-97EB-4DC5-8374-7171E1C90EA9}"/>
            </a:ext>
          </a:extLst>
        </xdr:cNvPr>
        <xdr:cNvSpPr txBox="1"/>
      </xdr:nvSpPr>
      <xdr:spPr>
        <a:xfrm>
          <a:off x="19547840" y="1647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795" name="直線コネクタ 794">
          <a:extLst>
            <a:ext uri="{FF2B5EF4-FFF2-40B4-BE49-F238E27FC236}">
              <a16:creationId xmlns:a16="http://schemas.microsoft.com/office/drawing/2014/main" id="{8AE00670-A690-44D0-9964-2DFF88FC5865}"/>
            </a:ext>
          </a:extLst>
        </xdr:cNvPr>
        <xdr:cNvCxnSpPr/>
      </xdr:nvCxnSpPr>
      <xdr:spPr>
        <a:xfrm>
          <a:off x="19443700" y="16699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796" name="【庁舎】&#10;一人当たり面積平均値テキスト">
          <a:extLst>
            <a:ext uri="{FF2B5EF4-FFF2-40B4-BE49-F238E27FC236}">
              <a16:creationId xmlns:a16="http://schemas.microsoft.com/office/drawing/2014/main" id="{DC6C3F66-F168-4E67-8B44-8E785DEF335A}"/>
            </a:ext>
          </a:extLst>
        </xdr:cNvPr>
        <xdr:cNvSpPr txBox="1"/>
      </xdr:nvSpPr>
      <xdr:spPr>
        <a:xfrm>
          <a:off x="19547840" y="17812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97" name="フローチャート: 判断 796">
          <a:extLst>
            <a:ext uri="{FF2B5EF4-FFF2-40B4-BE49-F238E27FC236}">
              <a16:creationId xmlns:a16="http://schemas.microsoft.com/office/drawing/2014/main" id="{6474F16B-C7D0-49E2-896A-517B20988BCD}"/>
            </a:ext>
          </a:extLst>
        </xdr:cNvPr>
        <xdr:cNvSpPr/>
      </xdr:nvSpPr>
      <xdr:spPr>
        <a:xfrm>
          <a:off x="19458940" y="1783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98" name="フローチャート: 判断 797">
          <a:extLst>
            <a:ext uri="{FF2B5EF4-FFF2-40B4-BE49-F238E27FC236}">
              <a16:creationId xmlns:a16="http://schemas.microsoft.com/office/drawing/2014/main" id="{0748CEFF-8EF1-48DC-9BF2-1D6D380C3369}"/>
            </a:ext>
          </a:extLst>
        </xdr:cNvPr>
        <xdr:cNvSpPr/>
      </xdr:nvSpPr>
      <xdr:spPr>
        <a:xfrm>
          <a:off x="18735040" y="17848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799" name="フローチャート: 判断 798">
          <a:extLst>
            <a:ext uri="{FF2B5EF4-FFF2-40B4-BE49-F238E27FC236}">
              <a16:creationId xmlns:a16="http://schemas.microsoft.com/office/drawing/2014/main" id="{0F958756-8A18-41BE-AE86-84D9991DFAAC}"/>
            </a:ext>
          </a:extLst>
        </xdr:cNvPr>
        <xdr:cNvSpPr/>
      </xdr:nvSpPr>
      <xdr:spPr>
        <a:xfrm>
          <a:off x="1793748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00" name="フローチャート: 判断 799">
          <a:extLst>
            <a:ext uri="{FF2B5EF4-FFF2-40B4-BE49-F238E27FC236}">
              <a16:creationId xmlns:a16="http://schemas.microsoft.com/office/drawing/2014/main" id="{EB0C36D7-7937-46C7-B9B8-855937E1DC72}"/>
            </a:ext>
          </a:extLst>
        </xdr:cNvPr>
        <xdr:cNvSpPr/>
      </xdr:nvSpPr>
      <xdr:spPr>
        <a:xfrm>
          <a:off x="171627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01" name="フローチャート: 判断 800">
          <a:extLst>
            <a:ext uri="{FF2B5EF4-FFF2-40B4-BE49-F238E27FC236}">
              <a16:creationId xmlns:a16="http://schemas.microsoft.com/office/drawing/2014/main" id="{1B208E6B-F421-4151-A60C-B274CB1A495B}"/>
            </a:ext>
          </a:extLst>
        </xdr:cNvPr>
        <xdr:cNvSpPr/>
      </xdr:nvSpPr>
      <xdr:spPr>
        <a:xfrm>
          <a:off x="1638808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40FA579C-6FF4-4406-A3F0-246E3A76249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7A87402F-E27D-4ADA-BD61-905A8DD8933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BC9E0A4E-8DA8-43F2-8A9A-91232DA3807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2633732E-BF0A-4137-A1B3-4B4D9C969BF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92505DD6-31EC-4818-9AF5-B7627E54C0E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84727</xdr:rowOff>
    </xdr:from>
    <xdr:to>
      <xdr:col>112</xdr:col>
      <xdr:colOff>38100</xdr:colOff>
      <xdr:row>108</xdr:row>
      <xdr:rowOff>14877</xdr:rowOff>
    </xdr:to>
    <xdr:sp macro="" textlink="">
      <xdr:nvSpPr>
        <xdr:cNvPr id="807" name="楕円 806">
          <a:extLst>
            <a:ext uri="{FF2B5EF4-FFF2-40B4-BE49-F238E27FC236}">
              <a16:creationId xmlns:a16="http://schemas.microsoft.com/office/drawing/2014/main" id="{DDEBB9BB-7207-4282-830D-053C831A3010}"/>
            </a:ext>
          </a:extLst>
        </xdr:cNvPr>
        <xdr:cNvSpPr/>
      </xdr:nvSpPr>
      <xdr:spPr>
        <a:xfrm>
          <a:off x="18735040" y="18022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87993</xdr:rowOff>
    </xdr:from>
    <xdr:to>
      <xdr:col>107</xdr:col>
      <xdr:colOff>101600</xdr:colOff>
      <xdr:row>108</xdr:row>
      <xdr:rowOff>18143</xdr:rowOff>
    </xdr:to>
    <xdr:sp macro="" textlink="">
      <xdr:nvSpPr>
        <xdr:cNvPr id="808" name="楕円 807">
          <a:extLst>
            <a:ext uri="{FF2B5EF4-FFF2-40B4-BE49-F238E27FC236}">
              <a16:creationId xmlns:a16="http://schemas.microsoft.com/office/drawing/2014/main" id="{FE69EE56-22A0-44BD-B72B-BA3BF54323A4}"/>
            </a:ext>
          </a:extLst>
        </xdr:cNvPr>
        <xdr:cNvSpPr/>
      </xdr:nvSpPr>
      <xdr:spPr>
        <a:xfrm>
          <a:off x="17937480" y="18025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135527</xdr:rowOff>
    </xdr:from>
    <xdr:to>
      <xdr:col>111</xdr:col>
      <xdr:colOff>177800</xdr:colOff>
      <xdr:row>107</xdr:row>
      <xdr:rowOff>138793</xdr:rowOff>
    </xdr:to>
    <xdr:cxnSp macro="">
      <xdr:nvCxnSpPr>
        <xdr:cNvPr id="809" name="直線コネクタ 808">
          <a:extLst>
            <a:ext uri="{FF2B5EF4-FFF2-40B4-BE49-F238E27FC236}">
              <a16:creationId xmlns:a16="http://schemas.microsoft.com/office/drawing/2014/main" id="{678E70D4-225C-464F-940A-B5885944C4A8}"/>
            </a:ext>
          </a:extLst>
        </xdr:cNvPr>
        <xdr:cNvCxnSpPr/>
      </xdr:nvCxnSpPr>
      <xdr:spPr>
        <a:xfrm flipV="1">
          <a:off x="17988280" y="18073007"/>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810" name="楕円 809">
          <a:extLst>
            <a:ext uri="{FF2B5EF4-FFF2-40B4-BE49-F238E27FC236}">
              <a16:creationId xmlns:a16="http://schemas.microsoft.com/office/drawing/2014/main" id="{7B58CB8D-F103-4579-88D6-C8E67239C9D2}"/>
            </a:ext>
          </a:extLst>
        </xdr:cNvPr>
        <xdr:cNvSpPr/>
      </xdr:nvSpPr>
      <xdr:spPr>
        <a:xfrm>
          <a:off x="17162780" y="18027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138793</xdr:rowOff>
    </xdr:from>
    <xdr:to>
      <xdr:col>107</xdr:col>
      <xdr:colOff>50800</xdr:colOff>
      <xdr:row>107</xdr:row>
      <xdr:rowOff>140970</xdr:rowOff>
    </xdr:to>
    <xdr:cxnSp macro="">
      <xdr:nvCxnSpPr>
        <xdr:cNvPr id="811" name="直線コネクタ 810">
          <a:extLst>
            <a:ext uri="{FF2B5EF4-FFF2-40B4-BE49-F238E27FC236}">
              <a16:creationId xmlns:a16="http://schemas.microsoft.com/office/drawing/2014/main" id="{4D67CE7C-B1B1-414D-9B64-ACF3B95BAE48}"/>
            </a:ext>
          </a:extLst>
        </xdr:cNvPr>
        <xdr:cNvCxnSpPr/>
      </xdr:nvCxnSpPr>
      <xdr:spPr>
        <a:xfrm flipV="1">
          <a:off x="17213580" y="18076273"/>
          <a:ext cx="7747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103232</xdr:rowOff>
    </xdr:from>
    <xdr:to>
      <xdr:col>98</xdr:col>
      <xdr:colOff>38100</xdr:colOff>
      <xdr:row>108</xdr:row>
      <xdr:rowOff>33382</xdr:rowOff>
    </xdr:to>
    <xdr:sp macro="" textlink="">
      <xdr:nvSpPr>
        <xdr:cNvPr id="812" name="楕円 811">
          <a:extLst>
            <a:ext uri="{FF2B5EF4-FFF2-40B4-BE49-F238E27FC236}">
              <a16:creationId xmlns:a16="http://schemas.microsoft.com/office/drawing/2014/main" id="{4F63A635-3798-485D-921C-B5EDFE219CF9}"/>
            </a:ext>
          </a:extLst>
        </xdr:cNvPr>
        <xdr:cNvSpPr/>
      </xdr:nvSpPr>
      <xdr:spPr>
        <a:xfrm>
          <a:off x="16388080" y="18040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154032</xdr:rowOff>
    </xdr:to>
    <xdr:cxnSp macro="">
      <xdr:nvCxnSpPr>
        <xdr:cNvPr id="813" name="直線コネクタ 812">
          <a:extLst>
            <a:ext uri="{FF2B5EF4-FFF2-40B4-BE49-F238E27FC236}">
              <a16:creationId xmlns:a16="http://schemas.microsoft.com/office/drawing/2014/main" id="{86D332DC-B043-46E8-85CF-EA9227578267}"/>
            </a:ext>
          </a:extLst>
        </xdr:cNvPr>
        <xdr:cNvCxnSpPr/>
      </xdr:nvCxnSpPr>
      <xdr:spPr>
        <a:xfrm flipV="1">
          <a:off x="16431260" y="18078450"/>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814" name="n_1aveValue【庁舎】&#10;一人当たり面積">
          <a:extLst>
            <a:ext uri="{FF2B5EF4-FFF2-40B4-BE49-F238E27FC236}">
              <a16:creationId xmlns:a16="http://schemas.microsoft.com/office/drawing/2014/main" id="{E1B47C6C-C3C4-42A4-BC0F-F5962D4AB134}"/>
            </a:ext>
          </a:extLst>
        </xdr:cNvPr>
        <xdr:cNvSpPr txBox="1"/>
      </xdr:nvSpPr>
      <xdr:spPr>
        <a:xfrm>
          <a:off x="185611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15" name="n_2aveValue【庁舎】&#10;一人当たり面積">
          <a:extLst>
            <a:ext uri="{FF2B5EF4-FFF2-40B4-BE49-F238E27FC236}">
              <a16:creationId xmlns:a16="http://schemas.microsoft.com/office/drawing/2014/main" id="{7226B2A6-5F23-4C7E-A8C2-AB3B74BBA626}"/>
            </a:ext>
          </a:extLst>
        </xdr:cNvPr>
        <xdr:cNvSpPr txBox="1"/>
      </xdr:nvSpPr>
      <xdr:spPr>
        <a:xfrm>
          <a:off x="177762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16" name="n_3aveValue【庁舎】&#10;一人当たり面積">
          <a:extLst>
            <a:ext uri="{FF2B5EF4-FFF2-40B4-BE49-F238E27FC236}">
              <a16:creationId xmlns:a16="http://schemas.microsoft.com/office/drawing/2014/main" id="{465FEBFC-F044-4E24-B68A-2FCBFBF87440}"/>
            </a:ext>
          </a:extLst>
        </xdr:cNvPr>
        <xdr:cNvSpPr txBox="1"/>
      </xdr:nvSpPr>
      <xdr:spPr>
        <a:xfrm>
          <a:off x="170015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817" name="n_4aveValue【庁舎】&#10;一人当たり面積">
          <a:extLst>
            <a:ext uri="{FF2B5EF4-FFF2-40B4-BE49-F238E27FC236}">
              <a16:creationId xmlns:a16="http://schemas.microsoft.com/office/drawing/2014/main" id="{A08764ED-3379-4ED5-9B8F-E016A477CDB5}"/>
            </a:ext>
          </a:extLst>
        </xdr:cNvPr>
        <xdr:cNvSpPr txBox="1"/>
      </xdr:nvSpPr>
      <xdr:spPr>
        <a:xfrm>
          <a:off x="162268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6004</xdr:rowOff>
    </xdr:from>
    <xdr:ext cx="469744" cy="259045"/>
    <xdr:sp macro="" textlink="">
      <xdr:nvSpPr>
        <xdr:cNvPr id="818" name="n_1mainValue【庁舎】&#10;一人当たり面積">
          <a:extLst>
            <a:ext uri="{FF2B5EF4-FFF2-40B4-BE49-F238E27FC236}">
              <a16:creationId xmlns:a16="http://schemas.microsoft.com/office/drawing/2014/main" id="{8F1B2572-784F-4791-9CC4-80977DA0BD67}"/>
            </a:ext>
          </a:extLst>
        </xdr:cNvPr>
        <xdr:cNvSpPr txBox="1"/>
      </xdr:nvSpPr>
      <xdr:spPr>
        <a:xfrm>
          <a:off x="18561127" y="1811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9270</xdr:rowOff>
    </xdr:from>
    <xdr:ext cx="469744" cy="259045"/>
    <xdr:sp macro="" textlink="">
      <xdr:nvSpPr>
        <xdr:cNvPr id="819" name="n_2mainValue【庁舎】&#10;一人当たり面積">
          <a:extLst>
            <a:ext uri="{FF2B5EF4-FFF2-40B4-BE49-F238E27FC236}">
              <a16:creationId xmlns:a16="http://schemas.microsoft.com/office/drawing/2014/main" id="{2FB8D014-89E4-4752-AA26-1DBE8B9BB4EC}"/>
            </a:ext>
          </a:extLst>
        </xdr:cNvPr>
        <xdr:cNvSpPr txBox="1"/>
      </xdr:nvSpPr>
      <xdr:spPr>
        <a:xfrm>
          <a:off x="17776267" y="18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820" name="n_3mainValue【庁舎】&#10;一人当たり面積">
          <a:extLst>
            <a:ext uri="{FF2B5EF4-FFF2-40B4-BE49-F238E27FC236}">
              <a16:creationId xmlns:a16="http://schemas.microsoft.com/office/drawing/2014/main" id="{D5941595-FDD3-444B-9106-3B5CB6BF627E}"/>
            </a:ext>
          </a:extLst>
        </xdr:cNvPr>
        <xdr:cNvSpPr txBox="1"/>
      </xdr:nvSpPr>
      <xdr:spPr>
        <a:xfrm>
          <a:off x="1700156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24509</xdr:rowOff>
    </xdr:from>
    <xdr:ext cx="469744" cy="259045"/>
    <xdr:sp macro="" textlink="">
      <xdr:nvSpPr>
        <xdr:cNvPr id="821" name="n_4mainValue【庁舎】&#10;一人当たり面積">
          <a:extLst>
            <a:ext uri="{FF2B5EF4-FFF2-40B4-BE49-F238E27FC236}">
              <a16:creationId xmlns:a16="http://schemas.microsoft.com/office/drawing/2014/main" id="{64382921-DBD8-46A7-A667-C921D3979A3E}"/>
            </a:ext>
          </a:extLst>
        </xdr:cNvPr>
        <xdr:cNvSpPr txBox="1"/>
      </xdr:nvSpPr>
      <xdr:spPr>
        <a:xfrm>
          <a:off x="16226867"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F1618166-B1BC-44F4-9438-C80A8EAEAD3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4B8E89EB-A0CF-45FC-9D18-03963623303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27FACAC5-3BDB-4D47-A67F-ABB039F2BED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令和２年度財務書類等については整備中のため、平成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年度と令和１年度を比較し比較する。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庁舎の有形固定資産減価償却率が低い数値であるのは、平成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庁舎を建設したためであり、庁舎一人当たり面積が県平均や全国平均より大きな数値となっているのは、合併前の旧庁舎が一部残存しているためである。また、市有の施設については、全体的に老朽化は進んでいるものの、老朽化の度合いや使用状況、必要性などを総合的に判断しながら、長寿命化や統廃合を進めており、体育館等の利用頻度の高い施設の大規模改修などに計画的に取り組んでいる。また、消防施設については災害の発生に備え老朽化した消防車両や屯所施設の更新・改築を計画的に進めていることから、県内平均、全国平均ともに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今後も公共施設等総合管理計画に基づき、個々の施設等の状況を把握し、統廃合や複合化、長寿命化を進めていく。また、資産の適切な管理に努めるとともに、引き続き施設等保有量の最適化を目指す。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で類似団体平均程度となった。今後も少子高齢化や人口流出等により税収の大幅な増加は見込むことができず、数値を改善させるためには歳出を見直すとともに、地方への人の流れを加速させる移住・定住施策の推進に取り組む必要がある。このため現在策定中の「南あわじ市財政計画（以下、財政計画という。）」に基づき、定員管理・給与等の適正化、補助金の整理統合、経常経費の見直し等を徹底するとともに、歳入確保のため地方税の徴収強化や使用料・手数料の定期的な見直し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％となり、前年度と同率となった。歳出においては、繰上償還の実施による公債費の減や、</a:t>
          </a:r>
          <a:r>
            <a:rPr lang="ja-JP" altLang="ja-JP" sz="1100" b="0" i="0" baseline="0">
              <a:solidFill>
                <a:schemeClr val="dk1"/>
              </a:solidFill>
              <a:effectLst/>
              <a:latin typeface="+mn-lt"/>
              <a:ea typeface="+mn-ea"/>
              <a:cs typeface="+mn-cs"/>
            </a:rPr>
            <a:t>農業共済事業の県一本化に伴う事務費負担金の皆減の一方で、会計年度任用職員制度開始による人件費の増やふるさと応援寄附金事業費の増により経常経費は増となった</a:t>
          </a:r>
          <a:r>
            <a:rPr kumimoji="1" lang="ja-JP" altLang="ja-JP" sz="1100">
              <a:solidFill>
                <a:schemeClr val="dk1"/>
              </a:solidFill>
              <a:effectLst/>
              <a:latin typeface="+mn-lt"/>
              <a:ea typeface="+mn-ea"/>
              <a:cs typeface="+mn-cs"/>
            </a:rPr>
            <a:t>。また経常一般財源においては、地方交付税などの増により、結果として分子、分母とも増加したことで前年度と同率となった。今後も市税や税交付金の増減を注視し、歳出面において、人件費の適正化や引き続き計画的な繰上償還の実施等の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5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0760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106256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191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少子高齢化や人口流出による人口減少（前年比</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人減）に加え、今回は人件費において</a:t>
          </a:r>
          <a:r>
            <a:rPr lang="ja-JP" altLang="ja-JP" sz="1100" b="0" i="0" baseline="0">
              <a:solidFill>
                <a:schemeClr val="dk1"/>
              </a:solidFill>
              <a:effectLst/>
              <a:latin typeface="+mn-lt"/>
              <a:ea typeface="+mn-ea"/>
              <a:cs typeface="+mn-cs"/>
            </a:rPr>
            <a:t>会計年度任用職員制度の開始が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を大きくする要因となっており、１人当たりの決算額は前年度より増加した。類似団体比較では平均程度となっているものの、全国や兵庫県平均と比較すると大きな差がある。今後も移住・定住促進事業等を進めながら、定員管理や給与の適正化、物件費等の抑制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151837</xdr:rowOff>
    </xdr:from>
    <xdr:to>
      <xdr:col>23</xdr:col>
      <xdr:colOff>133350</xdr:colOff>
      <xdr:row>83</xdr:row>
      <xdr:rowOff>87089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0737"/>
          <a:ext cx="838200" cy="10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117571</xdr:rowOff>
    </xdr:from>
    <xdr:to>
      <xdr:col>19</xdr:col>
      <xdr:colOff>133350</xdr:colOff>
      <xdr:row>82</xdr:row>
      <xdr:rowOff>151837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6471"/>
          <a:ext cx="889000" cy="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40818</xdr:rowOff>
    </xdr:from>
    <xdr:to>
      <xdr:col>15</xdr:col>
      <xdr:colOff>82550</xdr:colOff>
      <xdr:row>82</xdr:row>
      <xdr:rowOff>117571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9718"/>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37219</xdr:rowOff>
    </xdr:from>
    <xdr:to>
      <xdr:col>11</xdr:col>
      <xdr:colOff>31750</xdr:colOff>
      <xdr:row>82</xdr:row>
      <xdr:rowOff>40818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96119"/>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36289</xdr:rowOff>
    </xdr:from>
    <xdr:to>
      <xdr:col>23</xdr:col>
      <xdr:colOff>184150</xdr:colOff>
      <xdr:row>83</xdr:row>
      <xdr:rowOff>137889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52816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1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101037</xdr:rowOff>
    </xdr:from>
    <xdr:to>
      <xdr:col>19</xdr:col>
      <xdr:colOff>184150</xdr:colOff>
      <xdr:row>83</xdr:row>
      <xdr:rowOff>31187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41364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66771</xdr:rowOff>
    </xdr:from>
    <xdr:to>
      <xdr:col>15</xdr:col>
      <xdr:colOff>133350</xdr:colOff>
      <xdr:row>82</xdr:row>
      <xdr:rowOff>168371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161468</xdr:rowOff>
    </xdr:from>
    <xdr:to>
      <xdr:col>11</xdr:col>
      <xdr:colOff>82550</xdr:colOff>
      <xdr:row>82</xdr:row>
      <xdr:rowOff>91618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101795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157869</xdr:rowOff>
    </xdr:from>
    <xdr:to>
      <xdr:col>7</xdr:col>
      <xdr:colOff>31750</xdr:colOff>
      <xdr:row>82</xdr:row>
      <xdr:rowOff>88019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98196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1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ポイント上昇し、類似団体と比較すると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ポイント高い数値となった。経験年数階層の変動による上昇が要因となっている。</a:t>
          </a:r>
          <a:endParaRPr lang="ja-JP" altLang="ja-JP" sz="1400">
            <a:effectLst/>
          </a:endParaRPr>
        </a:p>
        <a:p>
          <a:r>
            <a:rPr kumimoji="1" lang="ja-JP" altLang="ja-JP" sz="110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適正な人事配置と行政効率の高い組織づくりを進めていくことで、一層の給与適正化に努めていく。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数、職員数ともに減少した為、前年度よりほぼ横ばいとなっており、類似団体と比較すると平均的な水準を保っている。令和２年度に作成された「第２次定員管理計画」沿って、今後も業務内容と職員総数、職員の年齢構成等を踏まえながら、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28031</xdr:rowOff>
    </xdr:from>
    <xdr:to>
      <xdr:col>81</xdr:col>
      <xdr:colOff>44450</xdr:colOff>
      <xdr:row>61</xdr:row>
      <xdr:rowOff>29754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8648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29754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151221</xdr:rowOff>
    </xdr:from>
    <xdr:to>
      <xdr:col>72</xdr:col>
      <xdr:colOff>203200</xdr:colOff>
      <xdr:row>61</xdr:row>
      <xdr:rowOff>2177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3822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101237</xdr:rowOff>
    </xdr:from>
    <xdr:to>
      <xdr:col>68</xdr:col>
      <xdr:colOff>152400</xdr:colOff>
      <xdr:row>60</xdr:row>
      <xdr:rowOff>151221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8823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148681</xdr:rowOff>
    </xdr:from>
    <xdr:to>
      <xdr:col>81</xdr:col>
      <xdr:colOff>95250</xdr:colOff>
      <xdr:row>61</xdr:row>
      <xdr:rowOff>78831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165208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50437</xdr:rowOff>
    </xdr:from>
    <xdr:to>
      <xdr:col>64</xdr:col>
      <xdr:colOff>152400</xdr:colOff>
      <xdr:row>60</xdr:row>
      <xdr:rowOff>152037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162214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ポイント改善した。普通交付税の増等により算定分母である標準財政規模は増、算定分子は</a:t>
          </a:r>
          <a:r>
            <a:rPr lang="ja-JP" altLang="ja-JP" sz="1100" b="0" i="0" baseline="0">
              <a:solidFill>
                <a:schemeClr val="dk1"/>
              </a:solidFill>
              <a:effectLst/>
              <a:latin typeface="+mn-lt"/>
              <a:ea typeface="+mn-ea"/>
              <a:cs typeface="+mn-cs"/>
            </a:rPr>
            <a:t>企業会計や一部事務組合への繰出金等の増、基準財政需要額に算入された公債費の大幅減により増加となった。分母と比較して分子の方が増加率が高かったため、単年度比率は前年度より悪化したが、３か年平均では改善した。</a:t>
          </a:r>
          <a:r>
            <a:rPr kumimoji="1" lang="ja-JP" altLang="ja-JP" sz="1100">
              <a:solidFill>
                <a:schemeClr val="dk1"/>
              </a:solidFill>
              <a:effectLst/>
              <a:latin typeface="+mn-lt"/>
              <a:ea typeface="+mn-ea"/>
              <a:cs typeface="+mn-cs"/>
            </a:rPr>
            <a:t>類似団体比較でも依然として水準は低い。今後は引き続き計画的な繰上償還を実施するともに、新たな施設整備は必要最低限とし、計画的に施設の長寿命化、統廃合を進めることで、公債費の抑制に努める。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132927</xdr:rowOff>
    </xdr:from>
    <xdr:to>
      <xdr:col>81</xdr:col>
      <xdr:colOff>44450</xdr:colOff>
      <xdr:row>45</xdr:row>
      <xdr:rowOff>1694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6767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1694</xdr:rowOff>
    </xdr:from>
    <xdr:to>
      <xdr:col>77</xdr:col>
      <xdr:colOff>44450</xdr:colOff>
      <xdr:row>45</xdr:row>
      <xdr:rowOff>1694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1694</xdr:rowOff>
    </xdr:from>
    <xdr:to>
      <xdr:col>72</xdr:col>
      <xdr:colOff>203200</xdr:colOff>
      <xdr:row>45</xdr:row>
      <xdr:rowOff>17780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7169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17780</xdr:rowOff>
    </xdr:from>
    <xdr:to>
      <xdr:col>68</xdr:col>
      <xdr:colOff>152400</xdr:colOff>
      <xdr:row>45</xdr:row>
      <xdr:rowOff>25823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73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54204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122344</xdr:rowOff>
    </xdr:from>
    <xdr:to>
      <xdr:col>73</xdr:col>
      <xdr:colOff>44450</xdr:colOff>
      <xdr:row>45</xdr:row>
      <xdr:rowOff>52494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37271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138430</xdr:rowOff>
    </xdr:from>
    <xdr:to>
      <xdr:col>68</xdr:col>
      <xdr:colOff>203200</xdr:colOff>
      <xdr:row>45</xdr:row>
      <xdr:rowOff>68580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53357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146473</xdr:rowOff>
    </xdr:from>
    <xdr:to>
      <xdr:col>64</xdr:col>
      <xdr:colOff>152400</xdr:colOff>
      <xdr:row>45</xdr:row>
      <xdr:rowOff>76623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61400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将来負担比率は前年度より</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主な要因は、標準財政規模及び充当可能財源である基金の増、計画的な繰上償還等による地方債残高の減や、下水道事業における地方債現在高に占める将来負担額の減などによる。</a:t>
          </a:r>
          <a:r>
            <a:rPr kumimoji="1" lang="ja-JP" altLang="ja-JP" sz="1100">
              <a:solidFill>
                <a:schemeClr val="dk1"/>
              </a:solidFill>
              <a:effectLst/>
              <a:latin typeface="+mn-lt"/>
              <a:ea typeface="+mn-ea"/>
              <a:cs typeface="+mn-cs"/>
            </a:rPr>
            <a:t>しかし、類似団体と比較すると下位に位置しており、合併前から発行してきた地方債が要因の１つ。今後、新火葬場整備や観光施設のリニューアル事業の実施、下水道事業等における人口減少による使用料収入の減により悪化する見込みだが、引き続き計画的な繰上償還の実施、地方債発行抑制等に取り組み改善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8179</xdr:rowOff>
    </xdr:from>
    <xdr:to>
      <xdr:col>81</xdr:col>
      <xdr:colOff>44450</xdr:colOff>
      <xdr:row>20</xdr:row>
      <xdr:rowOff>34595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265729"/>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34595</xdr:rowOff>
    </xdr:from>
    <xdr:to>
      <xdr:col>77</xdr:col>
      <xdr:colOff>44450</xdr:colOff>
      <xdr:row>21</xdr:row>
      <xdr:rowOff>32055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4635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32055</xdr:rowOff>
    </xdr:from>
    <xdr:to>
      <xdr:col>72</xdr:col>
      <xdr:colOff>203200</xdr:colOff>
      <xdr:row>21</xdr:row>
      <xdr:rowOff>159461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32505"/>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159461</xdr:rowOff>
    </xdr:from>
    <xdr:to>
      <xdr:col>68</xdr:col>
      <xdr:colOff>152400</xdr:colOff>
      <xdr:row>22</xdr:row>
      <xdr:rowOff>42063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59911"/>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128829</xdr:rowOff>
    </xdr:from>
    <xdr:to>
      <xdr:col>81</xdr:col>
      <xdr:colOff>95250</xdr:colOff>
      <xdr:row>19</xdr:row>
      <xdr:rowOff>58979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100906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18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155245</xdr:rowOff>
    </xdr:from>
    <xdr:to>
      <xdr:col>77</xdr:col>
      <xdr:colOff>95250</xdr:colOff>
      <xdr:row>20</xdr:row>
      <xdr:rowOff>85395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70172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49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152705</xdr:rowOff>
    </xdr:from>
    <xdr:to>
      <xdr:col>73</xdr:col>
      <xdr:colOff>44450</xdr:colOff>
      <xdr:row>21</xdr:row>
      <xdr:rowOff>82855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67632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6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108661</xdr:rowOff>
    </xdr:from>
    <xdr:to>
      <xdr:col>68</xdr:col>
      <xdr:colOff>203200</xdr:colOff>
      <xdr:row>22</xdr:row>
      <xdr:rowOff>38811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7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23588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162713</xdr:rowOff>
    </xdr:from>
    <xdr:to>
      <xdr:col>64</xdr:col>
      <xdr:colOff>152400</xdr:colOff>
      <xdr:row>22</xdr:row>
      <xdr:rowOff>92863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77640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lang="ja-JP" altLang="ja-JP" sz="1100" b="0" i="0" baseline="0">
              <a:solidFill>
                <a:schemeClr val="dk1"/>
              </a:solidFill>
              <a:effectLst/>
              <a:latin typeface="+mn-lt"/>
              <a:ea typeface="+mn-ea"/>
              <a:cs typeface="+mn-cs"/>
            </a:rPr>
            <a:t>会計年度任用職員制度が開始されたことによりこれまで物件費で計上していた賃金を人件費に計上したため</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ポイント悪化しているものの、</a:t>
          </a:r>
          <a:r>
            <a:rPr kumimoji="1" lang="ja-JP" altLang="ja-JP" sz="1100">
              <a:solidFill>
                <a:schemeClr val="dk1"/>
              </a:solidFill>
              <a:effectLst/>
              <a:latin typeface="+mn-lt"/>
              <a:ea typeface="+mn-ea"/>
              <a:cs typeface="+mn-cs"/>
            </a:rPr>
            <a:t>類似団体比較では平均程度となっている。今後も引き続き、給与の適正化や事務事業の効率化を図り、計画的な定員管理に取り組む。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36</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25672"/>
          <a:ext cx="8382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135164</xdr:rowOff>
    </xdr:from>
    <xdr:to>
      <xdr:col>19</xdr:col>
      <xdr:colOff>187325</xdr:colOff>
      <xdr:row>33</xdr:row>
      <xdr:rowOff>167822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93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33</xdr:row>
      <xdr:rowOff>135164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51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32</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117022</xdr:rowOff>
    </xdr:from>
    <xdr:to>
      <xdr:col>20</xdr:col>
      <xdr:colOff>38100</xdr:colOff>
      <xdr:row>34</xdr:row>
      <xdr:rowOff>47172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57349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84364</xdr:rowOff>
    </xdr:from>
    <xdr:to>
      <xdr:col>15</xdr:col>
      <xdr:colOff>149225</xdr:colOff>
      <xdr:row>34</xdr:row>
      <xdr:rowOff>14514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24691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103414</xdr:rowOff>
    </xdr:from>
    <xdr:to>
      <xdr:col>6</xdr:col>
      <xdr:colOff>171450</xdr:colOff>
      <xdr:row>33</xdr:row>
      <xdr:rowOff>33564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43741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ポイント改善、類似団体平均をやや上回った。</a:t>
          </a:r>
          <a:r>
            <a:rPr lang="ja-JP" altLang="ja-JP" sz="1100" b="0" i="0" baseline="0">
              <a:solidFill>
                <a:schemeClr val="dk1"/>
              </a:solidFill>
              <a:effectLst/>
              <a:latin typeface="+mn-lt"/>
              <a:ea typeface="+mn-ea"/>
              <a:cs typeface="+mn-cs"/>
            </a:rPr>
            <a:t>会計年度任用職員制度が開始されたことによりこれまで物件費で計上していた賃金を人件費に計上したのが主要因</a:t>
          </a:r>
          <a:r>
            <a:rPr kumimoji="1" lang="ja-JP" altLang="ja-JP" sz="1100">
              <a:solidFill>
                <a:schemeClr val="dk1"/>
              </a:solidFill>
              <a:effectLst/>
              <a:latin typeface="+mn-lt"/>
              <a:ea typeface="+mn-ea"/>
              <a:cs typeface="+mn-cs"/>
            </a:rPr>
            <a:t>。今後は、外部委託業務の精査や指定管理者制度の活用、公共施設の適正化などを図り、一層の経費削減に努める。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152400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97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16</xdr:row>
      <xdr:rowOff>152400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16</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63500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た。扶助費は新型コロナウイルス感染症の影響による受診控え等による医療費の減や、保育所等給付費負担金の減などが主要因。今後も高齢者福祉の向上と、生活困窮者に対する支援や、乳幼児医療への追加助成など効果の大きい市独自施策については、類似団体平均から大きく逸脱しないよう注意しながら、引き続き諸施策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類似団体比較では上位にあり、全国・県平均よりも比率は低くなっている。比率改善要因は維持補修費の減などが挙げられるが、公共施設が老朽化しているため楽観視はできない。各特別会計への繰出金についても、健康寿命の延伸に必要な事業を実施し現在の水準を保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162378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485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129722</xdr:rowOff>
    </xdr:from>
    <xdr:to>
      <xdr:col>78</xdr:col>
      <xdr:colOff>69850</xdr:colOff>
      <xdr:row>55</xdr:row>
      <xdr:rowOff>162378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129722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53522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78922</xdr:rowOff>
    </xdr:from>
    <xdr:to>
      <xdr:col>74</xdr:col>
      <xdr:colOff>31750</xdr:colOff>
      <xdr:row>56</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19249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ポイント改善し、主要因は</a:t>
          </a:r>
          <a:r>
            <a:rPr lang="ja-JP" altLang="ja-JP" sz="1100" b="0" i="0" baseline="0">
              <a:solidFill>
                <a:schemeClr val="dk1"/>
              </a:solidFill>
              <a:effectLst/>
              <a:latin typeface="+mn-lt"/>
              <a:ea typeface="+mn-ea"/>
              <a:cs typeface="+mn-cs"/>
            </a:rPr>
            <a:t>農業共済事業の県一本化に伴う事務費負担金の皆減</a:t>
          </a:r>
          <a:r>
            <a:rPr kumimoji="1" lang="ja-JP" altLang="ja-JP" sz="1100">
              <a:solidFill>
                <a:schemeClr val="dk1"/>
              </a:solidFill>
              <a:effectLst/>
              <a:latin typeface="+mn-lt"/>
              <a:ea typeface="+mn-ea"/>
              <a:cs typeface="+mn-cs"/>
            </a:rPr>
            <a:t>。下水道事業会計に対する補助金や広域団体への負担金等が、歳出全体において占める割合が高くなっており、類似団体と比較すると下位に位置している。今後も、単独で実施している補助事業の見直しをおこないつつ、高齢化社会や人口減少を抑制する必要な補助事業を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107950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公債費に係る経常収支比率は、前年度よりも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ポイント改善した。これは、これまで計画的に実施してきた繰上償還により、地方債の元利償還金が減少したことが主な要因である。</a:t>
          </a:r>
          <a:endParaRPr lang="ja-JP" altLang="ja-JP" sz="1400">
            <a:effectLst/>
          </a:endParaRPr>
        </a:p>
        <a:p>
          <a:r>
            <a:rPr kumimoji="1" lang="ja-JP" altLang="ja-JP" sz="1100">
              <a:solidFill>
                <a:schemeClr val="dk1"/>
              </a:solidFill>
              <a:effectLst/>
              <a:latin typeface="+mn-lt"/>
              <a:ea typeface="+mn-ea"/>
              <a:cs typeface="+mn-cs"/>
            </a:rPr>
            <a:t>しかし、類似団体の中では下位にあり、引き続き地方債の発行抑制や、計画的な繰上償還の実施、償還期間の調整などによって比率の改善に努める。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818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10413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42418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42418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131063</xdr:rowOff>
    </xdr:from>
    <xdr:to>
      <xdr:col>15</xdr:col>
      <xdr:colOff>149225</xdr:colOff>
      <xdr:row>79</xdr:row>
      <xdr:rowOff>61213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45990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公債費以外の経常収支比率は、前年度より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た。類似団体平均値からは下回った。類似団体平均を大きく下回ったのは補助費等のみであり、その他については平均水準もしくはそれ以上を保っている。しかし、比率は全体的にやや悪化傾向にあるため、今後もより一層の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19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76</xdr:row>
      <xdr:rowOff>88900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852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74</xdr:row>
      <xdr:rowOff>165100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36387</xdr:rowOff>
    </xdr:from>
    <xdr:to>
      <xdr:col>29</xdr:col>
      <xdr:colOff>127000</xdr:colOff>
      <xdr:row>17</xdr:row>
      <xdr:rowOff>17201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7212"/>
          <a:ext cx="647700" cy="15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17201</xdr:rowOff>
    </xdr:from>
    <xdr:to>
      <xdr:col>26</xdr:col>
      <xdr:colOff>50800</xdr:colOff>
      <xdr:row>17</xdr:row>
      <xdr:rowOff>69175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9476"/>
          <a:ext cx="698500" cy="5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69175</xdr:rowOff>
    </xdr:from>
    <xdr:to>
      <xdr:col>22</xdr:col>
      <xdr:colOff>114300</xdr:colOff>
      <xdr:row>17</xdr:row>
      <xdr:rowOff>113605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1450"/>
          <a:ext cx="698500" cy="4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113605</xdr:rowOff>
    </xdr:from>
    <xdr:to>
      <xdr:col>18</xdr:col>
      <xdr:colOff>177800</xdr:colOff>
      <xdr:row>18</xdr:row>
      <xdr:rowOff>7257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5880"/>
          <a:ext cx="698500" cy="6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157037</xdr:rowOff>
    </xdr:from>
    <xdr:to>
      <xdr:col>29</xdr:col>
      <xdr:colOff>177800</xdr:colOff>
      <xdr:row>16</xdr:row>
      <xdr:rowOff>87187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2114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137851</xdr:rowOff>
    </xdr:from>
    <xdr:to>
      <xdr:col>26</xdr:col>
      <xdr:colOff>101600</xdr:colOff>
      <xdr:row>17</xdr:row>
      <xdr:rowOff>68001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52778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18375</xdr:rowOff>
    </xdr:from>
    <xdr:to>
      <xdr:col>22</xdr:col>
      <xdr:colOff>165100</xdr:colOff>
      <xdr:row>17</xdr:row>
      <xdr:rowOff>119975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62805</xdr:rowOff>
    </xdr:from>
    <xdr:to>
      <xdr:col>19</xdr:col>
      <xdr:colOff>38100</xdr:colOff>
      <xdr:row>17</xdr:row>
      <xdr:rowOff>164405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5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149182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127907</xdr:rowOff>
    </xdr:from>
    <xdr:to>
      <xdr:col>15</xdr:col>
      <xdr:colOff>101600</xdr:colOff>
      <xdr:row>18</xdr:row>
      <xdr:rowOff>58057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42834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208039</xdr:rowOff>
    </xdr:from>
    <xdr:to>
      <xdr:col>29</xdr:col>
      <xdr:colOff>127000</xdr:colOff>
      <xdr:row>34</xdr:row>
      <xdr:rowOff>252959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75489"/>
          <a:ext cx="6477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192075</xdr:rowOff>
    </xdr:from>
    <xdr:to>
      <xdr:col>26</xdr:col>
      <xdr:colOff>50800</xdr:colOff>
      <xdr:row>34</xdr:row>
      <xdr:rowOff>252959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59525"/>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169101</xdr:rowOff>
    </xdr:from>
    <xdr:to>
      <xdr:col>22</xdr:col>
      <xdr:colOff>114300</xdr:colOff>
      <xdr:row>34</xdr:row>
      <xdr:rowOff>192075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36551"/>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169101</xdr:rowOff>
    </xdr:from>
    <xdr:to>
      <xdr:col>18</xdr:col>
      <xdr:colOff>177800</xdr:colOff>
      <xdr:row>34</xdr:row>
      <xdr:rowOff>237090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36551"/>
          <a:ext cx="698500" cy="6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157239</xdr:rowOff>
    </xdr:from>
    <xdr:to>
      <xdr:col>29</xdr:col>
      <xdr:colOff>177800</xdr:colOff>
      <xdr:row>34</xdr:row>
      <xdr:rowOff>258838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246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6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202159</xdr:rowOff>
    </xdr:from>
    <xdr:to>
      <xdr:col>26</xdr:col>
      <xdr:colOff>101600</xdr:colOff>
      <xdr:row>34</xdr:row>
      <xdr:rowOff>303758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696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313936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3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141275</xdr:rowOff>
    </xdr:from>
    <xdr:to>
      <xdr:col>22</xdr:col>
      <xdr:colOff>165100</xdr:colOff>
      <xdr:row>34</xdr:row>
      <xdr:rowOff>242875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0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253052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118301</xdr:rowOff>
    </xdr:from>
    <xdr:to>
      <xdr:col>19</xdr:col>
      <xdr:colOff>38100</xdr:colOff>
      <xdr:row>34</xdr:row>
      <xdr:rowOff>219901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230078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186290</xdr:rowOff>
    </xdr:from>
    <xdr:to>
      <xdr:col>15</xdr:col>
      <xdr:colOff>101600</xdr:colOff>
      <xdr:row>34</xdr:row>
      <xdr:rowOff>287889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537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298067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131062</xdr:rowOff>
    </xdr:from>
    <xdr:to>
      <xdr:col>24</xdr:col>
      <xdr:colOff>63500</xdr:colOff>
      <xdr:row>37</xdr:row>
      <xdr:rowOff>136467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1812"/>
          <a:ext cx="838200" cy="3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136467</xdr:rowOff>
    </xdr:from>
    <xdr:to>
      <xdr:col>19</xdr:col>
      <xdr:colOff>177800</xdr:colOff>
      <xdr:row>37</xdr:row>
      <xdr:rowOff>164568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0117"/>
          <a:ext cx="889000" cy="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164568</xdr:rowOff>
    </xdr:from>
    <xdr:to>
      <xdr:col>15</xdr:col>
      <xdr:colOff>50800</xdr:colOff>
      <xdr:row>38</xdr:row>
      <xdr:rowOff>2654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821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2654</xdr:rowOff>
    </xdr:from>
    <xdr:to>
      <xdr:col>10</xdr:col>
      <xdr:colOff>114300</xdr:colOff>
      <xdr:row>38</xdr:row>
      <xdr:rowOff>60147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17754"/>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80262</xdr:rowOff>
    </xdr:from>
    <xdr:to>
      <xdr:col>24</xdr:col>
      <xdr:colOff>114300</xdr:colOff>
      <xdr:row>36</xdr:row>
      <xdr:rowOff>10412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103139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85667</xdr:rowOff>
    </xdr:from>
    <xdr:to>
      <xdr:col>20</xdr:col>
      <xdr:colOff>38100</xdr:colOff>
      <xdr:row>38</xdr:row>
      <xdr:rowOff>15817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113768</xdr:rowOff>
    </xdr:from>
    <xdr:to>
      <xdr:col>15</xdr:col>
      <xdr:colOff>101600</xdr:colOff>
      <xdr:row>38</xdr:row>
      <xdr:rowOff>43918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35045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123304</xdr:rowOff>
    </xdr:from>
    <xdr:to>
      <xdr:col>10</xdr:col>
      <xdr:colOff>165100</xdr:colOff>
      <xdr:row>38</xdr:row>
      <xdr:rowOff>53454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44581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9347</xdr:rowOff>
    </xdr:from>
    <xdr:to>
      <xdr:col>6</xdr:col>
      <xdr:colOff>38100</xdr:colOff>
      <xdr:row>38</xdr:row>
      <xdr:rowOff>110947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102074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110058</xdr:rowOff>
    </xdr:from>
    <xdr:to>
      <xdr:col>24</xdr:col>
      <xdr:colOff>63500</xdr:colOff>
      <xdr:row>57</xdr:row>
      <xdr:rowOff>168057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82708"/>
          <a:ext cx="8382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110058</xdr:rowOff>
    </xdr:from>
    <xdr:to>
      <xdr:col>19</xdr:col>
      <xdr:colOff>177800</xdr:colOff>
      <xdr:row>57</xdr:row>
      <xdr:rowOff>143053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2708"/>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143053</xdr:rowOff>
    </xdr:from>
    <xdr:to>
      <xdr:col>15</xdr:col>
      <xdr:colOff>50800</xdr:colOff>
      <xdr:row>58</xdr:row>
      <xdr:rowOff>71316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15703"/>
          <a:ext cx="889000" cy="9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43721</xdr:rowOff>
    </xdr:from>
    <xdr:to>
      <xdr:col>10</xdr:col>
      <xdr:colOff>114300</xdr:colOff>
      <xdr:row>58</xdr:row>
      <xdr:rowOff>71316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87821"/>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117257</xdr:rowOff>
    </xdr:from>
    <xdr:to>
      <xdr:col>24</xdr:col>
      <xdr:colOff>114300</xdr:colOff>
      <xdr:row>58</xdr:row>
      <xdr:rowOff>47407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95684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59258</xdr:rowOff>
    </xdr:from>
    <xdr:to>
      <xdr:col>20</xdr:col>
      <xdr:colOff>38100</xdr:colOff>
      <xdr:row>57</xdr:row>
      <xdr:rowOff>160858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92253</xdr:rowOff>
    </xdr:from>
    <xdr:to>
      <xdr:col>15</xdr:col>
      <xdr:colOff>101600</xdr:colOff>
      <xdr:row>58</xdr:row>
      <xdr:rowOff>22403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38930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20516</xdr:rowOff>
    </xdr:from>
    <xdr:to>
      <xdr:col>10</xdr:col>
      <xdr:colOff>165100</xdr:colOff>
      <xdr:row>58</xdr:row>
      <xdr:rowOff>122116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138643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164371</xdr:rowOff>
    </xdr:from>
    <xdr:to>
      <xdr:col>6</xdr:col>
      <xdr:colOff>38100</xdr:colOff>
      <xdr:row>58</xdr:row>
      <xdr:rowOff>94521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111048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128194</xdr:rowOff>
    </xdr:from>
    <xdr:to>
      <xdr:col>24</xdr:col>
      <xdr:colOff>63500</xdr:colOff>
      <xdr:row>78</xdr:row>
      <xdr:rowOff>134747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0129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124231</xdr:rowOff>
    </xdr:from>
    <xdr:to>
      <xdr:col>19</xdr:col>
      <xdr:colOff>177800</xdr:colOff>
      <xdr:row>78</xdr:row>
      <xdr:rowOff>128194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97331"/>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124231</xdr:rowOff>
    </xdr:from>
    <xdr:to>
      <xdr:col>15</xdr:col>
      <xdr:colOff>50800</xdr:colOff>
      <xdr:row>78</xdr:row>
      <xdr:rowOff>133528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97331"/>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133528</xdr:rowOff>
    </xdr:from>
    <xdr:to>
      <xdr:col>10</xdr:col>
      <xdr:colOff>114300</xdr:colOff>
      <xdr:row>78</xdr:row>
      <xdr:rowOff>137167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06628"/>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83947</xdr:rowOff>
    </xdr:from>
    <xdr:to>
      <xdr:col>24</xdr:col>
      <xdr:colOff>114300</xdr:colOff>
      <xdr:row>79</xdr:row>
      <xdr:rowOff>14097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170324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77394</xdr:rowOff>
    </xdr:from>
    <xdr:to>
      <xdr:col>20</xdr:col>
      <xdr:colOff>38100</xdr:colOff>
      <xdr:row>79</xdr:row>
      <xdr:rowOff>7544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170121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73431</xdr:rowOff>
    </xdr:from>
    <xdr:to>
      <xdr:col>15</xdr:col>
      <xdr:colOff>101600</xdr:colOff>
      <xdr:row>79</xdr:row>
      <xdr:rowOff>3581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166158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82728</xdr:rowOff>
    </xdr:from>
    <xdr:to>
      <xdr:col>10</xdr:col>
      <xdr:colOff>165100</xdr:colOff>
      <xdr:row>79</xdr:row>
      <xdr:rowOff>12878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4005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86367</xdr:rowOff>
    </xdr:from>
    <xdr:to>
      <xdr:col>6</xdr:col>
      <xdr:colOff>38100</xdr:colOff>
      <xdr:row>79</xdr:row>
      <xdr:rowOff>16517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7644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8750</xdr:rowOff>
    </xdr:from>
    <xdr:to>
      <xdr:col>24</xdr:col>
      <xdr:colOff>63500</xdr:colOff>
      <xdr:row>98</xdr:row>
      <xdr:rowOff>48133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810850"/>
          <a:ext cx="8382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8750</xdr:rowOff>
    </xdr:from>
    <xdr:to>
      <xdr:col>19</xdr:col>
      <xdr:colOff>177800</xdr:colOff>
      <xdr:row>98</xdr:row>
      <xdr:rowOff>23444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10850"/>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23444</xdr:rowOff>
    </xdr:from>
    <xdr:to>
      <xdr:col>15</xdr:col>
      <xdr:colOff>50800</xdr:colOff>
      <xdr:row>98</xdr:row>
      <xdr:rowOff>31686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25544"/>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31686</xdr:rowOff>
    </xdr:from>
    <xdr:to>
      <xdr:col>10</xdr:col>
      <xdr:colOff>114300</xdr:colOff>
      <xdr:row>98</xdr:row>
      <xdr:rowOff>47968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3786"/>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168783</xdr:rowOff>
    </xdr:from>
    <xdr:to>
      <xdr:col>24</xdr:col>
      <xdr:colOff>114300</xdr:colOff>
      <xdr:row>98</xdr:row>
      <xdr:rowOff>98933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147210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129400</xdr:rowOff>
    </xdr:from>
    <xdr:to>
      <xdr:col>20</xdr:col>
      <xdr:colOff>38100</xdr:colOff>
      <xdr:row>98</xdr:row>
      <xdr:rowOff>59550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50677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144094</xdr:rowOff>
    </xdr:from>
    <xdr:to>
      <xdr:col>15</xdr:col>
      <xdr:colOff>101600</xdr:colOff>
      <xdr:row>98</xdr:row>
      <xdr:rowOff>74244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65371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152336</xdr:rowOff>
    </xdr:from>
    <xdr:to>
      <xdr:col>10</xdr:col>
      <xdr:colOff>165100</xdr:colOff>
      <xdr:row>98</xdr:row>
      <xdr:rowOff>82486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73613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168618</xdr:rowOff>
    </xdr:from>
    <xdr:to>
      <xdr:col>6</xdr:col>
      <xdr:colOff>38100</xdr:colOff>
      <xdr:row>98</xdr:row>
      <xdr:rowOff>98768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89895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76565</xdr:rowOff>
    </xdr:from>
    <xdr:to>
      <xdr:col>55</xdr:col>
      <xdr:colOff>0</xdr:colOff>
      <xdr:row>36</xdr:row>
      <xdr:rowOff>57472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34415"/>
          <a:ext cx="838200" cy="4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57472</xdr:rowOff>
    </xdr:from>
    <xdr:to>
      <xdr:col>50</xdr:col>
      <xdr:colOff>114300</xdr:colOff>
      <xdr:row>36</xdr:row>
      <xdr:rowOff>74650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29672"/>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47451</xdr:rowOff>
    </xdr:from>
    <xdr:to>
      <xdr:col>45</xdr:col>
      <xdr:colOff>177800</xdr:colOff>
      <xdr:row>36</xdr:row>
      <xdr:rowOff>74650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19651"/>
          <a:ext cx="8890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47451</xdr:rowOff>
    </xdr:from>
    <xdr:to>
      <xdr:col>41</xdr:col>
      <xdr:colOff>50800</xdr:colOff>
      <xdr:row>36</xdr:row>
      <xdr:rowOff>52301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19651"/>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25765</xdr:rowOff>
    </xdr:from>
    <xdr:to>
      <xdr:col>55</xdr:col>
      <xdr:colOff>50800</xdr:colOff>
      <xdr:row>33</xdr:row>
      <xdr:rowOff>127365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48642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3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6672</xdr:rowOff>
    </xdr:from>
    <xdr:to>
      <xdr:col>50</xdr:col>
      <xdr:colOff>165100</xdr:colOff>
      <xdr:row>36</xdr:row>
      <xdr:rowOff>108272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124799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23850</xdr:rowOff>
    </xdr:from>
    <xdr:to>
      <xdr:col>46</xdr:col>
      <xdr:colOff>38100</xdr:colOff>
      <xdr:row>36</xdr:row>
      <xdr:rowOff>125450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168101</xdr:rowOff>
    </xdr:from>
    <xdr:to>
      <xdr:col>41</xdr:col>
      <xdr:colOff>101600</xdr:colOff>
      <xdr:row>36</xdr:row>
      <xdr:rowOff>98251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114778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1501</xdr:rowOff>
    </xdr:from>
    <xdr:to>
      <xdr:col>36</xdr:col>
      <xdr:colOff>165100</xdr:colOff>
      <xdr:row>36</xdr:row>
      <xdr:rowOff>103101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119628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159534</xdr:rowOff>
    </xdr:from>
    <xdr:to>
      <xdr:col>55</xdr:col>
      <xdr:colOff>0</xdr:colOff>
      <xdr:row>58</xdr:row>
      <xdr:rowOff>170520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103634"/>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159534</xdr:rowOff>
    </xdr:from>
    <xdr:to>
      <xdr:col>50</xdr:col>
      <xdr:colOff>114300</xdr:colOff>
      <xdr:row>59</xdr:row>
      <xdr:rowOff>4225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103634"/>
          <a:ext cx="889000" cy="1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158440</xdr:rowOff>
    </xdr:from>
    <xdr:to>
      <xdr:col>45</xdr:col>
      <xdr:colOff>177800</xdr:colOff>
      <xdr:row>59</xdr:row>
      <xdr:rowOff>4225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1025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155940</xdr:rowOff>
    </xdr:from>
    <xdr:to>
      <xdr:col>41</xdr:col>
      <xdr:colOff>50800</xdr:colOff>
      <xdr:row>58</xdr:row>
      <xdr:rowOff>158440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100040"/>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119720</xdr:rowOff>
    </xdr:from>
    <xdr:to>
      <xdr:col>55</xdr:col>
      <xdr:colOff>50800</xdr:colOff>
      <xdr:row>59</xdr:row>
      <xdr:rowOff>49870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108734</xdr:rowOff>
    </xdr:from>
    <xdr:to>
      <xdr:col>50</xdr:col>
      <xdr:colOff>165100</xdr:colOff>
      <xdr:row>59</xdr:row>
      <xdr:rowOff>38884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30011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4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124875</xdr:rowOff>
    </xdr:from>
    <xdr:to>
      <xdr:col>46</xdr:col>
      <xdr:colOff>38100</xdr:colOff>
      <xdr:row>59</xdr:row>
      <xdr:rowOff>55025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46152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107640</xdr:rowOff>
    </xdr:from>
    <xdr:to>
      <xdr:col>41</xdr:col>
      <xdr:colOff>101600</xdr:colOff>
      <xdr:row>59</xdr:row>
      <xdr:rowOff>37790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28917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105140</xdr:rowOff>
    </xdr:from>
    <xdr:to>
      <xdr:col>36</xdr:col>
      <xdr:colOff>165100</xdr:colOff>
      <xdr:row>59</xdr:row>
      <xdr:rowOff>35290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26417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135626</xdr:rowOff>
    </xdr:from>
    <xdr:to>
      <xdr:col>55</xdr:col>
      <xdr:colOff>0</xdr:colOff>
      <xdr:row>78</xdr:row>
      <xdr:rowOff>136015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08726"/>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132673</xdr:rowOff>
    </xdr:from>
    <xdr:to>
      <xdr:col>50</xdr:col>
      <xdr:colOff>114300</xdr:colOff>
      <xdr:row>78</xdr:row>
      <xdr:rowOff>135626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05773"/>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127524</xdr:rowOff>
    </xdr:from>
    <xdr:to>
      <xdr:col>45</xdr:col>
      <xdr:colOff>177800</xdr:colOff>
      <xdr:row>78</xdr:row>
      <xdr:rowOff>132673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00624"/>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112494</xdr:rowOff>
    </xdr:from>
    <xdr:to>
      <xdr:col>41</xdr:col>
      <xdr:colOff>50800</xdr:colOff>
      <xdr:row>78</xdr:row>
      <xdr:rowOff>127524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85594"/>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85215</xdr:rowOff>
    </xdr:from>
    <xdr:to>
      <xdr:col>55</xdr:col>
      <xdr:colOff>50800</xdr:colOff>
      <xdr:row>79</xdr:row>
      <xdr:rowOff>15365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84826</xdr:rowOff>
    </xdr:from>
    <xdr:to>
      <xdr:col>50</xdr:col>
      <xdr:colOff>165100</xdr:colOff>
      <xdr:row>79</xdr:row>
      <xdr:rowOff>14976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6103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5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81873</xdr:rowOff>
    </xdr:from>
    <xdr:to>
      <xdr:col>46</xdr:col>
      <xdr:colOff>38100</xdr:colOff>
      <xdr:row>79</xdr:row>
      <xdr:rowOff>12023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3150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4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76724</xdr:rowOff>
    </xdr:from>
    <xdr:to>
      <xdr:col>41</xdr:col>
      <xdr:colOff>101600</xdr:colOff>
      <xdr:row>79</xdr:row>
      <xdr:rowOff>6874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169451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61694</xdr:rowOff>
    </xdr:from>
    <xdr:to>
      <xdr:col>36</xdr:col>
      <xdr:colOff>165100</xdr:colOff>
      <xdr:row>78</xdr:row>
      <xdr:rowOff>163294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8371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2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9539</xdr:rowOff>
    </xdr:from>
    <xdr:to>
      <xdr:col>55</xdr:col>
      <xdr:colOff>0</xdr:colOff>
      <xdr:row>97</xdr:row>
      <xdr:rowOff>38322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468739"/>
          <a:ext cx="838200" cy="20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9539</xdr:rowOff>
    </xdr:from>
    <xdr:to>
      <xdr:col>50</xdr:col>
      <xdr:colOff>114300</xdr:colOff>
      <xdr:row>97</xdr:row>
      <xdr:rowOff>73667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68739"/>
          <a:ext cx="889000" cy="2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60103</xdr:rowOff>
    </xdr:from>
    <xdr:to>
      <xdr:col>45</xdr:col>
      <xdr:colOff>177800</xdr:colOff>
      <xdr:row>97</xdr:row>
      <xdr:rowOff>73667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9075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60103</xdr:rowOff>
    </xdr:from>
    <xdr:to>
      <xdr:col>41</xdr:col>
      <xdr:colOff>50800</xdr:colOff>
      <xdr:row>97</xdr:row>
      <xdr:rowOff>89376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90753"/>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158972</xdr:rowOff>
    </xdr:from>
    <xdr:to>
      <xdr:col>55</xdr:col>
      <xdr:colOff>50800</xdr:colOff>
      <xdr:row>97</xdr:row>
      <xdr:rowOff>89122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137399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130189</xdr:rowOff>
    </xdr:from>
    <xdr:to>
      <xdr:col>50</xdr:col>
      <xdr:colOff>165100</xdr:colOff>
      <xdr:row>96</xdr:row>
      <xdr:rowOff>60339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1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76866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1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22867</xdr:rowOff>
    </xdr:from>
    <xdr:to>
      <xdr:col>46</xdr:col>
      <xdr:colOff>38100</xdr:colOff>
      <xdr:row>97</xdr:row>
      <xdr:rowOff>124467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9303</xdr:rowOff>
    </xdr:from>
    <xdr:to>
      <xdr:col>41</xdr:col>
      <xdr:colOff>101600</xdr:colOff>
      <xdr:row>97</xdr:row>
      <xdr:rowOff>110903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102030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38576</xdr:rowOff>
    </xdr:from>
    <xdr:to>
      <xdr:col>36</xdr:col>
      <xdr:colOff>165100</xdr:colOff>
      <xdr:row>97</xdr:row>
      <xdr:rowOff>140176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131303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135375</xdr:rowOff>
    </xdr:from>
    <xdr:to>
      <xdr:col>85</xdr:col>
      <xdr:colOff>127000</xdr:colOff>
      <xdr:row>38</xdr:row>
      <xdr:rowOff>137332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0475"/>
          <a:ext cx="8382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133245</xdr:rowOff>
    </xdr:from>
    <xdr:to>
      <xdr:col>81</xdr:col>
      <xdr:colOff>50800</xdr:colOff>
      <xdr:row>38</xdr:row>
      <xdr:rowOff>135375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48345"/>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130680</xdr:rowOff>
    </xdr:from>
    <xdr:to>
      <xdr:col>76</xdr:col>
      <xdr:colOff>114300</xdr:colOff>
      <xdr:row>38</xdr:row>
      <xdr:rowOff>133245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45780"/>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130680</xdr:rowOff>
    </xdr:from>
    <xdr:to>
      <xdr:col>71</xdr:col>
      <xdr:colOff>177800</xdr:colOff>
      <xdr:row>38</xdr:row>
      <xdr:rowOff>132014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578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86532</xdr:rowOff>
    </xdr:from>
    <xdr:to>
      <xdr:col>85</xdr:col>
      <xdr:colOff>177800</xdr:colOff>
      <xdr:row>39</xdr:row>
      <xdr:rowOff>16682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84575</xdr:rowOff>
    </xdr:from>
    <xdr:to>
      <xdr:col>81</xdr:col>
      <xdr:colOff>101600</xdr:colOff>
      <xdr:row>39</xdr:row>
      <xdr:rowOff>14725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82445</xdr:rowOff>
    </xdr:from>
    <xdr:to>
      <xdr:col>76</xdr:col>
      <xdr:colOff>165100</xdr:colOff>
      <xdr:row>39</xdr:row>
      <xdr:rowOff>12595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3722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9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79880</xdr:rowOff>
    </xdr:from>
    <xdr:to>
      <xdr:col>72</xdr:col>
      <xdr:colOff>38100</xdr:colOff>
      <xdr:row>39</xdr:row>
      <xdr:rowOff>10030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26557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7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81214</xdr:rowOff>
    </xdr:from>
    <xdr:to>
      <xdr:col>67</xdr:col>
      <xdr:colOff>101600</xdr:colOff>
      <xdr:row>39</xdr:row>
      <xdr:rowOff>11364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27891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75921</xdr:rowOff>
    </xdr:from>
    <xdr:to>
      <xdr:col>85</xdr:col>
      <xdr:colOff>127000</xdr:colOff>
      <xdr:row>75</xdr:row>
      <xdr:rowOff>115949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34671"/>
          <a:ext cx="8382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47887</xdr:rowOff>
    </xdr:from>
    <xdr:to>
      <xdr:col>81</xdr:col>
      <xdr:colOff>50800</xdr:colOff>
      <xdr:row>75</xdr:row>
      <xdr:rowOff>75921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06637"/>
          <a:ext cx="8890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47887</xdr:rowOff>
    </xdr:from>
    <xdr:to>
      <xdr:col>76</xdr:col>
      <xdr:colOff>114300</xdr:colOff>
      <xdr:row>75</xdr:row>
      <xdr:rowOff>53754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0663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53754</xdr:rowOff>
    </xdr:from>
    <xdr:to>
      <xdr:col>71</xdr:col>
      <xdr:colOff>177800</xdr:colOff>
      <xdr:row>75</xdr:row>
      <xdr:rowOff>56863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125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65149</xdr:rowOff>
    </xdr:from>
    <xdr:to>
      <xdr:col>85</xdr:col>
      <xdr:colOff>177800</xdr:colOff>
      <xdr:row>75</xdr:row>
      <xdr:rowOff>166750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23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88026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25121</xdr:rowOff>
    </xdr:from>
    <xdr:to>
      <xdr:col>81</xdr:col>
      <xdr:colOff>101600</xdr:colOff>
      <xdr:row>75</xdr:row>
      <xdr:rowOff>126721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143248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168537</xdr:rowOff>
    </xdr:from>
    <xdr:to>
      <xdr:col>76</xdr:col>
      <xdr:colOff>165100</xdr:colOff>
      <xdr:row>75</xdr:row>
      <xdr:rowOff>98687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115214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2954</xdr:rowOff>
    </xdr:from>
    <xdr:to>
      <xdr:col>72</xdr:col>
      <xdr:colOff>38100</xdr:colOff>
      <xdr:row>75</xdr:row>
      <xdr:rowOff>104554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121081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6063</xdr:rowOff>
    </xdr:from>
    <xdr:to>
      <xdr:col>67</xdr:col>
      <xdr:colOff>101600</xdr:colOff>
      <xdr:row>75</xdr:row>
      <xdr:rowOff>107663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124190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73515</xdr:rowOff>
    </xdr:from>
    <xdr:to>
      <xdr:col>85</xdr:col>
      <xdr:colOff>127000</xdr:colOff>
      <xdr:row>98</xdr:row>
      <xdr:rowOff>526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4165"/>
          <a:ext cx="8382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526</xdr:rowOff>
    </xdr:from>
    <xdr:to>
      <xdr:col>81</xdr:col>
      <xdr:colOff>50800</xdr:colOff>
      <xdr:row>98</xdr:row>
      <xdr:rowOff>47716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02626"/>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24661</xdr:rowOff>
    </xdr:from>
    <xdr:to>
      <xdr:col>76</xdr:col>
      <xdr:colOff>114300</xdr:colOff>
      <xdr:row>98</xdr:row>
      <xdr:rowOff>47716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26761"/>
          <a:ext cx="889000" cy="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46388</xdr:rowOff>
    </xdr:from>
    <xdr:to>
      <xdr:col>71</xdr:col>
      <xdr:colOff>177800</xdr:colOff>
      <xdr:row>98</xdr:row>
      <xdr:rowOff>24661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77038"/>
          <a:ext cx="889000" cy="14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22715</xdr:rowOff>
    </xdr:from>
    <xdr:to>
      <xdr:col>85</xdr:col>
      <xdr:colOff>177800</xdr:colOff>
      <xdr:row>97</xdr:row>
      <xdr:rowOff>124315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121176</xdr:rowOff>
    </xdr:from>
    <xdr:to>
      <xdr:col>81</xdr:col>
      <xdr:colOff>101600</xdr:colOff>
      <xdr:row>98</xdr:row>
      <xdr:rowOff>51326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42453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168366</xdr:rowOff>
    </xdr:from>
    <xdr:to>
      <xdr:col>76</xdr:col>
      <xdr:colOff>165100</xdr:colOff>
      <xdr:row>98</xdr:row>
      <xdr:rowOff>98516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89643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145311</xdr:rowOff>
    </xdr:from>
    <xdr:to>
      <xdr:col>72</xdr:col>
      <xdr:colOff>38100</xdr:colOff>
      <xdr:row>98</xdr:row>
      <xdr:rowOff>75461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66588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167038</xdr:rowOff>
    </xdr:from>
    <xdr:to>
      <xdr:col>67</xdr:col>
      <xdr:colOff>101600</xdr:colOff>
      <xdr:row>97</xdr:row>
      <xdr:rowOff>97188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113715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25819</xdr:rowOff>
    </xdr:from>
    <xdr:to>
      <xdr:col>116</xdr:col>
      <xdr:colOff>63500</xdr:colOff>
      <xdr:row>39</xdr:row>
      <xdr:rowOff>26467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12369"/>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26162</xdr:rowOff>
    </xdr:from>
    <xdr:to>
      <xdr:col>111</xdr:col>
      <xdr:colOff>177800</xdr:colOff>
      <xdr:row>39</xdr:row>
      <xdr:rowOff>26467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1271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26162</xdr:rowOff>
    </xdr:from>
    <xdr:to>
      <xdr:col>107</xdr:col>
      <xdr:colOff>50800</xdr:colOff>
      <xdr:row>39</xdr:row>
      <xdr:rowOff>26848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127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14580</xdr:rowOff>
    </xdr:from>
    <xdr:to>
      <xdr:col>102</xdr:col>
      <xdr:colOff>114300</xdr:colOff>
      <xdr:row>39</xdr:row>
      <xdr:rowOff>26848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01130"/>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146469</xdr:rowOff>
    </xdr:from>
    <xdr:to>
      <xdr:col>116</xdr:col>
      <xdr:colOff>114300</xdr:colOff>
      <xdr:row>39</xdr:row>
      <xdr:rowOff>76619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61396</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7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147117</xdr:rowOff>
    </xdr:from>
    <xdr:to>
      <xdr:col>112</xdr:col>
      <xdr:colOff>38100</xdr:colOff>
      <xdr:row>39</xdr:row>
      <xdr:rowOff>77267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68394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146812</xdr:rowOff>
    </xdr:from>
    <xdr:to>
      <xdr:col>107</xdr:col>
      <xdr:colOff>101600</xdr:colOff>
      <xdr:row>39</xdr:row>
      <xdr:rowOff>76962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68089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147498</xdr:rowOff>
    </xdr:from>
    <xdr:to>
      <xdr:col>102</xdr:col>
      <xdr:colOff>165100</xdr:colOff>
      <xdr:row>39</xdr:row>
      <xdr:rowOff>77648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68775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135230</xdr:rowOff>
    </xdr:from>
    <xdr:to>
      <xdr:col>98</xdr:col>
      <xdr:colOff>38100</xdr:colOff>
      <xdr:row>39</xdr:row>
      <xdr:rowOff>65380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56507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105547</xdr:rowOff>
    </xdr:from>
    <xdr:to>
      <xdr:col>116</xdr:col>
      <xdr:colOff>63500</xdr:colOff>
      <xdr:row>75</xdr:row>
      <xdr:rowOff>93020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92847"/>
          <a:ext cx="838200" cy="15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93020</xdr:rowOff>
    </xdr:from>
    <xdr:to>
      <xdr:col>111</xdr:col>
      <xdr:colOff>177800</xdr:colOff>
      <xdr:row>75</xdr:row>
      <xdr:rowOff>127813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51770"/>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127813</xdr:rowOff>
    </xdr:from>
    <xdr:to>
      <xdr:col>107</xdr:col>
      <xdr:colOff>50800</xdr:colOff>
      <xdr:row>75</xdr:row>
      <xdr:rowOff>156639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6563"/>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156434</xdr:rowOff>
    </xdr:from>
    <xdr:to>
      <xdr:col>102</xdr:col>
      <xdr:colOff>114300</xdr:colOff>
      <xdr:row>75</xdr:row>
      <xdr:rowOff>156639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15184"/>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54747</xdr:rowOff>
    </xdr:from>
    <xdr:to>
      <xdr:col>116</xdr:col>
      <xdr:colOff>114300</xdr:colOff>
      <xdr:row>74</xdr:row>
      <xdr:rowOff>156347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77624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42220</xdr:rowOff>
    </xdr:from>
    <xdr:to>
      <xdr:col>112</xdr:col>
      <xdr:colOff>38100</xdr:colOff>
      <xdr:row>75</xdr:row>
      <xdr:rowOff>143820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134946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77013</xdr:rowOff>
    </xdr:from>
    <xdr:to>
      <xdr:col>107</xdr:col>
      <xdr:colOff>101600</xdr:colOff>
      <xdr:row>76</xdr:row>
      <xdr:rowOff>7162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169739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105839</xdr:rowOff>
    </xdr:from>
    <xdr:to>
      <xdr:col>102</xdr:col>
      <xdr:colOff>165100</xdr:colOff>
      <xdr:row>76</xdr:row>
      <xdr:rowOff>35989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27116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5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105634</xdr:rowOff>
    </xdr:from>
    <xdr:to>
      <xdr:col>98</xdr:col>
      <xdr:colOff>38100</xdr:colOff>
      <xdr:row>76</xdr:row>
      <xdr:rowOff>35784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26911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690,971</a:t>
          </a:r>
          <a:r>
            <a:rPr kumimoji="1" lang="ja-JP" altLang="ja-JP" sz="1100">
              <a:solidFill>
                <a:schemeClr val="dk1"/>
              </a:solidFill>
              <a:effectLst/>
              <a:latin typeface="+mn-lt"/>
              <a:ea typeface="+mn-ea"/>
              <a:cs typeface="+mn-cs"/>
            </a:rPr>
            <a:t>円なっており、前年度と比較すると</a:t>
          </a:r>
          <a:r>
            <a:rPr kumimoji="1" lang="en-US" altLang="ja-JP" sz="1100">
              <a:solidFill>
                <a:schemeClr val="dk1"/>
              </a:solidFill>
              <a:effectLst/>
              <a:latin typeface="+mn-lt"/>
              <a:ea typeface="+mn-ea"/>
              <a:cs typeface="+mn-cs"/>
            </a:rPr>
            <a:t>116,370</a:t>
          </a:r>
          <a:r>
            <a:rPr kumimoji="1" lang="ja-JP" altLang="ja-JP" sz="1100">
              <a:solidFill>
                <a:schemeClr val="dk1"/>
              </a:solidFill>
              <a:effectLst/>
              <a:latin typeface="+mn-lt"/>
              <a:ea typeface="+mn-ea"/>
              <a:cs typeface="+mn-cs"/>
            </a:rPr>
            <a:t>円増となった。</a:t>
          </a:r>
          <a:endParaRPr lang="ja-JP" altLang="ja-JP" sz="1400">
            <a:effectLst/>
          </a:endParaRPr>
        </a:p>
        <a:p>
          <a:r>
            <a:rPr kumimoji="1" lang="ja-JP" altLang="ja-JP" sz="1100">
              <a:solidFill>
                <a:schemeClr val="dk1"/>
              </a:solidFill>
              <a:effectLst/>
              <a:latin typeface="+mn-lt"/>
              <a:ea typeface="+mn-ea"/>
              <a:cs typeface="+mn-cs"/>
            </a:rPr>
            <a:t>主な構成要素である人件費は、住民一人当たり</a:t>
          </a:r>
          <a:r>
            <a:rPr kumimoji="1" lang="en-US" altLang="ja-JP" sz="1100">
              <a:solidFill>
                <a:schemeClr val="dk1"/>
              </a:solidFill>
              <a:effectLst/>
              <a:latin typeface="+mn-lt"/>
              <a:ea typeface="+mn-ea"/>
              <a:cs typeface="+mn-cs"/>
            </a:rPr>
            <a:t>100,029</a:t>
          </a:r>
          <a:r>
            <a:rPr kumimoji="1" lang="ja-JP" altLang="ja-JP" sz="1100">
              <a:solidFill>
                <a:schemeClr val="dk1"/>
              </a:solidFill>
              <a:effectLst/>
              <a:latin typeface="+mn-lt"/>
              <a:ea typeface="+mn-ea"/>
              <a:cs typeface="+mn-cs"/>
            </a:rPr>
            <a:t>円となっており、</a:t>
          </a:r>
          <a:r>
            <a:rPr lang="ja-JP" altLang="ja-JP" sz="1100" b="0" i="0" baseline="0">
              <a:solidFill>
                <a:schemeClr val="dk1"/>
              </a:solidFill>
              <a:effectLst/>
              <a:latin typeface="+mn-lt"/>
              <a:ea typeface="+mn-ea"/>
              <a:cs typeface="+mn-cs"/>
            </a:rPr>
            <a:t>会計年度任用職員制度が開始これまで物件費で計上していた賃金を人件費に計上したため</a:t>
          </a:r>
          <a:r>
            <a:rPr kumimoji="1" lang="ja-JP" altLang="ja-JP" sz="1100">
              <a:solidFill>
                <a:schemeClr val="dk1"/>
              </a:solidFill>
              <a:effectLst/>
              <a:latin typeface="+mn-lt"/>
              <a:ea typeface="+mn-ea"/>
              <a:cs typeface="+mn-cs"/>
            </a:rPr>
            <a:t>大幅に増加している。</a:t>
          </a:r>
          <a:endParaRPr lang="ja-JP" altLang="ja-JP" sz="1400">
            <a:effectLst/>
          </a:endParaRPr>
        </a:p>
        <a:p>
          <a:r>
            <a:rPr kumimoji="1" lang="ja-JP" altLang="ja-JP" sz="1100">
              <a:solidFill>
                <a:schemeClr val="dk1"/>
              </a:solidFill>
              <a:effectLst/>
              <a:latin typeface="+mn-lt"/>
              <a:ea typeface="+mn-ea"/>
              <a:cs typeface="+mn-cs"/>
            </a:rPr>
            <a:t>補助費については、</a:t>
          </a:r>
          <a:r>
            <a:rPr lang="ja-JP" altLang="ja-JP" sz="1100" b="0" i="0" baseline="0">
              <a:solidFill>
                <a:schemeClr val="dk1"/>
              </a:solidFill>
              <a:effectLst/>
              <a:latin typeface="+mn-lt"/>
              <a:ea typeface="+mn-ea"/>
              <a:cs typeface="+mn-cs"/>
            </a:rPr>
            <a:t>特別定額給付金や新型コロナウイルス対策事業費等</a:t>
          </a:r>
          <a:r>
            <a:rPr kumimoji="1" lang="ja-JP" altLang="ja-JP" sz="1100">
              <a:solidFill>
                <a:schemeClr val="dk1"/>
              </a:solidFill>
              <a:effectLst/>
              <a:latin typeface="+mn-lt"/>
              <a:ea typeface="+mn-ea"/>
              <a:cs typeface="+mn-cs"/>
            </a:rPr>
            <a:t>が大幅増となったことにより前年度より</a:t>
          </a:r>
          <a:r>
            <a:rPr kumimoji="1" lang="en-US" altLang="ja-JP" sz="1100">
              <a:solidFill>
                <a:schemeClr val="dk1"/>
              </a:solidFill>
              <a:effectLst/>
              <a:latin typeface="+mn-lt"/>
              <a:ea typeface="+mn-ea"/>
              <a:cs typeface="+mn-cs"/>
            </a:rPr>
            <a:t>108,324</a:t>
          </a:r>
          <a:r>
            <a:rPr kumimoji="1" lang="ja-JP" altLang="ja-JP" sz="1100">
              <a:solidFill>
                <a:schemeClr val="dk1"/>
              </a:solidFill>
              <a:effectLst/>
              <a:latin typeface="+mn-lt"/>
              <a:ea typeface="+mn-ea"/>
              <a:cs typeface="+mn-cs"/>
            </a:rPr>
            <a:t>円増となっている。</a:t>
          </a:r>
          <a:endParaRPr lang="ja-JP" altLang="ja-JP" sz="1400">
            <a:effectLst/>
          </a:endParaRPr>
        </a:p>
        <a:p>
          <a:r>
            <a:rPr kumimoji="1" lang="ja-JP" altLang="ja-JP" sz="1100">
              <a:solidFill>
                <a:schemeClr val="dk1"/>
              </a:solidFill>
              <a:effectLst/>
              <a:latin typeface="+mn-lt"/>
              <a:ea typeface="+mn-ea"/>
              <a:cs typeface="+mn-cs"/>
            </a:rPr>
            <a:t>普通建設事業費のうち更新整備については</a:t>
          </a:r>
          <a:r>
            <a:rPr lang="ja-JP" altLang="ja-JP" sz="1100" b="0" i="0" baseline="0">
              <a:solidFill>
                <a:schemeClr val="dk1"/>
              </a:solidFill>
              <a:effectLst/>
              <a:latin typeface="+mn-lt"/>
              <a:ea typeface="+mn-ea"/>
              <a:cs typeface="+mn-cs"/>
            </a:rPr>
            <a:t>新型コロナウイルス感染拡大の影響により、継続的に実施していた小学校大規模改造事業や給食センター改修事業が実施出来なかったことや、市こども園整備事業、防災公園整備事業などの大型事業が前年度に完了</a:t>
          </a:r>
          <a:r>
            <a:rPr kumimoji="1" lang="ja-JP" altLang="ja-JP" sz="1100">
              <a:solidFill>
                <a:schemeClr val="dk1"/>
              </a:solidFill>
              <a:effectLst/>
              <a:latin typeface="+mn-lt"/>
              <a:ea typeface="+mn-ea"/>
              <a:cs typeface="+mn-cs"/>
            </a:rPr>
            <a:t>したことから大幅減となり、前年度より</a:t>
          </a:r>
          <a:r>
            <a:rPr kumimoji="1" lang="en-US" altLang="ja-JP" sz="1100">
              <a:solidFill>
                <a:schemeClr val="dk1"/>
              </a:solidFill>
              <a:effectLst/>
              <a:latin typeface="+mn-lt"/>
              <a:ea typeface="+mn-ea"/>
              <a:cs typeface="+mn-cs"/>
            </a:rPr>
            <a:t>18,394</a:t>
          </a:r>
          <a:r>
            <a:rPr kumimoji="1" lang="ja-JP" altLang="ja-JP" sz="1100">
              <a:solidFill>
                <a:schemeClr val="dk1"/>
              </a:solidFill>
              <a:effectLst/>
              <a:latin typeface="+mn-lt"/>
              <a:ea typeface="+mn-ea"/>
              <a:cs typeface="+mn-cs"/>
            </a:rPr>
            <a:t>円減となった。今後も単独で実施している事業の見直し等の経費削減に努めるが、公共施設の老朽化対策が本格化することから大幅な改善は見込めない。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46,447
45,951
229.01
32,873,730
32,093,543
661,079
16,015,207
31,319,361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138938</xdr:rowOff>
    </xdr:from>
    <xdr:to>
      <xdr:col>24</xdr:col>
      <xdr:colOff>63500</xdr:colOff>
      <xdr:row>36</xdr:row>
      <xdr:rowOff>155321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11138"/>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138938</xdr:rowOff>
    </xdr:from>
    <xdr:to>
      <xdr:col>19</xdr:col>
      <xdr:colOff>177800</xdr:colOff>
      <xdr:row>36</xdr:row>
      <xdr:rowOff>156083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113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156083</xdr:rowOff>
    </xdr:from>
    <xdr:to>
      <xdr:col>15</xdr:col>
      <xdr:colOff>50800</xdr:colOff>
      <xdr:row>36</xdr:row>
      <xdr:rowOff>159703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828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159703</xdr:rowOff>
    </xdr:from>
    <xdr:to>
      <xdr:col>10</xdr:col>
      <xdr:colOff>114300</xdr:colOff>
      <xdr:row>37</xdr:row>
      <xdr:rowOff>24828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1903"/>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104521</xdr:rowOff>
    </xdr:from>
    <xdr:to>
      <xdr:col>24</xdr:col>
      <xdr:colOff>114300</xdr:colOff>
      <xdr:row>37</xdr:row>
      <xdr:rowOff>34671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82948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88138</xdr:rowOff>
    </xdr:from>
    <xdr:to>
      <xdr:col>20</xdr:col>
      <xdr:colOff>38100</xdr:colOff>
      <xdr:row>37</xdr:row>
      <xdr:rowOff>18288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105283</xdr:rowOff>
    </xdr:from>
    <xdr:to>
      <xdr:col>15</xdr:col>
      <xdr:colOff>101600</xdr:colOff>
      <xdr:row>37</xdr:row>
      <xdr:rowOff>35433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26560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108903</xdr:rowOff>
    </xdr:from>
    <xdr:to>
      <xdr:col>10</xdr:col>
      <xdr:colOff>165100</xdr:colOff>
      <xdr:row>37</xdr:row>
      <xdr:rowOff>39053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30180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145478</xdr:rowOff>
    </xdr:from>
    <xdr:to>
      <xdr:col>6</xdr:col>
      <xdr:colOff>38100</xdr:colOff>
      <xdr:row>37</xdr:row>
      <xdr:rowOff>75628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66755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152407</xdr:rowOff>
    </xdr:from>
    <xdr:to>
      <xdr:col>24</xdr:col>
      <xdr:colOff>63500</xdr:colOff>
      <xdr:row>58</xdr:row>
      <xdr:rowOff>99692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53607"/>
          <a:ext cx="8382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99692</xdr:rowOff>
    </xdr:from>
    <xdr:to>
      <xdr:col>19</xdr:col>
      <xdr:colOff>177800</xdr:colOff>
      <xdr:row>58</xdr:row>
      <xdr:rowOff>122044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3792"/>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58764</xdr:rowOff>
    </xdr:from>
    <xdr:to>
      <xdr:col>15</xdr:col>
      <xdr:colOff>50800</xdr:colOff>
      <xdr:row>58</xdr:row>
      <xdr:rowOff>122044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2864"/>
          <a:ext cx="8890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35230</xdr:rowOff>
    </xdr:from>
    <xdr:to>
      <xdr:col>10</xdr:col>
      <xdr:colOff>114300</xdr:colOff>
      <xdr:row>58</xdr:row>
      <xdr:rowOff>58764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79330"/>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101785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101607</xdr:rowOff>
    </xdr:from>
    <xdr:to>
      <xdr:col>24</xdr:col>
      <xdr:colOff>114300</xdr:colOff>
      <xdr:row>57</xdr:row>
      <xdr:rowOff>31757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80034</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8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48892</xdr:rowOff>
    </xdr:from>
    <xdr:to>
      <xdr:col>20</xdr:col>
      <xdr:colOff>38100</xdr:colOff>
      <xdr:row>58</xdr:row>
      <xdr:rowOff>150492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141619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71244</xdr:rowOff>
    </xdr:from>
    <xdr:to>
      <xdr:col>15</xdr:col>
      <xdr:colOff>101600</xdr:colOff>
      <xdr:row>59</xdr:row>
      <xdr:rowOff>1394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163971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7964</xdr:rowOff>
    </xdr:from>
    <xdr:to>
      <xdr:col>10</xdr:col>
      <xdr:colOff>165100</xdr:colOff>
      <xdr:row>58</xdr:row>
      <xdr:rowOff>109564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126091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155880</xdr:rowOff>
    </xdr:from>
    <xdr:to>
      <xdr:col>6</xdr:col>
      <xdr:colOff>38100</xdr:colOff>
      <xdr:row>58</xdr:row>
      <xdr:rowOff>86030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102557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95740</xdr:rowOff>
    </xdr:from>
    <xdr:to>
      <xdr:col>24</xdr:col>
      <xdr:colOff>63500</xdr:colOff>
      <xdr:row>76</xdr:row>
      <xdr:rowOff>99313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25940"/>
          <a:ext cx="8382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95740</xdr:rowOff>
    </xdr:from>
    <xdr:to>
      <xdr:col>19</xdr:col>
      <xdr:colOff>177800</xdr:colOff>
      <xdr:row>77</xdr:row>
      <xdr:rowOff>7325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25940"/>
          <a:ext cx="889000" cy="8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7325</xdr:rowOff>
    </xdr:from>
    <xdr:to>
      <xdr:col>15</xdr:col>
      <xdr:colOff>50800</xdr:colOff>
      <xdr:row>77</xdr:row>
      <xdr:rowOff>20774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0897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20774</xdr:rowOff>
    </xdr:from>
    <xdr:to>
      <xdr:col>10</xdr:col>
      <xdr:colOff>114300</xdr:colOff>
      <xdr:row>77</xdr:row>
      <xdr:rowOff>41052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22424"/>
          <a:ext cx="8890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48513</xdr:rowOff>
    </xdr:from>
    <xdr:to>
      <xdr:col>24</xdr:col>
      <xdr:colOff>114300</xdr:colOff>
      <xdr:row>76</xdr:row>
      <xdr:rowOff>150113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26940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44940</xdr:rowOff>
    </xdr:from>
    <xdr:to>
      <xdr:col>20</xdr:col>
      <xdr:colOff>38100</xdr:colOff>
      <xdr:row>76</xdr:row>
      <xdr:rowOff>146540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6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127975</xdr:rowOff>
    </xdr:from>
    <xdr:to>
      <xdr:col>15</xdr:col>
      <xdr:colOff>101600</xdr:colOff>
      <xdr:row>77</xdr:row>
      <xdr:rowOff>58125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49252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5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141424</xdr:rowOff>
    </xdr:from>
    <xdr:to>
      <xdr:col>10</xdr:col>
      <xdr:colOff>165100</xdr:colOff>
      <xdr:row>77</xdr:row>
      <xdr:rowOff>71574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62701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6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161702</xdr:rowOff>
    </xdr:from>
    <xdr:to>
      <xdr:col>6</xdr:col>
      <xdr:colOff>38100</xdr:colOff>
      <xdr:row>77</xdr:row>
      <xdr:rowOff>91852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82979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a:extLst>
            <a:ext uri="{FF2B5EF4-FFF2-40B4-BE49-F238E27FC236}">
              <a16:creationId xmlns:a16="http://schemas.microsoft.com/office/drawing/2014/main" id="{00000000-0008-0000-07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a:extLst>
            <a:ext uri="{FF2B5EF4-FFF2-40B4-BE49-F238E27FC236}">
              <a16:creationId xmlns:a16="http://schemas.microsoft.com/office/drawing/2014/main" id="{00000000-0008-0000-0700-0000EE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a:extLst>
            <a:ext uri="{FF2B5EF4-FFF2-40B4-BE49-F238E27FC236}">
              <a16:creationId xmlns:a16="http://schemas.microsoft.com/office/drawing/2014/main" id="{00000000-0008-0000-0700-0000F0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25828</xdr:rowOff>
    </xdr:from>
    <xdr:to>
      <xdr:col>24</xdr:col>
      <xdr:colOff>63500</xdr:colOff>
      <xdr:row>98</xdr:row>
      <xdr:rowOff>76436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3797300" y="16827928"/>
          <a:ext cx="8382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3" name="衛生費平均値テキスト">
          <a:extLst>
            <a:ext uri="{FF2B5EF4-FFF2-40B4-BE49-F238E27FC236}">
              <a16:creationId xmlns:a16="http://schemas.microsoft.com/office/drawing/2014/main" id="{00000000-0008-0000-0700-0000F3000000}"/>
            </a:ext>
          </a:extLst>
        </xdr:cNvPr>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25986</xdr:rowOff>
    </xdr:from>
    <xdr:to>
      <xdr:col>19</xdr:col>
      <xdr:colOff>177800</xdr:colOff>
      <xdr:row>98</xdr:row>
      <xdr:rowOff>76436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908300" y="16828086"/>
          <a:ext cx="889000" cy="5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25986</xdr:rowOff>
    </xdr:from>
    <xdr:to>
      <xdr:col>15</xdr:col>
      <xdr:colOff>50800</xdr:colOff>
      <xdr:row>98</xdr:row>
      <xdr:rowOff>85221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2019300" y="16828086"/>
          <a:ext cx="889000" cy="5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80707</xdr:rowOff>
    </xdr:from>
    <xdr:to>
      <xdr:col>10</xdr:col>
      <xdr:colOff>114300</xdr:colOff>
      <xdr:row>98</xdr:row>
      <xdr:rowOff>85221</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a:off x="1130300" y="16882807"/>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a:extLst>
            <a:ext uri="{FF2B5EF4-FFF2-40B4-BE49-F238E27FC236}">
              <a16:creationId xmlns:a16="http://schemas.microsoft.com/office/drawing/2014/main" id="{00000000-0008-0000-0700-0000FE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146478</xdr:rowOff>
    </xdr:from>
    <xdr:to>
      <xdr:col>24</xdr:col>
      <xdr:colOff>114300</xdr:colOff>
      <xdr:row>98</xdr:row>
      <xdr:rowOff>76628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4584700" y="167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124905</xdr:rowOff>
    </xdr:from>
    <xdr:ext cx="534377" cy="259045"/>
    <xdr:sp macro="" textlink="">
      <xdr:nvSpPr>
        <xdr:cNvPr id="262" name="衛生費該当値テキスト">
          <a:extLst>
            <a:ext uri="{FF2B5EF4-FFF2-40B4-BE49-F238E27FC236}">
              <a16:creationId xmlns:a16="http://schemas.microsoft.com/office/drawing/2014/main" id="{00000000-0008-0000-0700-000006010000}"/>
            </a:ext>
          </a:extLst>
        </xdr:cNvPr>
        <xdr:cNvSpPr txBox="1"/>
      </xdr:nvSpPr>
      <xdr:spPr>
        <a:xfrm>
          <a:off x="4686300" y="167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25636</xdr:rowOff>
    </xdr:from>
    <xdr:to>
      <xdr:col>20</xdr:col>
      <xdr:colOff>38100</xdr:colOff>
      <xdr:row>98</xdr:row>
      <xdr:rowOff>127236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3746500" y="168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118363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3530111" y="169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146636</xdr:rowOff>
    </xdr:from>
    <xdr:to>
      <xdr:col>15</xdr:col>
      <xdr:colOff>101600</xdr:colOff>
      <xdr:row>98</xdr:row>
      <xdr:rowOff>76786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2857500" y="167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67913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2641111" y="168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34421</xdr:rowOff>
    </xdr:from>
    <xdr:to>
      <xdr:col>10</xdr:col>
      <xdr:colOff>165100</xdr:colOff>
      <xdr:row>98</xdr:row>
      <xdr:rowOff>136021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968500" y="168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127148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752111" y="169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29907</xdr:rowOff>
    </xdr:from>
    <xdr:to>
      <xdr:col>6</xdr:col>
      <xdr:colOff>38100</xdr:colOff>
      <xdr:row>98</xdr:row>
      <xdr:rowOff>131507</xdr:rowOff>
    </xdr:to>
    <xdr:sp macro="" textlink="">
      <xdr:nvSpPr>
        <xdr:cNvPr id="269" name="楕円 268">
          <a:extLst>
            <a:ext uri="{FF2B5EF4-FFF2-40B4-BE49-F238E27FC236}">
              <a16:creationId xmlns:a16="http://schemas.microsoft.com/office/drawing/2014/main" id="{00000000-0008-0000-0700-00000D010000}"/>
            </a:ext>
          </a:extLst>
        </xdr:cNvPr>
        <xdr:cNvSpPr/>
      </xdr:nvSpPr>
      <xdr:spPr>
        <a:xfrm>
          <a:off x="1079500" y="168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122634</xdr:rowOff>
    </xdr:from>
    <xdr:ext cx="534377"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863111" y="169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a:extLst>
            <a:ext uri="{FF2B5EF4-FFF2-40B4-BE49-F238E27FC236}">
              <a16:creationId xmlns:a16="http://schemas.microsoft.com/office/drawing/2014/main" id="{00000000-0008-0000-07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a:extLst>
            <a:ext uri="{FF2B5EF4-FFF2-40B4-BE49-F238E27FC236}">
              <a16:creationId xmlns:a16="http://schemas.microsoft.com/office/drawing/2014/main" id="{00000000-0008-0000-0700-000029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a:extLst>
            <a:ext uri="{FF2B5EF4-FFF2-40B4-BE49-F238E27FC236}">
              <a16:creationId xmlns:a16="http://schemas.microsoft.com/office/drawing/2014/main" id="{00000000-0008-0000-0700-00002B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62466</xdr:rowOff>
    </xdr:from>
    <xdr:to>
      <xdr:col>55</xdr:col>
      <xdr:colOff>0</xdr:colOff>
      <xdr:row>39</xdr:row>
      <xdr:rowOff>75039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9639300" y="674901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a:extLst>
            <a:ext uri="{FF2B5EF4-FFF2-40B4-BE49-F238E27FC236}">
              <a16:creationId xmlns:a16="http://schemas.microsoft.com/office/drawing/2014/main" id="{00000000-0008-0000-0700-00002E010000}"/>
            </a:ext>
          </a:extLst>
        </xdr:cNvPr>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76182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8750300" y="67615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102634</xdr:rowOff>
    </xdr:from>
    <xdr:to>
      <xdr:col>45</xdr:col>
      <xdr:colOff>177800</xdr:colOff>
      <xdr:row>39</xdr:row>
      <xdr:rowOff>76182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7861300" y="661773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102634</xdr:rowOff>
    </xdr:from>
    <xdr:to>
      <xdr:col>41</xdr:col>
      <xdr:colOff>50800</xdr:colOff>
      <xdr:row>38</xdr:row>
      <xdr:rowOff>136271</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flipV="1">
          <a:off x="6972300" y="6617734"/>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a:extLst>
            <a:ext uri="{FF2B5EF4-FFF2-40B4-BE49-F238E27FC236}">
              <a16:creationId xmlns:a16="http://schemas.microsoft.com/office/drawing/2014/main" id="{00000000-0008-0000-0700-000039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11666</xdr:rowOff>
    </xdr:from>
    <xdr:to>
      <xdr:col>55</xdr:col>
      <xdr:colOff>50800</xdr:colOff>
      <xdr:row>39</xdr:row>
      <xdr:rowOff>113266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104267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98043</xdr:rowOff>
    </xdr:from>
    <xdr:ext cx="378565" cy="259045"/>
    <xdr:sp macro="" textlink="">
      <xdr:nvSpPr>
        <xdr:cNvPr id="321" name="労働費該当値テキスト">
          <a:extLst>
            <a:ext uri="{FF2B5EF4-FFF2-40B4-BE49-F238E27FC236}">
              <a16:creationId xmlns:a16="http://schemas.microsoft.com/office/drawing/2014/main" id="{00000000-0008-0000-0700-000041010000}"/>
            </a:ext>
          </a:extLst>
        </xdr:cNvPr>
        <xdr:cNvSpPr txBox="1"/>
      </xdr:nvSpPr>
      <xdr:spPr>
        <a:xfrm>
          <a:off x="10528300" y="661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24239</xdr:rowOff>
    </xdr:from>
    <xdr:to>
      <xdr:col>50</xdr:col>
      <xdr:colOff>165100</xdr:colOff>
      <xdr:row>39</xdr:row>
      <xdr:rowOff>125839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9588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116966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9450017" y="680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25382</xdr:rowOff>
    </xdr:from>
    <xdr:to>
      <xdr:col>46</xdr:col>
      <xdr:colOff>38100</xdr:colOff>
      <xdr:row>39</xdr:row>
      <xdr:rowOff>126982</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8699500" y="67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118109</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8561017" y="680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51834</xdr:rowOff>
    </xdr:from>
    <xdr:to>
      <xdr:col>41</xdr:col>
      <xdr:colOff>101600</xdr:colOff>
      <xdr:row>38</xdr:row>
      <xdr:rowOff>153434</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7810500" y="65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169961</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7626428" y="63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85471</xdr:rowOff>
    </xdr:from>
    <xdr:to>
      <xdr:col>36</xdr:col>
      <xdr:colOff>165100</xdr:colOff>
      <xdr:row>39</xdr:row>
      <xdr:rowOff>15621</xdr:rowOff>
    </xdr:to>
    <xdr:sp macro="" textlink="">
      <xdr:nvSpPr>
        <xdr:cNvPr id="328" name="楕円 327">
          <a:extLst>
            <a:ext uri="{FF2B5EF4-FFF2-40B4-BE49-F238E27FC236}">
              <a16:creationId xmlns:a16="http://schemas.microsoft.com/office/drawing/2014/main" id="{00000000-0008-0000-0700-000048010000}"/>
            </a:ext>
          </a:extLst>
        </xdr:cNvPr>
        <xdr:cNvSpPr/>
      </xdr:nvSpPr>
      <xdr:spPr>
        <a:xfrm>
          <a:off x="692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6748</xdr:rowOff>
    </xdr:from>
    <xdr:ext cx="378565"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783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119959</xdr:rowOff>
    </xdr:from>
    <xdr:to>
      <xdr:col>55</xdr:col>
      <xdr:colOff>0</xdr:colOff>
      <xdr:row>54</xdr:row>
      <xdr:rowOff>127209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9639300" y="9378259"/>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127209</xdr:rowOff>
    </xdr:from>
    <xdr:to>
      <xdr:col>50</xdr:col>
      <xdr:colOff>114300</xdr:colOff>
      <xdr:row>55</xdr:row>
      <xdr:rowOff>61454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385509"/>
          <a:ext cx="889000" cy="10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61454</xdr:rowOff>
    </xdr:from>
    <xdr:to>
      <xdr:col>45</xdr:col>
      <xdr:colOff>177800</xdr:colOff>
      <xdr:row>55</xdr:row>
      <xdr:rowOff>101769</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7861300" y="9491204"/>
          <a:ext cx="889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101769</xdr:rowOff>
    </xdr:from>
    <xdr:to>
      <xdr:col>41</xdr:col>
      <xdr:colOff>50800</xdr:colOff>
      <xdr:row>56</xdr:row>
      <xdr:rowOff>44047</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6972300" y="9531519"/>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69159</xdr:rowOff>
    </xdr:from>
    <xdr:to>
      <xdr:col>55</xdr:col>
      <xdr:colOff>50800</xdr:colOff>
      <xdr:row>54</xdr:row>
      <xdr:rowOff>170759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3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92036</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1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76409</xdr:rowOff>
    </xdr:from>
    <xdr:to>
      <xdr:col>50</xdr:col>
      <xdr:colOff>165100</xdr:colOff>
      <xdr:row>55</xdr:row>
      <xdr:rowOff>6559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23086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1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10654</xdr:rowOff>
    </xdr:from>
    <xdr:to>
      <xdr:col>46</xdr:col>
      <xdr:colOff>38100</xdr:colOff>
      <xdr:row>55</xdr:row>
      <xdr:rowOff>112254</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4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128781</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92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50969</xdr:rowOff>
    </xdr:from>
    <xdr:to>
      <xdr:col>41</xdr:col>
      <xdr:colOff>101600</xdr:colOff>
      <xdr:row>55</xdr:row>
      <xdr:rowOff>152569</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4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169096</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92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164697</xdr:rowOff>
    </xdr:from>
    <xdr:to>
      <xdr:col>36</xdr:col>
      <xdr:colOff>165100</xdr:colOff>
      <xdr:row>56</xdr:row>
      <xdr:rowOff>94847</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111374</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93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a:extLst>
            <a:ext uri="{FF2B5EF4-FFF2-40B4-BE49-F238E27FC236}">
              <a16:creationId xmlns:a16="http://schemas.microsoft.com/office/drawing/2014/main" id="{00000000-0008-0000-0700-00009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a:extLst>
            <a:ext uri="{FF2B5EF4-FFF2-40B4-BE49-F238E27FC236}">
              <a16:creationId xmlns:a16="http://schemas.microsoft.com/office/drawing/2014/main" id="{00000000-0008-0000-0700-00009D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a:extLst>
            <a:ext uri="{FF2B5EF4-FFF2-40B4-BE49-F238E27FC236}">
              <a16:creationId xmlns:a16="http://schemas.microsoft.com/office/drawing/2014/main" id="{00000000-0008-0000-0700-00009F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65233</xdr:rowOff>
    </xdr:from>
    <xdr:to>
      <xdr:col>55</xdr:col>
      <xdr:colOff>0</xdr:colOff>
      <xdr:row>77</xdr:row>
      <xdr:rowOff>130175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9639300" y="13095433"/>
          <a:ext cx="838200" cy="2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a:extLst>
            <a:ext uri="{FF2B5EF4-FFF2-40B4-BE49-F238E27FC236}">
              <a16:creationId xmlns:a16="http://schemas.microsoft.com/office/drawing/2014/main" id="{00000000-0008-0000-0700-0000A2010000}"/>
            </a:ext>
          </a:extLst>
        </xdr:cNvPr>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130175</xdr:rowOff>
    </xdr:from>
    <xdr:to>
      <xdr:col>50</xdr:col>
      <xdr:colOff>114300</xdr:colOff>
      <xdr:row>77</xdr:row>
      <xdr:rowOff>154463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8750300" y="13331825"/>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154463</xdr:rowOff>
    </xdr:from>
    <xdr:to>
      <xdr:col>45</xdr:col>
      <xdr:colOff>177800</xdr:colOff>
      <xdr:row>77</xdr:row>
      <xdr:rowOff>162046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7861300" y="1335611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116345</xdr:rowOff>
    </xdr:from>
    <xdr:to>
      <xdr:col>41</xdr:col>
      <xdr:colOff>50800</xdr:colOff>
      <xdr:row>77</xdr:row>
      <xdr:rowOff>162046</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972300" y="13317995"/>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a:extLst>
            <a:ext uri="{FF2B5EF4-FFF2-40B4-BE49-F238E27FC236}">
              <a16:creationId xmlns:a16="http://schemas.microsoft.com/office/drawing/2014/main" id="{00000000-0008-0000-0700-0000AD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14433</xdr:rowOff>
    </xdr:from>
    <xdr:to>
      <xdr:col>55</xdr:col>
      <xdr:colOff>50800</xdr:colOff>
      <xdr:row>76</xdr:row>
      <xdr:rowOff>116033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0426700" y="130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164310</xdr:rowOff>
    </xdr:from>
    <xdr:ext cx="534377" cy="259045"/>
    <xdr:sp macro="" textlink="">
      <xdr:nvSpPr>
        <xdr:cNvPr id="437" name="商工費該当値テキスト">
          <a:extLst>
            <a:ext uri="{FF2B5EF4-FFF2-40B4-BE49-F238E27FC236}">
              <a16:creationId xmlns:a16="http://schemas.microsoft.com/office/drawing/2014/main" id="{00000000-0008-0000-0700-0000B5010000}"/>
            </a:ext>
          </a:extLst>
        </xdr:cNvPr>
        <xdr:cNvSpPr txBox="1"/>
      </xdr:nvSpPr>
      <xdr:spPr>
        <a:xfrm>
          <a:off x="10528300" y="130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79375</xdr:rowOff>
    </xdr:from>
    <xdr:to>
      <xdr:col>50</xdr:col>
      <xdr:colOff>165100</xdr:colOff>
      <xdr:row>78</xdr:row>
      <xdr:rowOff>9525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9588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9372111" y="133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103663</xdr:rowOff>
    </xdr:from>
    <xdr:to>
      <xdr:col>46</xdr:col>
      <xdr:colOff>38100</xdr:colOff>
      <xdr:row>78</xdr:row>
      <xdr:rowOff>33813</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8699500" y="133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24940</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8483111" y="133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111246</xdr:rowOff>
    </xdr:from>
    <xdr:to>
      <xdr:col>41</xdr:col>
      <xdr:colOff>101600</xdr:colOff>
      <xdr:row>78</xdr:row>
      <xdr:rowOff>41396</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7810500" y="133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32523</xdr:rowOff>
    </xdr:from>
    <xdr:ext cx="534377"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7594111" y="13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65545</xdr:rowOff>
    </xdr:from>
    <xdr:to>
      <xdr:col>36</xdr:col>
      <xdr:colOff>165100</xdr:colOff>
      <xdr:row>77</xdr:row>
      <xdr:rowOff>167145</xdr:rowOff>
    </xdr:to>
    <xdr:sp macro="" textlink="">
      <xdr:nvSpPr>
        <xdr:cNvPr id="444" name="楕円 443">
          <a:extLst>
            <a:ext uri="{FF2B5EF4-FFF2-40B4-BE49-F238E27FC236}">
              <a16:creationId xmlns:a16="http://schemas.microsoft.com/office/drawing/2014/main" id="{00000000-0008-0000-0700-0000BC010000}"/>
            </a:ext>
          </a:extLst>
        </xdr:cNvPr>
        <xdr:cNvSpPr/>
      </xdr:nvSpPr>
      <xdr:spPr>
        <a:xfrm>
          <a:off x="6921500" y="132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158272</xdr:rowOff>
    </xdr:from>
    <xdr:ext cx="534377"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705111" y="133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168463</xdr:rowOff>
    </xdr:from>
    <xdr:to>
      <xdr:col>55</xdr:col>
      <xdr:colOff>0</xdr:colOff>
      <xdr:row>99</xdr:row>
      <xdr:rowOff>2527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6970563"/>
          <a:ext cx="8382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2527</xdr:rowOff>
    </xdr:from>
    <xdr:to>
      <xdr:col>50</xdr:col>
      <xdr:colOff>114300</xdr:colOff>
      <xdr:row>99</xdr:row>
      <xdr:rowOff>4575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8750300" y="16976077"/>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170838</xdr:rowOff>
    </xdr:from>
    <xdr:to>
      <xdr:col>45</xdr:col>
      <xdr:colOff>177800</xdr:colOff>
      <xdr:row>99</xdr:row>
      <xdr:rowOff>4575</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7861300" y="16972938"/>
          <a:ext cx="8890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168061</xdr:rowOff>
    </xdr:from>
    <xdr:to>
      <xdr:col>41</xdr:col>
      <xdr:colOff>50800</xdr:colOff>
      <xdr:row>98</xdr:row>
      <xdr:rowOff>170838</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6970161"/>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117663</xdr:rowOff>
    </xdr:from>
    <xdr:to>
      <xdr:col>55</xdr:col>
      <xdr:colOff>50800</xdr:colOff>
      <xdr:row>99</xdr:row>
      <xdr:rowOff>47813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9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74272</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6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123177</xdr:rowOff>
    </xdr:from>
    <xdr:to>
      <xdr:col>50</xdr:col>
      <xdr:colOff>165100</xdr:colOff>
      <xdr:row>99</xdr:row>
      <xdr:rowOff>53327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9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44454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70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125225</xdr:rowOff>
    </xdr:from>
    <xdr:to>
      <xdr:col>46</xdr:col>
      <xdr:colOff>38100</xdr:colOff>
      <xdr:row>99</xdr:row>
      <xdr:rowOff>55375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9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71902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67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120038</xdr:rowOff>
    </xdr:from>
    <xdr:to>
      <xdr:col>41</xdr:col>
      <xdr:colOff>101600</xdr:colOff>
      <xdr:row>99</xdr:row>
      <xdr:rowOff>50188</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66715</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66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117261</xdr:rowOff>
    </xdr:from>
    <xdr:to>
      <xdr:col>36</xdr:col>
      <xdr:colOff>165100</xdr:colOff>
      <xdr:row>99</xdr:row>
      <xdr:rowOff>47411</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9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63938</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66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98171</xdr:rowOff>
    </xdr:from>
    <xdr:to>
      <xdr:col>85</xdr:col>
      <xdr:colOff>127000</xdr:colOff>
      <xdr:row>36</xdr:row>
      <xdr:rowOff>137681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270371"/>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98171</xdr:rowOff>
    </xdr:from>
    <xdr:to>
      <xdr:col>81</xdr:col>
      <xdr:colOff>50800</xdr:colOff>
      <xdr:row>37</xdr:row>
      <xdr:rowOff>788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27037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788</xdr:rowOff>
    </xdr:from>
    <xdr:to>
      <xdr:col>76</xdr:col>
      <xdr:colOff>114300</xdr:colOff>
      <xdr:row>37</xdr:row>
      <xdr:rowOff>7741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34443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64948</xdr:rowOff>
    </xdr:from>
    <xdr:to>
      <xdr:col>71</xdr:col>
      <xdr:colOff>177800</xdr:colOff>
      <xdr:row>37</xdr:row>
      <xdr:rowOff>7741</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065698"/>
          <a:ext cx="889000" cy="28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86881</xdr:rowOff>
    </xdr:from>
    <xdr:to>
      <xdr:col>85</xdr:col>
      <xdr:colOff>177800</xdr:colOff>
      <xdr:row>37</xdr:row>
      <xdr:rowOff>17031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65308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47371</xdr:rowOff>
    </xdr:from>
    <xdr:to>
      <xdr:col>81</xdr:col>
      <xdr:colOff>101600</xdr:colOff>
      <xdr:row>36</xdr:row>
      <xdr:rowOff>148971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140098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3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121438</xdr:rowOff>
    </xdr:from>
    <xdr:to>
      <xdr:col>76</xdr:col>
      <xdr:colOff>165100</xdr:colOff>
      <xdr:row>37</xdr:row>
      <xdr:rowOff>51588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42715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3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128391</xdr:rowOff>
    </xdr:from>
    <xdr:to>
      <xdr:col>72</xdr:col>
      <xdr:colOff>38100</xdr:colOff>
      <xdr:row>37</xdr:row>
      <xdr:rowOff>58541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49668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3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14148</xdr:rowOff>
    </xdr:from>
    <xdr:to>
      <xdr:col>67</xdr:col>
      <xdr:colOff>101600</xdr:colOff>
      <xdr:row>35</xdr:row>
      <xdr:rowOff>115748</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0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132275</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579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30070</xdr:rowOff>
    </xdr:from>
    <xdr:to>
      <xdr:col>85</xdr:col>
      <xdr:colOff>127000</xdr:colOff>
      <xdr:row>57</xdr:row>
      <xdr:rowOff>31648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802720"/>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30070</xdr:rowOff>
    </xdr:from>
    <xdr:to>
      <xdr:col>81</xdr:col>
      <xdr:colOff>50800</xdr:colOff>
      <xdr:row>57</xdr:row>
      <xdr:rowOff>104898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02720"/>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104898</xdr:rowOff>
    </xdr:from>
    <xdr:to>
      <xdr:col>76</xdr:col>
      <xdr:colOff>114300</xdr:colOff>
      <xdr:row>57</xdr:row>
      <xdr:rowOff>128336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877548"/>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128336</xdr:rowOff>
    </xdr:from>
    <xdr:to>
      <xdr:col>71</xdr:col>
      <xdr:colOff>177800</xdr:colOff>
      <xdr:row>58</xdr:row>
      <xdr:rowOff>21851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900986"/>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152298</xdr:rowOff>
    </xdr:from>
    <xdr:to>
      <xdr:col>85</xdr:col>
      <xdr:colOff>177800</xdr:colOff>
      <xdr:row>57</xdr:row>
      <xdr:rowOff>82448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130725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150720</xdr:rowOff>
    </xdr:from>
    <xdr:to>
      <xdr:col>81</xdr:col>
      <xdr:colOff>101600</xdr:colOff>
      <xdr:row>57</xdr:row>
      <xdr:rowOff>80870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71997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8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54098</xdr:rowOff>
    </xdr:from>
    <xdr:to>
      <xdr:col>76</xdr:col>
      <xdr:colOff>165100</xdr:colOff>
      <xdr:row>57</xdr:row>
      <xdr:rowOff>155698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77536</xdr:rowOff>
    </xdr:from>
    <xdr:to>
      <xdr:col>72</xdr:col>
      <xdr:colOff>38100</xdr:colOff>
      <xdr:row>58</xdr:row>
      <xdr:rowOff>7686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24213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62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142501</xdr:rowOff>
    </xdr:from>
    <xdr:to>
      <xdr:col>67</xdr:col>
      <xdr:colOff>101600</xdr:colOff>
      <xdr:row>58</xdr:row>
      <xdr:rowOff>72651</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63778</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135375</xdr:rowOff>
    </xdr:from>
    <xdr:to>
      <xdr:col>85</xdr:col>
      <xdr:colOff>127000</xdr:colOff>
      <xdr:row>78</xdr:row>
      <xdr:rowOff>137331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08475"/>
          <a:ext cx="8382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133245</xdr:rowOff>
    </xdr:from>
    <xdr:to>
      <xdr:col>81</xdr:col>
      <xdr:colOff>50800</xdr:colOff>
      <xdr:row>78</xdr:row>
      <xdr:rowOff>135375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06345"/>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130679</xdr:rowOff>
    </xdr:from>
    <xdr:to>
      <xdr:col>76</xdr:col>
      <xdr:colOff>114300</xdr:colOff>
      <xdr:row>78</xdr:row>
      <xdr:rowOff>133245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03779"/>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130679</xdr:rowOff>
    </xdr:from>
    <xdr:to>
      <xdr:col>71</xdr:col>
      <xdr:colOff>177800</xdr:colOff>
      <xdr:row>78</xdr:row>
      <xdr:rowOff>131448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03779"/>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86531</xdr:rowOff>
    </xdr:from>
    <xdr:to>
      <xdr:col>85</xdr:col>
      <xdr:colOff>177800</xdr:colOff>
      <xdr:row>79</xdr:row>
      <xdr:rowOff>16681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84575</xdr:rowOff>
    </xdr:from>
    <xdr:to>
      <xdr:col>81</xdr:col>
      <xdr:colOff>101600</xdr:colOff>
      <xdr:row>79</xdr:row>
      <xdr:rowOff>14725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5852</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5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82445</xdr:rowOff>
    </xdr:from>
    <xdr:to>
      <xdr:col>76</xdr:col>
      <xdr:colOff>165100</xdr:colOff>
      <xdr:row>79</xdr:row>
      <xdr:rowOff>12595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3722</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54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79879</xdr:rowOff>
    </xdr:from>
    <xdr:to>
      <xdr:col>72</xdr:col>
      <xdr:colOff>38100</xdr:colOff>
      <xdr:row>79</xdr:row>
      <xdr:rowOff>10029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26556</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80648</xdr:rowOff>
    </xdr:from>
    <xdr:to>
      <xdr:col>67</xdr:col>
      <xdr:colOff>101600</xdr:colOff>
      <xdr:row>79</xdr:row>
      <xdr:rowOff>10798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27325</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75853</xdr:rowOff>
    </xdr:from>
    <xdr:to>
      <xdr:col>85</xdr:col>
      <xdr:colOff>127000</xdr:colOff>
      <xdr:row>95</xdr:row>
      <xdr:rowOff>115948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363603"/>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47840</xdr:rowOff>
    </xdr:from>
    <xdr:to>
      <xdr:col>81</xdr:col>
      <xdr:colOff>50800</xdr:colOff>
      <xdr:row>95</xdr:row>
      <xdr:rowOff>75853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335590"/>
          <a:ext cx="889000" cy="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47840</xdr:rowOff>
    </xdr:from>
    <xdr:to>
      <xdr:col>76</xdr:col>
      <xdr:colOff>114300</xdr:colOff>
      <xdr:row>95</xdr:row>
      <xdr:rowOff>53716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335590"/>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53716</xdr:rowOff>
    </xdr:from>
    <xdr:to>
      <xdr:col>71</xdr:col>
      <xdr:colOff>177800</xdr:colOff>
      <xdr:row>95</xdr:row>
      <xdr:rowOff>56848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341466"/>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65148</xdr:rowOff>
    </xdr:from>
    <xdr:to>
      <xdr:col>85</xdr:col>
      <xdr:colOff>177800</xdr:colOff>
      <xdr:row>95</xdr:row>
      <xdr:rowOff>166748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3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88025</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2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25053</xdr:rowOff>
    </xdr:from>
    <xdr:to>
      <xdr:col>81</xdr:col>
      <xdr:colOff>101600</xdr:colOff>
      <xdr:row>95</xdr:row>
      <xdr:rowOff>126653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143180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08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168490</xdr:rowOff>
    </xdr:from>
    <xdr:to>
      <xdr:col>76</xdr:col>
      <xdr:colOff>165100</xdr:colOff>
      <xdr:row>95</xdr:row>
      <xdr:rowOff>98640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115167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2916</xdr:rowOff>
    </xdr:from>
    <xdr:to>
      <xdr:col>72</xdr:col>
      <xdr:colOff>38100</xdr:colOff>
      <xdr:row>95</xdr:row>
      <xdr:rowOff>104516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121043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0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6048</xdr:rowOff>
    </xdr:from>
    <xdr:to>
      <xdr:col>67</xdr:col>
      <xdr:colOff>101600</xdr:colOff>
      <xdr:row>95</xdr:row>
      <xdr:rowOff>107648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124175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0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総務費は前年度より</a:t>
          </a:r>
          <a:r>
            <a:rPr kumimoji="1" lang="en-US" altLang="ja-JP" sz="1100">
              <a:solidFill>
                <a:schemeClr val="dk1"/>
              </a:solidFill>
              <a:effectLst/>
              <a:latin typeface="+mn-lt"/>
              <a:ea typeface="+mn-ea"/>
              <a:cs typeface="+mn-cs"/>
            </a:rPr>
            <a:t>101,552</a:t>
          </a:r>
          <a:r>
            <a:rPr kumimoji="1" lang="ja-JP" altLang="ja-JP" sz="1100">
              <a:solidFill>
                <a:schemeClr val="dk1"/>
              </a:solidFill>
              <a:effectLst/>
              <a:latin typeface="+mn-lt"/>
              <a:ea typeface="+mn-ea"/>
              <a:cs typeface="+mn-cs"/>
            </a:rPr>
            <a:t>円増。特別定額給付金の皆増が主要因。衛生費は前年度より</a:t>
          </a:r>
          <a:r>
            <a:rPr kumimoji="1" lang="en-US" altLang="ja-JP" sz="1100">
              <a:solidFill>
                <a:schemeClr val="dk1"/>
              </a:solidFill>
              <a:effectLst/>
              <a:latin typeface="+mn-lt"/>
              <a:ea typeface="+mn-ea"/>
              <a:cs typeface="+mn-cs"/>
            </a:rPr>
            <a:t>3,542</a:t>
          </a:r>
          <a:r>
            <a:rPr kumimoji="1" lang="ja-JP" altLang="ja-JP" sz="1100">
              <a:solidFill>
                <a:schemeClr val="dk1"/>
              </a:solidFill>
              <a:effectLst/>
              <a:latin typeface="+mn-lt"/>
              <a:ea typeface="+mn-ea"/>
              <a:cs typeface="+mn-cs"/>
            </a:rPr>
            <a:t>円増。衛生施設解体事業、下水放流施設建設事業の実施が主要因。商工費は前年度より</a:t>
          </a:r>
          <a:r>
            <a:rPr kumimoji="1" lang="en-US" altLang="ja-JP" sz="1100">
              <a:solidFill>
                <a:schemeClr val="dk1"/>
              </a:solidFill>
              <a:effectLst/>
              <a:latin typeface="+mn-lt"/>
              <a:ea typeface="+mn-ea"/>
              <a:cs typeface="+mn-cs"/>
            </a:rPr>
            <a:t>12,409</a:t>
          </a:r>
          <a:r>
            <a:rPr kumimoji="1" lang="ja-JP" altLang="ja-JP" sz="1100">
              <a:solidFill>
                <a:schemeClr val="dk1"/>
              </a:solidFill>
              <a:effectLst/>
              <a:latin typeface="+mn-lt"/>
              <a:ea typeface="+mn-ea"/>
              <a:cs typeface="+mn-cs"/>
            </a:rPr>
            <a:t>円増。大鳴門橋周辺環境整備事業の実施、商店街お買物券・ポイントシール事業等の新型コロナウイルス感染症対策事業の実施が主要因。土木費は前年度より</a:t>
          </a:r>
          <a:r>
            <a:rPr kumimoji="1" lang="en-US" altLang="ja-JP" sz="1100">
              <a:solidFill>
                <a:schemeClr val="dk1"/>
              </a:solidFill>
              <a:effectLst/>
              <a:latin typeface="+mn-lt"/>
              <a:ea typeface="+mn-ea"/>
              <a:cs typeface="+mn-cs"/>
            </a:rPr>
            <a:t>7,237</a:t>
          </a:r>
          <a:r>
            <a:rPr kumimoji="1" lang="ja-JP" altLang="ja-JP" sz="1100">
              <a:solidFill>
                <a:schemeClr val="dk1"/>
              </a:solidFill>
              <a:effectLst/>
              <a:latin typeface="+mn-lt"/>
              <a:ea typeface="+mn-ea"/>
              <a:cs typeface="+mn-cs"/>
            </a:rPr>
            <a:t>円の増。治水総合対策事業費、排水対策事業費、道路橋梁長寿命化事業費の増が主要因。消防費は前年度より</a:t>
          </a:r>
          <a:r>
            <a:rPr kumimoji="1" lang="en-US" altLang="ja-JP" sz="1100">
              <a:solidFill>
                <a:schemeClr val="dk1"/>
              </a:solidFill>
              <a:effectLst/>
              <a:latin typeface="+mn-lt"/>
              <a:ea typeface="+mn-ea"/>
              <a:cs typeface="+mn-cs"/>
            </a:rPr>
            <a:t>2,074</a:t>
          </a:r>
          <a:r>
            <a:rPr kumimoji="1" lang="ja-JP" altLang="ja-JP" sz="1100">
              <a:solidFill>
                <a:schemeClr val="dk1"/>
              </a:solidFill>
              <a:effectLst/>
              <a:latin typeface="+mn-lt"/>
              <a:ea typeface="+mn-ea"/>
              <a:cs typeface="+mn-cs"/>
            </a:rPr>
            <a:t>円減。防災公園整備事業の完了が主要因。公債費については、住民一人当たり</a:t>
          </a:r>
          <a:r>
            <a:rPr kumimoji="1" lang="en-US" altLang="ja-JP" sz="1100">
              <a:solidFill>
                <a:schemeClr val="dk1"/>
              </a:solidFill>
              <a:effectLst/>
              <a:latin typeface="+mn-lt"/>
              <a:ea typeface="+mn-ea"/>
              <a:cs typeface="+mn-cs"/>
            </a:rPr>
            <a:t>80,617</a:t>
          </a:r>
          <a:r>
            <a:rPr kumimoji="1" lang="ja-JP" altLang="ja-JP" sz="1100">
              <a:solidFill>
                <a:schemeClr val="dk1"/>
              </a:solidFill>
              <a:effectLst/>
              <a:latin typeface="+mn-lt"/>
              <a:ea typeface="+mn-ea"/>
              <a:cs typeface="+mn-cs"/>
            </a:rPr>
            <a:t>円と類似団体平均や全国平均等と比較しても大きな金額となっているが、前年度より</a:t>
          </a:r>
          <a:r>
            <a:rPr kumimoji="1" lang="en-US" altLang="ja-JP" sz="1100">
              <a:solidFill>
                <a:schemeClr val="dk1"/>
              </a:solidFill>
              <a:effectLst/>
              <a:latin typeface="+mn-lt"/>
              <a:ea typeface="+mn-ea"/>
              <a:cs typeface="+mn-cs"/>
            </a:rPr>
            <a:t>5,262</a:t>
          </a:r>
          <a:r>
            <a:rPr kumimoji="1" lang="ja-JP" altLang="ja-JP" sz="1100">
              <a:solidFill>
                <a:schemeClr val="dk1"/>
              </a:solidFill>
              <a:effectLst/>
              <a:latin typeface="+mn-lt"/>
              <a:ea typeface="+mn-ea"/>
              <a:cs typeface="+mn-cs"/>
            </a:rPr>
            <a:t>円減となっている。計画的な繰上償還の実施や市債発行抑制の効果による公債費の歳出総額が減少したため。今後、公共施設等の老朽化による建て替えや改修などの大型事業の実施が予想されることから大幅な改善を見込むことは難しいが、引き続き「市財政計画」に基づく計画的な繰上償還や市債発行の抑制により、公債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財政調整基金は令和２年度も取り崩しを行わず、標準財政規模比で見ると前年度比</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ポイントの増となった。実質収支額は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6,108</a:t>
          </a:r>
          <a:r>
            <a:rPr kumimoji="1" lang="ja-JP" altLang="ja-JP" sz="1100">
              <a:solidFill>
                <a:schemeClr val="dk1"/>
              </a:solidFill>
              <a:effectLst/>
              <a:latin typeface="+mn-lt"/>
              <a:ea typeface="+mn-ea"/>
              <a:cs typeface="+mn-cs"/>
            </a:rPr>
            <a:t>万円となり、標準財政規模比は</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％となった。これは実質収支額が</a:t>
          </a:r>
          <a:r>
            <a:rPr kumimoji="1" lang="en-US" altLang="ja-JP" sz="1100">
              <a:solidFill>
                <a:schemeClr val="dk1"/>
              </a:solidFill>
              <a:effectLst/>
              <a:latin typeface="+mn-lt"/>
              <a:ea typeface="+mn-ea"/>
              <a:cs typeface="+mn-cs"/>
            </a:rPr>
            <a:t>1,628</a:t>
          </a:r>
          <a:r>
            <a:rPr kumimoji="1" lang="ja-JP" altLang="ja-JP" sz="1100">
              <a:solidFill>
                <a:schemeClr val="dk1"/>
              </a:solidFill>
              <a:effectLst/>
              <a:latin typeface="+mn-lt"/>
              <a:ea typeface="+mn-ea"/>
              <a:cs typeface="+mn-cs"/>
            </a:rPr>
            <a:t>万円増加したこと、標準財政規模が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3,057</a:t>
          </a:r>
          <a:r>
            <a:rPr kumimoji="1" lang="ja-JP" altLang="ja-JP" sz="1100">
              <a:solidFill>
                <a:schemeClr val="dk1"/>
              </a:solidFill>
              <a:effectLst/>
              <a:latin typeface="+mn-lt"/>
              <a:ea typeface="+mn-ea"/>
              <a:cs typeface="+mn-cs"/>
            </a:rPr>
            <a:t>万円増加したことから、標準財政規模比は前年度より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ポイント上がった。また、実質単年度収支については、財政調整基金への積立てや繰上償還の実施により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7,266</a:t>
          </a:r>
          <a:r>
            <a:rPr kumimoji="1" lang="ja-JP" altLang="ja-JP" sz="1100">
              <a:solidFill>
                <a:schemeClr val="dk1"/>
              </a:solidFill>
              <a:effectLst/>
              <a:latin typeface="+mn-lt"/>
              <a:ea typeface="+mn-ea"/>
              <a:cs typeface="+mn-cs"/>
            </a:rPr>
            <a:t>万円（前年比▲</a:t>
          </a:r>
          <a:r>
            <a:rPr kumimoji="1" lang="en-US" altLang="ja-JP" sz="1100">
              <a:solidFill>
                <a:schemeClr val="dk1"/>
              </a:solidFill>
              <a:effectLst/>
              <a:latin typeface="+mn-lt"/>
              <a:ea typeface="+mn-ea"/>
              <a:cs typeface="+mn-cs"/>
            </a:rPr>
            <a:t>4,491</a:t>
          </a:r>
          <a:r>
            <a:rPr kumimoji="1" lang="ja-JP" altLang="ja-JP" sz="1100">
              <a:solidFill>
                <a:schemeClr val="dk1"/>
              </a:solidFill>
              <a:effectLst/>
              <a:latin typeface="+mn-lt"/>
              <a:ea typeface="+mn-ea"/>
              <a:cs typeface="+mn-cs"/>
            </a:rPr>
            <a:t>万円）となり、標準財政規模比は前年度より</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ポイント減少した。平成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年度以降は黒字を確保している。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連結実質赤字比率においては、いずれの会計で実質収支は黒字となっている。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年度と令和元年度に赤字となっていた農業共済事業会計は、令和２年度から兵庫県農業共済組合に一本化されたことにより令和元年度末をもって廃止となっている。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32873730</v>
      </c>
      <c r="BO4" s="431"/>
      <c r="BP4" s="431"/>
      <c r="BQ4" s="431"/>
      <c r="BR4" s="431"/>
      <c r="BS4" s="431"/>
      <c r="BT4" s="431"/>
      <c r="BU4" s="432"/>
      <c r="BV4" s="430">
        <v>27774713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4.0999999999999996</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32093543</v>
      </c>
      <c r="BO5" s="468"/>
      <c r="BP5" s="468"/>
      <c r="BQ5" s="468"/>
      <c r="BR5" s="468"/>
      <c r="BS5" s="468"/>
      <c r="BT5" s="468"/>
      <c r="BU5" s="469"/>
      <c r="BV5" s="467">
        <v>26993629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93.2</v>
      </c>
      <c r="DC5" s="465"/>
      <c r="DD5" s="465"/>
      <c r="DE5" s="465"/>
      <c r="DF5" s="465"/>
      <c r="DG5" s="465"/>
      <c r="DH5" s="465"/>
      <c r="DI5" s="466"/>
      <c r="DJ5" s="184"/>
      <c r="DK5" s="184"/>
      <c r="DL5" s="184"/>
      <c r="DM5" s="184"/>
      <c r="DN5" s="184"/>
      <c r="DO5" s="184"/>
    </row>
    <row r="6" spans="1:119" ht="18.75" customHeight="1" x14ac:dyDescent="0.15">
      <c r="A6" s="185"/>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780187</v>
      </c>
      <c r="BO6" s="468"/>
      <c r="BP6" s="468"/>
      <c r="BQ6" s="468"/>
      <c r="BR6" s="468"/>
      <c r="BS6" s="468"/>
      <c r="BT6" s="468"/>
      <c r="BU6" s="469"/>
      <c r="BV6" s="467">
        <v>781084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96.8</v>
      </c>
      <c r="CU6" s="505"/>
      <c r="CV6" s="505"/>
      <c r="CW6" s="505"/>
      <c r="CX6" s="505"/>
      <c r="CY6" s="505"/>
      <c r="CZ6" s="505"/>
      <c r="DA6" s="506"/>
      <c r="DB6" s="504">
        <v>96.7</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119108</v>
      </c>
      <c r="BO7" s="468"/>
      <c r="BP7" s="468"/>
      <c r="BQ7" s="468"/>
      <c r="BR7" s="468"/>
      <c r="BS7" s="468"/>
      <c r="BT7" s="468"/>
      <c r="BU7" s="469"/>
      <c r="BV7" s="467">
        <v>136280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16015207</v>
      </c>
      <c r="CU7" s="468"/>
      <c r="CV7" s="468"/>
      <c r="CW7" s="468"/>
      <c r="CX7" s="468"/>
      <c r="CY7" s="468"/>
      <c r="CZ7" s="468"/>
      <c r="DA7" s="469"/>
      <c r="DB7" s="467">
        <v>15784634</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661079</v>
      </c>
      <c r="BO8" s="468"/>
      <c r="BP8" s="468"/>
      <c r="BQ8" s="468"/>
      <c r="BR8" s="468"/>
      <c r="BS8" s="468"/>
      <c r="BT8" s="468"/>
      <c r="BU8" s="469"/>
      <c r="BV8" s="467">
        <v>644804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0.41</v>
      </c>
      <c r="DC8" s="508"/>
      <c r="DD8" s="508"/>
      <c r="DE8" s="508"/>
      <c r="DF8" s="508"/>
      <c r="DG8" s="508"/>
      <c r="DH8" s="508"/>
      <c r="DI8" s="509"/>
      <c r="DJ8" s="184"/>
      <c r="DK8" s="184"/>
      <c r="DL8" s="184"/>
      <c r="DM8" s="184"/>
      <c r="DN8" s="184"/>
      <c r="DO8" s="184"/>
    </row>
    <row r="9" spans="1:119" ht="18.75" customHeight="1" thickBot="1" x14ac:dyDescent="0.2">
      <c r="A9" s="185"/>
      <c r="B9" s="461" t="s">
        <v>111</v>
      </c>
      <c r="C9" s="462"/>
      <c r="D9" s="462"/>
      <c r="E9" s="462"/>
      <c r="F9" s="462"/>
      <c r="G9" s="462"/>
      <c r="H9" s="462"/>
      <c r="I9" s="462"/>
      <c r="J9" s="462"/>
      <c r="K9" s="510"/>
      <c r="L9" s="511" t="s">
        <v>112</v>
      </c>
      <c r="M9" s="512"/>
      <c r="N9" s="512"/>
      <c r="O9" s="512"/>
      <c r="P9" s="512"/>
      <c r="Q9" s="513"/>
      <c r="R9" s="514">
        <v>44137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16275</v>
      </c>
      <c r="BO9" s="468"/>
      <c r="BP9" s="468"/>
      <c r="BQ9" s="468"/>
      <c r="BR9" s="468"/>
      <c r="BS9" s="468"/>
      <c r="BT9" s="468"/>
      <c r="BU9" s="469"/>
      <c r="BV9" s="467">
        <v>-61770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18.7</v>
      </c>
      <c r="CU9" s="465"/>
      <c r="CV9" s="465"/>
      <c r="CW9" s="465"/>
      <c r="CX9" s="465"/>
      <c r="CY9" s="465"/>
      <c r="CZ9" s="465"/>
      <c r="DA9" s="466"/>
      <c r="DB9" s="464">
        <v>21.2</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117</v>
      </c>
      <c r="M10" s="497"/>
      <c r="N10" s="497"/>
      <c r="O10" s="497"/>
      <c r="P10" s="497"/>
      <c r="Q10" s="498"/>
      <c r="R10" s="518">
        <v>46912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85050</v>
      </c>
      <c r="BO10" s="468"/>
      <c r="BP10" s="468"/>
      <c r="BQ10" s="468"/>
      <c r="BR10" s="468"/>
      <c r="BS10" s="468"/>
      <c r="BT10" s="468"/>
      <c r="BU10" s="469"/>
      <c r="BV10" s="467">
        <v>14096</v>
      </c>
      <c r="BW10" s="468"/>
      <c r="BX10" s="468"/>
      <c r="BY10" s="468"/>
      <c r="BZ10" s="468"/>
      <c r="CA10" s="468"/>
      <c r="CB10" s="468"/>
      <c r="CC10" s="469"/>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471339</v>
      </c>
      <c r="BO11" s="468"/>
      <c r="BP11" s="468"/>
      <c r="BQ11" s="468"/>
      <c r="BR11" s="468"/>
      <c r="BS11" s="468"/>
      <c r="BT11" s="468"/>
      <c r="BU11" s="469"/>
      <c r="BV11" s="467">
        <v>665244</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4"/>
      <c r="DK11" s="184"/>
      <c r="DL11" s="184"/>
      <c r="DM11" s="184"/>
      <c r="DN11" s="184"/>
      <c r="DO11" s="184"/>
    </row>
    <row r="12" spans="1:119" ht="18.75" customHeight="1" x14ac:dyDescent="0.15">
      <c r="A12" s="185"/>
      <c r="B12" s="527" t="s">
        <v>129</v>
      </c>
      <c r="C12" s="528"/>
      <c r="D12" s="528"/>
      <c r="E12" s="528"/>
      <c r="F12" s="528"/>
      <c r="G12" s="528"/>
      <c r="H12" s="528"/>
      <c r="I12" s="528"/>
      <c r="J12" s="528"/>
      <c r="K12" s="529"/>
      <c r="L12" s="536" t="s">
        <v>130</v>
      </c>
      <c r="M12" s="537"/>
      <c r="N12" s="537"/>
      <c r="O12" s="537"/>
      <c r="P12" s="537"/>
      <c r="Q12" s="538"/>
      <c r="R12" s="539">
        <v>46447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136</v>
      </c>
      <c r="N13" s="559"/>
      <c r="O13" s="559"/>
      <c r="P13" s="559"/>
      <c r="Q13" s="560"/>
      <c r="R13" s="551">
        <v>45951</v>
      </c>
      <c r="S13" s="552"/>
      <c r="T13" s="552"/>
      <c r="U13" s="552"/>
      <c r="V13" s="553"/>
      <c r="W13" s="483" t="s">
        <v>137</v>
      </c>
      <c r="X13" s="484"/>
      <c r="Y13" s="484"/>
      <c r="Z13" s="484"/>
      <c r="AA13" s="484"/>
      <c r="AB13" s="474"/>
      <c r="AC13" s="518">
        <v>6016</v>
      </c>
      <c r="AD13" s="519"/>
      <c r="AE13" s="519"/>
      <c r="AF13" s="519"/>
      <c r="AG13" s="561"/>
      <c r="AH13" s="518">
        <v>6802</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572664</v>
      </c>
      <c r="BO13" s="468"/>
      <c r="BP13" s="468"/>
      <c r="BQ13" s="468"/>
      <c r="BR13" s="468"/>
      <c r="BS13" s="468"/>
      <c r="BT13" s="468"/>
      <c r="BU13" s="469"/>
      <c r="BV13" s="467">
        <v>617570</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13.6</v>
      </c>
      <c r="CU13" s="465"/>
      <c r="CV13" s="465"/>
      <c r="CW13" s="465"/>
      <c r="CX13" s="465"/>
      <c r="CY13" s="465"/>
      <c r="CZ13" s="465"/>
      <c r="DA13" s="466"/>
      <c r="DB13" s="464">
        <v>14.1</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142</v>
      </c>
      <c r="M14" s="549"/>
      <c r="N14" s="549"/>
      <c r="O14" s="549"/>
      <c r="P14" s="549"/>
      <c r="Q14" s="550"/>
      <c r="R14" s="551">
        <v>46978</v>
      </c>
      <c r="S14" s="552"/>
      <c r="T14" s="552"/>
      <c r="U14" s="552"/>
      <c r="V14" s="553"/>
      <c r="W14" s="457"/>
      <c r="X14" s="458"/>
      <c r="Y14" s="458"/>
      <c r="Z14" s="458"/>
      <c r="AA14" s="458"/>
      <c r="AB14" s="447"/>
      <c r="AC14" s="554">
        <v>24.2</v>
      </c>
      <c r="AD14" s="555"/>
      <c r="AE14" s="555"/>
      <c r="AF14" s="555"/>
      <c r="AG14" s="556"/>
      <c r="AH14" s="554">
        <v>25.5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84.4</v>
      </c>
      <c r="CU14" s="566"/>
      <c r="CV14" s="566"/>
      <c r="CW14" s="566"/>
      <c r="CX14" s="566"/>
      <c r="CY14" s="566"/>
      <c r="CZ14" s="566"/>
      <c r="DA14" s="567"/>
      <c r="DB14" s="565">
        <v>104.9</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144</v>
      </c>
      <c r="N15" s="559"/>
      <c r="O15" s="559"/>
      <c r="P15" s="559"/>
      <c r="Q15" s="560"/>
      <c r="R15" s="551">
        <v>46476</v>
      </c>
      <c r="S15" s="552"/>
      <c r="T15" s="552"/>
      <c r="U15" s="552"/>
      <c r="V15" s="553"/>
      <c r="W15" s="483" t="s">
        <v>145</v>
      </c>
      <c r="X15" s="484"/>
      <c r="Y15" s="484"/>
      <c r="Z15" s="484"/>
      <c r="AA15" s="484"/>
      <c r="AB15" s="474"/>
      <c r="AC15" s="518">
        <v>5673</v>
      </c>
      <c r="AD15" s="519"/>
      <c r="AE15" s="519"/>
      <c r="AF15" s="519"/>
      <c r="AG15" s="561"/>
      <c r="AH15" s="518">
        <v>6468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5625461</v>
      </c>
      <c r="BO15" s="431"/>
      <c r="BP15" s="431"/>
      <c r="BQ15" s="431"/>
      <c r="BR15" s="431"/>
      <c r="BS15" s="431"/>
      <c r="BT15" s="431"/>
      <c r="BU15" s="432"/>
      <c r="BV15" s="430">
        <v>5515964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22.8</v>
      </c>
      <c r="AD16" s="555"/>
      <c r="AE16" s="555"/>
      <c r="AF16" s="555"/>
      <c r="AG16" s="556"/>
      <c r="AH16" s="554">
        <v>24.2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13939002</v>
      </c>
      <c r="BO16" s="468"/>
      <c r="BP16" s="468"/>
      <c r="BQ16" s="468"/>
      <c r="BR16" s="468"/>
      <c r="BS16" s="468"/>
      <c r="BT16" s="468"/>
      <c r="BU16" s="469"/>
      <c r="BV16" s="467">
        <v>13588833</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151</v>
      </c>
      <c r="N17" s="575"/>
      <c r="O17" s="575"/>
      <c r="P17" s="575"/>
      <c r="Q17" s="576"/>
      <c r="R17" s="571" t="s">
        <v>152</v>
      </c>
      <c r="S17" s="572"/>
      <c r="T17" s="572"/>
      <c r="U17" s="572"/>
      <c r="V17" s="573"/>
      <c r="W17" s="483" t="s">
        <v>153</v>
      </c>
      <c r="X17" s="484"/>
      <c r="Y17" s="484"/>
      <c r="Z17" s="484"/>
      <c r="AA17" s="484"/>
      <c r="AB17" s="474"/>
      <c r="AC17" s="518">
        <v>13214</v>
      </c>
      <c r="AD17" s="519"/>
      <c r="AE17" s="519"/>
      <c r="AF17" s="519"/>
      <c r="AG17" s="561"/>
      <c r="AH17" s="518">
        <v>13444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7109984</v>
      </c>
      <c r="BO17" s="468"/>
      <c r="BP17" s="468"/>
      <c r="BQ17" s="468"/>
      <c r="BR17" s="468"/>
      <c r="BS17" s="468"/>
      <c r="BT17" s="468"/>
      <c r="BU17" s="469"/>
      <c r="BV17" s="467">
        <v>6983295</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155</v>
      </c>
      <c r="C18" s="510"/>
      <c r="D18" s="510"/>
      <c r="E18" s="582"/>
      <c r="F18" s="582"/>
      <c r="G18" s="582"/>
      <c r="H18" s="582"/>
      <c r="I18" s="582"/>
      <c r="J18" s="582"/>
      <c r="K18" s="582"/>
      <c r="L18" s="583">
        <v>229.01</v>
      </c>
      <c r="M18" s="583"/>
      <c r="N18" s="583"/>
      <c r="O18" s="583"/>
      <c r="P18" s="583"/>
      <c r="Q18" s="583"/>
      <c r="R18" s="584"/>
      <c r="S18" s="584"/>
      <c r="T18" s="584"/>
      <c r="U18" s="584"/>
      <c r="V18" s="585"/>
      <c r="W18" s="485"/>
      <c r="X18" s="486"/>
      <c r="Y18" s="486"/>
      <c r="Z18" s="486"/>
      <c r="AA18" s="486"/>
      <c r="AB18" s="477"/>
      <c r="AC18" s="586">
        <v>53.1</v>
      </c>
      <c r="AD18" s="587"/>
      <c r="AE18" s="587"/>
      <c r="AF18" s="587"/>
      <c r="AG18" s="588"/>
      <c r="AH18" s="586">
        <v>50.3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14994789</v>
      </c>
      <c r="BO18" s="468"/>
      <c r="BP18" s="468"/>
      <c r="BQ18" s="468"/>
      <c r="BR18" s="468"/>
      <c r="BS18" s="468"/>
      <c r="BT18" s="468"/>
      <c r="BU18" s="469"/>
      <c r="BV18" s="467">
        <v>14933382</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157</v>
      </c>
      <c r="C19" s="510"/>
      <c r="D19" s="510"/>
      <c r="E19" s="582"/>
      <c r="F19" s="582"/>
      <c r="G19" s="582"/>
      <c r="H19" s="582"/>
      <c r="I19" s="582"/>
      <c r="J19" s="582"/>
      <c r="K19" s="582"/>
      <c r="L19" s="590">
        <v>193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19374177</v>
      </c>
      <c r="BO19" s="468"/>
      <c r="BP19" s="468"/>
      <c r="BQ19" s="468"/>
      <c r="BR19" s="468"/>
      <c r="BS19" s="468"/>
      <c r="BT19" s="468"/>
      <c r="BU19" s="469"/>
      <c r="BV19" s="467">
        <v>18433508</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159</v>
      </c>
      <c r="C20" s="510"/>
      <c r="D20" s="510"/>
      <c r="E20" s="582"/>
      <c r="F20" s="582"/>
      <c r="G20" s="582"/>
      <c r="H20" s="582"/>
      <c r="I20" s="582"/>
      <c r="J20" s="582"/>
      <c r="K20" s="582"/>
      <c r="L20" s="590">
        <v>17047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31319361</v>
      </c>
      <c r="BO23" s="468"/>
      <c r="BP23" s="468"/>
      <c r="BQ23" s="468"/>
      <c r="BR23" s="468"/>
      <c r="BS23" s="468"/>
      <c r="BT23" s="468"/>
      <c r="BU23" s="469"/>
      <c r="BV23" s="467">
        <v>32514389</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168</v>
      </c>
      <c r="F24" s="497"/>
      <c r="G24" s="497"/>
      <c r="H24" s="497"/>
      <c r="I24" s="497"/>
      <c r="J24" s="497"/>
      <c r="K24" s="498"/>
      <c r="L24" s="518">
        <v>1</v>
      </c>
      <c r="M24" s="519"/>
      <c r="N24" s="519"/>
      <c r="O24" s="519"/>
      <c r="P24" s="561"/>
      <c r="Q24" s="518">
        <v>8500</v>
      </c>
      <c r="R24" s="519"/>
      <c r="S24" s="519"/>
      <c r="T24" s="519"/>
      <c r="U24" s="519"/>
      <c r="V24" s="561"/>
      <c r="W24" s="620"/>
      <c r="X24" s="608"/>
      <c r="Y24" s="609"/>
      <c r="Z24" s="517" t="s">
        <v>169</v>
      </c>
      <c r="AA24" s="497"/>
      <c r="AB24" s="497"/>
      <c r="AC24" s="497"/>
      <c r="AD24" s="497"/>
      <c r="AE24" s="497"/>
      <c r="AF24" s="497"/>
      <c r="AG24" s="498"/>
      <c r="AH24" s="518">
        <v>402</v>
      </c>
      <c r="AI24" s="519"/>
      <c r="AJ24" s="519"/>
      <c r="AK24" s="519"/>
      <c r="AL24" s="561"/>
      <c r="AM24" s="518">
        <v>1277958</v>
      </c>
      <c r="AN24" s="519"/>
      <c r="AO24" s="519"/>
      <c r="AP24" s="519"/>
      <c r="AQ24" s="519"/>
      <c r="AR24" s="561"/>
      <c r="AS24" s="518">
        <v>3179</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21386240</v>
      </c>
      <c r="BO24" s="468"/>
      <c r="BP24" s="468"/>
      <c r="BQ24" s="468"/>
      <c r="BR24" s="468"/>
      <c r="BS24" s="468"/>
      <c r="BT24" s="468"/>
      <c r="BU24" s="469"/>
      <c r="BV24" s="467">
        <v>21967336</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171</v>
      </c>
      <c r="F25" s="497"/>
      <c r="G25" s="497"/>
      <c r="H25" s="497"/>
      <c r="I25" s="497"/>
      <c r="J25" s="497"/>
      <c r="K25" s="498"/>
      <c r="L25" s="518">
        <v>1</v>
      </c>
      <c r="M25" s="519"/>
      <c r="N25" s="519"/>
      <c r="O25" s="519"/>
      <c r="P25" s="561"/>
      <c r="Q25" s="518">
        <v>6800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173</v>
      </c>
      <c r="AN25" s="519"/>
      <c r="AO25" s="519"/>
      <c r="AP25" s="519"/>
      <c r="AQ25" s="519"/>
      <c r="AR25" s="561"/>
      <c r="AS25" s="518" t="s">
        <v>127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2400658</v>
      </c>
      <c r="BO25" s="431"/>
      <c r="BP25" s="431"/>
      <c r="BQ25" s="431"/>
      <c r="BR25" s="431"/>
      <c r="BS25" s="431"/>
      <c r="BT25" s="431"/>
      <c r="BU25" s="432"/>
      <c r="BV25" s="430">
        <v>2744369</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175</v>
      </c>
      <c r="F26" s="497"/>
      <c r="G26" s="497"/>
      <c r="H26" s="497"/>
      <c r="I26" s="497"/>
      <c r="J26" s="497"/>
      <c r="K26" s="498"/>
      <c r="L26" s="518">
        <v>1</v>
      </c>
      <c r="M26" s="519"/>
      <c r="N26" s="519"/>
      <c r="O26" s="519"/>
      <c r="P26" s="561"/>
      <c r="Q26" s="518">
        <v>6000</v>
      </c>
      <c r="R26" s="519"/>
      <c r="S26" s="519"/>
      <c r="T26" s="519"/>
      <c r="U26" s="519"/>
      <c r="V26" s="561"/>
      <c r="W26" s="620"/>
      <c r="X26" s="608"/>
      <c r="Y26" s="609"/>
      <c r="Z26" s="517" t="s">
        <v>176</v>
      </c>
      <c r="AA26" s="630"/>
      <c r="AB26" s="630"/>
      <c r="AC26" s="630"/>
      <c r="AD26" s="630"/>
      <c r="AE26" s="630"/>
      <c r="AF26" s="630"/>
      <c r="AG26" s="631"/>
      <c r="AH26" s="518">
        <v>20</v>
      </c>
      <c r="AI26" s="519"/>
      <c r="AJ26" s="519"/>
      <c r="AK26" s="519"/>
      <c r="AL26" s="561"/>
      <c r="AM26" s="518">
        <v>64140</v>
      </c>
      <c r="AN26" s="519"/>
      <c r="AO26" s="519"/>
      <c r="AP26" s="519"/>
      <c r="AQ26" s="519"/>
      <c r="AR26" s="561"/>
      <c r="AS26" s="518">
        <v>3207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178</v>
      </c>
      <c r="F27" s="497"/>
      <c r="G27" s="497"/>
      <c r="H27" s="497"/>
      <c r="I27" s="497"/>
      <c r="J27" s="497"/>
      <c r="K27" s="498"/>
      <c r="L27" s="518">
        <v>1</v>
      </c>
      <c r="M27" s="519"/>
      <c r="N27" s="519"/>
      <c r="O27" s="519"/>
      <c r="P27" s="561"/>
      <c r="Q27" s="518">
        <v>4500</v>
      </c>
      <c r="R27" s="519"/>
      <c r="S27" s="519"/>
      <c r="T27" s="519"/>
      <c r="U27" s="519"/>
      <c r="V27" s="561"/>
      <c r="W27" s="620"/>
      <c r="X27" s="608"/>
      <c r="Y27" s="609"/>
      <c r="Z27" s="517" t="s">
        <v>179</v>
      </c>
      <c r="AA27" s="497"/>
      <c r="AB27" s="497"/>
      <c r="AC27" s="497"/>
      <c r="AD27" s="497"/>
      <c r="AE27" s="497"/>
      <c r="AF27" s="497"/>
      <c r="AG27" s="498"/>
      <c r="AH27" s="518">
        <v>26</v>
      </c>
      <c r="AI27" s="519"/>
      <c r="AJ27" s="519"/>
      <c r="AK27" s="519"/>
      <c r="AL27" s="561"/>
      <c r="AM27" s="518">
        <v>87356</v>
      </c>
      <c r="AN27" s="519"/>
      <c r="AO27" s="519"/>
      <c r="AP27" s="519"/>
      <c r="AQ27" s="519"/>
      <c r="AR27" s="561"/>
      <c r="AS27" s="518">
        <v>3360</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500000</v>
      </c>
      <c r="BO27" s="644"/>
      <c r="BP27" s="644"/>
      <c r="BQ27" s="644"/>
      <c r="BR27" s="644"/>
      <c r="BS27" s="644"/>
      <c r="BT27" s="644"/>
      <c r="BU27" s="645"/>
      <c r="BV27" s="643">
        <v>500000</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181</v>
      </c>
      <c r="F28" s="497"/>
      <c r="G28" s="497"/>
      <c r="H28" s="497"/>
      <c r="I28" s="497"/>
      <c r="J28" s="497"/>
      <c r="K28" s="498"/>
      <c r="L28" s="518">
        <v>1</v>
      </c>
      <c r="M28" s="519"/>
      <c r="N28" s="519"/>
      <c r="O28" s="519"/>
      <c r="P28" s="561"/>
      <c r="Q28" s="518">
        <v>3780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173</v>
      </c>
      <c r="AN28" s="519"/>
      <c r="AO28" s="519"/>
      <c r="AP28" s="519"/>
      <c r="AQ28" s="519"/>
      <c r="AR28" s="561"/>
      <c r="AS28" s="518" t="s">
        <v>183</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2893496</v>
      </c>
      <c r="BO28" s="431"/>
      <c r="BP28" s="431"/>
      <c r="BQ28" s="431"/>
      <c r="BR28" s="431"/>
      <c r="BS28" s="431"/>
      <c r="BT28" s="431"/>
      <c r="BU28" s="432"/>
      <c r="BV28" s="430">
        <v>2808446</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185</v>
      </c>
      <c r="F29" s="497"/>
      <c r="G29" s="497"/>
      <c r="H29" s="497"/>
      <c r="I29" s="497"/>
      <c r="J29" s="497"/>
      <c r="K29" s="498"/>
      <c r="L29" s="518">
        <v>16</v>
      </c>
      <c r="M29" s="519"/>
      <c r="N29" s="519"/>
      <c r="O29" s="519"/>
      <c r="P29" s="561"/>
      <c r="Q29" s="518">
        <v>3465</v>
      </c>
      <c r="R29" s="519"/>
      <c r="S29" s="519"/>
      <c r="T29" s="519"/>
      <c r="U29" s="519"/>
      <c r="V29" s="561"/>
      <c r="W29" s="621"/>
      <c r="X29" s="622"/>
      <c r="Y29" s="623"/>
      <c r="Z29" s="517" t="s">
        <v>186</v>
      </c>
      <c r="AA29" s="497"/>
      <c r="AB29" s="497"/>
      <c r="AC29" s="497"/>
      <c r="AD29" s="497"/>
      <c r="AE29" s="497"/>
      <c r="AF29" s="497"/>
      <c r="AG29" s="498"/>
      <c r="AH29" s="518">
        <v>428</v>
      </c>
      <c r="AI29" s="519"/>
      <c r="AJ29" s="519"/>
      <c r="AK29" s="519"/>
      <c r="AL29" s="561"/>
      <c r="AM29" s="518">
        <v>1365314</v>
      </c>
      <c r="AN29" s="519"/>
      <c r="AO29" s="519"/>
      <c r="AP29" s="519"/>
      <c r="AQ29" s="519"/>
      <c r="AR29" s="561"/>
      <c r="AS29" s="518">
        <v>3190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964067</v>
      </c>
      <c r="BO29" s="468"/>
      <c r="BP29" s="468"/>
      <c r="BQ29" s="468"/>
      <c r="BR29" s="468"/>
      <c r="BS29" s="468"/>
      <c r="BT29" s="468"/>
      <c r="BU29" s="469"/>
      <c r="BV29" s="467">
        <v>934060</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7902248</v>
      </c>
      <c r="BO30" s="644"/>
      <c r="BP30" s="644"/>
      <c r="BQ30" s="644"/>
      <c r="BR30" s="644"/>
      <c r="BS30" s="644"/>
      <c r="BT30" s="644"/>
      <c r="BU30" s="645"/>
      <c r="BV30" s="643">
        <v>7300374</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195</v>
      </c>
      <c r="D33" s="491"/>
      <c r="E33" s="456" t="s">
        <v>196</v>
      </c>
      <c r="F33" s="456"/>
      <c r="G33" s="456"/>
      <c r="H33" s="456"/>
      <c r="I33" s="456"/>
      <c r="J33" s="456"/>
      <c r="K33" s="456"/>
      <c r="L33" s="456"/>
      <c r="M33" s="456"/>
      <c r="N33" s="456"/>
      <c r="O33" s="456"/>
      <c r="P33" s="456"/>
      <c r="Q33" s="456"/>
      <c r="R33" s="456"/>
      <c r="S33" s="456"/>
      <c r="T33" s="214"/>
      <c r="U33" s="491" t="s">
        <v>197</v>
      </c>
      <c r="V33" s="491"/>
      <c r="W33" s="456" t="s">
        <v>198</v>
      </c>
      <c r="X33" s="456"/>
      <c r="Y33" s="456"/>
      <c r="Z33" s="456"/>
      <c r="AA33" s="456"/>
      <c r="AB33" s="456"/>
      <c r="AC33" s="456"/>
      <c r="AD33" s="456"/>
      <c r="AE33" s="456"/>
      <c r="AF33" s="456"/>
      <c r="AG33" s="456"/>
      <c r="AH33" s="456"/>
      <c r="AI33" s="456"/>
      <c r="AJ33" s="456"/>
      <c r="AK33" s="456"/>
      <c r="AL33" s="214"/>
      <c r="AM33" s="491" t="s">
        <v>195</v>
      </c>
      <c r="AN33" s="491"/>
      <c r="AO33" s="456" t="s">
        <v>199</v>
      </c>
      <c r="AP33" s="456"/>
      <c r="AQ33" s="456"/>
      <c r="AR33" s="456"/>
      <c r="AS33" s="456"/>
      <c r="AT33" s="456"/>
      <c r="AU33" s="456"/>
      <c r="AV33" s="456"/>
      <c r="AW33" s="456"/>
      <c r="AX33" s="456"/>
      <c r="AY33" s="456"/>
      <c r="AZ33" s="456"/>
      <c r="BA33" s="456"/>
      <c r="BB33" s="456"/>
      <c r="BC33" s="456"/>
      <c r="BD33" s="215"/>
      <c r="BE33" s="456" t="s">
        <v>200</v>
      </c>
      <c r="BF33" s="456"/>
      <c r="BG33" s="456" t="s">
        <v>201</v>
      </c>
      <c r="BH33" s="456"/>
      <c r="BI33" s="456"/>
      <c r="BJ33" s="456"/>
      <c r="BK33" s="456"/>
      <c r="BL33" s="456"/>
      <c r="BM33" s="456"/>
      <c r="BN33" s="456"/>
      <c r="BO33" s="456"/>
      <c r="BP33" s="456"/>
      <c r="BQ33" s="456"/>
      <c r="BR33" s="456"/>
      <c r="BS33" s="456"/>
      <c r="BT33" s="456"/>
      <c r="BU33" s="456"/>
      <c r="BV33" s="215"/>
      <c r="BW33" s="491" t="s">
        <v>200</v>
      </c>
      <c r="BX33" s="491"/>
      <c r="BY33" s="456" t="s">
        <v>202</v>
      </c>
      <c r="BZ33" s="456"/>
      <c r="CA33" s="456"/>
      <c r="CB33" s="456"/>
      <c r="CC33" s="456"/>
      <c r="CD33" s="456"/>
      <c r="CE33" s="456"/>
      <c r="CF33" s="456"/>
      <c r="CG33" s="456"/>
      <c r="CH33" s="456"/>
      <c r="CI33" s="456"/>
      <c r="CJ33" s="456"/>
      <c r="CK33" s="456"/>
      <c r="CL33" s="456"/>
      <c r="CM33" s="456"/>
      <c r="CN33" s="214"/>
      <c r="CO33" s="491" t="s">
        <v>197</v>
      </c>
      <c r="CP33" s="491"/>
      <c r="CQ33" s="456" t="s">
        <v>203</v>
      </c>
      <c r="CR33" s="456"/>
      <c r="CS33" s="456"/>
      <c r="CT33" s="456"/>
      <c r="CU33" s="456"/>
      <c r="CV33" s="456"/>
      <c r="CW33" s="456"/>
      <c r="CX33" s="456"/>
      <c r="CY33" s="456"/>
      <c r="CZ33" s="456"/>
      <c r="DA33" s="456"/>
      <c r="DB33" s="456"/>
      <c r="DC33" s="456"/>
      <c r="DD33" s="456"/>
      <c r="DE33" s="456"/>
      <c r="DF33" s="214"/>
      <c r="DG33" s="655" t="s">
        <v>204</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3</v>
      </c>
      <c r="V34" s="656"/>
      <c r="W34" s="657" t="str">
        <f>IF('各会計、関係団体の財政状況及び健全化判断比率'!B28="","",'各会計、関係団体の財政状況及び健全化判断比率'!B28)</f>
        <v>国民健康保険特別会計　保険事業勘定</v>
      </c>
      <c r="X34" s="657"/>
      <c r="Y34" s="657"/>
      <c r="Z34" s="657"/>
      <c r="AA34" s="657"/>
      <c r="AB34" s="657"/>
      <c r="AC34" s="657"/>
      <c r="AD34" s="657"/>
      <c r="AE34" s="657"/>
      <c r="AF34" s="657"/>
      <c r="AG34" s="657"/>
      <c r="AH34" s="657"/>
      <c r="AI34" s="657"/>
      <c r="AJ34" s="657"/>
      <c r="AK34" s="657"/>
      <c r="AL34" s="212"/>
      <c r="AM34" s="656">
        <f>IF(AO34="","",MAX(C34:D43,U34:V43)+1)</f>
        <v>8</v>
      </c>
      <c r="AN34" s="656"/>
      <c r="AO34" s="657" t="str">
        <f>IF('各会計、関係団体の財政状況及び健全化判断比率'!B33="","",'各会計、関係団体の財政状況及び健全化判断比率'!B33)</f>
        <v>下水道事業会計</v>
      </c>
      <c r="AP34" s="657"/>
      <c r="AQ34" s="657"/>
      <c r="AR34" s="657"/>
      <c r="AS34" s="657"/>
      <c r="AT34" s="657"/>
      <c r="AU34" s="657"/>
      <c r="AV34" s="657"/>
      <c r="AW34" s="657"/>
      <c r="AX34" s="657"/>
      <c r="AY34" s="657"/>
      <c r="AZ34" s="657"/>
      <c r="BA34" s="657"/>
      <c r="BB34" s="657"/>
      <c r="BC34" s="657"/>
      <c r="BD34" s="212"/>
      <c r="BE34" s="656">
        <f>IF(BG34="","",MAX(C34:D43,U34:V43,AM34:AN43)+1)</f>
        <v>9</v>
      </c>
      <c r="BF34" s="656"/>
      <c r="BG34" s="657" t="str">
        <f>IF('各会計、関係団体の財政状況及び健全化判断比率'!B34="","",'各会計、関係団体の財政状況及び健全化判断比率'!B34)</f>
        <v>国民宿舎事業特別会計</v>
      </c>
      <c r="BH34" s="657"/>
      <c r="BI34" s="657"/>
      <c r="BJ34" s="657"/>
      <c r="BK34" s="657"/>
      <c r="BL34" s="657"/>
      <c r="BM34" s="657"/>
      <c r="BN34" s="657"/>
      <c r="BO34" s="657"/>
      <c r="BP34" s="657"/>
      <c r="BQ34" s="657"/>
      <c r="BR34" s="657"/>
      <c r="BS34" s="657"/>
      <c r="BT34" s="657"/>
      <c r="BU34" s="657"/>
      <c r="BV34" s="212"/>
      <c r="BW34" s="656">
        <f>IF(BY34="","",MAX(C34:D43,U34:V43,AM34:AN43,BE34:BF43)+1)</f>
        <v>11</v>
      </c>
      <c r="BX34" s="656"/>
      <c r="BY34" s="657" t="str">
        <f>IF('各会計、関係団体の財政状況及び健全化判断比率'!B68="","",'各会計、関係団体の財政状況及び健全化判断比率'!B68)</f>
        <v>淡路広域行政事務組合(普通会計）</v>
      </c>
      <c r="BZ34" s="657"/>
      <c r="CA34" s="657"/>
      <c r="CB34" s="657"/>
      <c r="CC34" s="657"/>
      <c r="CD34" s="657"/>
      <c r="CE34" s="657"/>
      <c r="CF34" s="657"/>
      <c r="CG34" s="657"/>
      <c r="CH34" s="657"/>
      <c r="CI34" s="657"/>
      <c r="CJ34" s="657"/>
      <c r="CK34" s="657"/>
      <c r="CL34" s="657"/>
      <c r="CM34" s="657"/>
      <c r="CN34" s="212"/>
      <c r="CO34" s="656">
        <f>IF(CQ34="","",MAX(C34:D43,U34:V43,AM34:AN43,BE34:BF43,BW34:BX43)+1)</f>
        <v>21</v>
      </c>
      <c r="CP34" s="656"/>
      <c r="CQ34" s="657" t="str">
        <f>IF('各会計、関係団体の財政状況及び健全化判断比率'!BS7="","",'各会計、関係団体の財政状況及び健全化判断比率'!BS7)</f>
        <v>公益財団法人　淡路人形協会</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f>IF(E35="","",C34+1)</f>
        <v>2</v>
      </c>
      <c r="D35" s="656"/>
      <c r="E35" s="657" t="str">
        <f>IF('各会計、関係団体の財政状況及び健全化判断比率'!B8="","",'各会計、関係団体の財政状況及び健全化判断比率'!B8)</f>
        <v>産業廃棄物最終処分事業特別会計</v>
      </c>
      <c r="F35" s="657"/>
      <c r="G35" s="657"/>
      <c r="H35" s="657"/>
      <c r="I35" s="657"/>
      <c r="J35" s="657"/>
      <c r="K35" s="657"/>
      <c r="L35" s="657"/>
      <c r="M35" s="657"/>
      <c r="N35" s="657"/>
      <c r="O35" s="657"/>
      <c r="P35" s="657"/>
      <c r="Q35" s="657"/>
      <c r="R35" s="657"/>
      <c r="S35" s="657"/>
      <c r="T35" s="212"/>
      <c r="U35" s="656">
        <f>IF(W35="","",U34+1)</f>
        <v>4</v>
      </c>
      <c r="V35" s="656"/>
      <c r="W35" s="657" t="str">
        <f>IF('各会計、関係団体の財政状況及び健全化判断比率'!B29="","",'各会計、関係団体の財政状況及び健全化判断比率'!B29)</f>
        <v>国民健康保険特別会計　直営診療所勘定</v>
      </c>
      <c r="X35" s="657"/>
      <c r="Y35" s="657"/>
      <c r="Z35" s="657"/>
      <c r="AA35" s="657"/>
      <c r="AB35" s="657"/>
      <c r="AC35" s="657"/>
      <c r="AD35" s="657"/>
      <c r="AE35" s="657"/>
      <c r="AF35" s="657"/>
      <c r="AG35" s="657"/>
      <c r="AH35" s="657"/>
      <c r="AI35" s="657"/>
      <c r="AJ35" s="657"/>
      <c r="AK35" s="657"/>
      <c r="AL35" s="212"/>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2"/>
      <c r="BE35" s="656">
        <f t="shared" ref="BE35:BE43" si="1">IF(BG35="","",BE34+1)</f>
        <v>10</v>
      </c>
      <c r="BF35" s="656"/>
      <c r="BG35" s="657" t="str">
        <f>IF('各会計、関係団体の財政状況及び健全化判断比率'!B35="","",'各会計、関係団体の財政状況及び健全化判断比率'!B35)</f>
        <v>土地開発事業特別会計</v>
      </c>
      <c r="BH35" s="657"/>
      <c r="BI35" s="657"/>
      <c r="BJ35" s="657"/>
      <c r="BK35" s="657"/>
      <c r="BL35" s="657"/>
      <c r="BM35" s="657"/>
      <c r="BN35" s="657"/>
      <c r="BO35" s="657"/>
      <c r="BP35" s="657"/>
      <c r="BQ35" s="657"/>
      <c r="BR35" s="657"/>
      <c r="BS35" s="657"/>
      <c r="BT35" s="657"/>
      <c r="BU35" s="657"/>
      <c r="BV35" s="212"/>
      <c r="BW35" s="656">
        <f t="shared" ref="BW35:BW43" si="2">IF(BY35="","",BW34+1)</f>
        <v>12</v>
      </c>
      <c r="BX35" s="656"/>
      <c r="BY35" s="657" t="str">
        <f>IF('各会計、関係団体の財政状況及び健全化判断比率'!B69="","",'各会計、関係団体の財政状況及び健全化判断比率'!B69)</f>
        <v>淡路広域行政事務組合（淡路食肉センター事業特別会計）</v>
      </c>
      <c r="BZ35" s="657"/>
      <c r="CA35" s="657"/>
      <c r="CB35" s="657"/>
      <c r="CC35" s="657"/>
      <c r="CD35" s="657"/>
      <c r="CE35" s="657"/>
      <c r="CF35" s="657"/>
      <c r="CG35" s="657"/>
      <c r="CH35" s="657"/>
      <c r="CI35" s="657"/>
      <c r="CJ35" s="657"/>
      <c r="CK35" s="657"/>
      <c r="CL35" s="657"/>
      <c r="CM35" s="657"/>
      <c r="CN35" s="212"/>
      <c r="CO35" s="656">
        <f t="shared" ref="CO35:CO43" si="3">IF(CQ35="","",CO34+1)</f>
        <v>22</v>
      </c>
      <c r="CP35" s="656"/>
      <c r="CQ35" s="657" t="str">
        <f>IF('各会計、関係団体の財政状況及び健全化判断比率'!BS8="","",'各会計、関係団体の財政状況及び健全化判断比率'!BS8)</f>
        <v>西淡まちつくり　株式会社</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13</v>
      </c>
      <c r="BX36" s="656"/>
      <c r="BY36" s="657" t="str">
        <f>IF('各会計、関係団体の財政状況及び健全化判断比率'!B70="","",'各会計、関係団体の財政状況及び健全化判断比率'!B70)</f>
        <v>淡路広域消防事務組合</v>
      </c>
      <c r="BZ36" s="657"/>
      <c r="CA36" s="657"/>
      <c r="CB36" s="657"/>
      <c r="CC36" s="657"/>
      <c r="CD36" s="657"/>
      <c r="CE36" s="657"/>
      <c r="CF36" s="657"/>
      <c r="CG36" s="657"/>
      <c r="CH36" s="657"/>
      <c r="CI36" s="657"/>
      <c r="CJ36" s="657"/>
      <c r="CK36" s="657"/>
      <c r="CL36" s="657"/>
      <c r="CM36" s="657"/>
      <c r="CN36" s="212"/>
      <c r="CO36" s="656">
        <f t="shared" si="3"/>
        <v>23</v>
      </c>
      <c r="CP36" s="656"/>
      <c r="CQ36" s="657" t="str">
        <f>IF('各会計、関係団体の財政状況及び健全化判断比率'!BS9="","",'各会計、関係団体の財政状況及び健全化判断比率'!BS9)</f>
        <v>南淡路農業公園　株式会社</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f t="shared" si="4"/>
        <v>6</v>
      </c>
      <c r="V37" s="656"/>
      <c r="W37" s="657" t="str">
        <f>IF('各会計、関係団体の財政状況及び健全化判断比率'!B31="","",'各会計、関係団体の財政状況及び健全化判断比率'!B31)</f>
        <v>介護保険特別会計保険事業勘定</v>
      </c>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14</v>
      </c>
      <c r="BX37" s="656"/>
      <c r="BY37" s="657" t="str">
        <f>IF('各会計、関係団体の財政状況及び健全化判断比率'!B71="","",'各会計、関係団体の財政状況及び健全化判断比率'!B71)</f>
        <v>洲本市・南あわじ市衛生事務組合</v>
      </c>
      <c r="BZ37" s="657"/>
      <c r="CA37" s="657"/>
      <c r="CB37" s="657"/>
      <c r="CC37" s="657"/>
      <c r="CD37" s="657"/>
      <c r="CE37" s="657"/>
      <c r="CF37" s="657"/>
      <c r="CG37" s="657"/>
      <c r="CH37" s="657"/>
      <c r="CI37" s="657"/>
      <c r="CJ37" s="657"/>
      <c r="CK37" s="657"/>
      <c r="CL37" s="657"/>
      <c r="CM37" s="657"/>
      <c r="CN37" s="212"/>
      <c r="CO37" s="656">
        <f t="shared" si="3"/>
        <v>24</v>
      </c>
      <c r="CP37" s="656"/>
      <c r="CQ37" s="657" t="str">
        <f>IF('各会計、関係団体の財政状況及び健全化判断比率'!BS10="","",'各会計、関係団体の財政状況及び健全化判断比率'!BS10)</f>
        <v>株式会社　南淡風力エネルギー開発</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f t="shared" si="4"/>
        <v>7</v>
      </c>
      <c r="V38" s="656"/>
      <c r="W38" s="657" t="str">
        <f>IF('各会計、関係団体の財政状況及び健全化判断比率'!B32="","",'各会計、関係団体の財政状況及び健全化判断比率'!B32)</f>
        <v>介護保険特別会計介護サービス事業勘定</v>
      </c>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15</v>
      </c>
      <c r="BX38" s="656"/>
      <c r="BY38" s="657" t="str">
        <f>IF('各会計、関係団体の財政状況及び健全化判断比率'!B72="","",'各会計、関係団体の財政状況及び健全化判断比率'!B72)</f>
        <v>南あわじ市・洲本市小中学校組合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16</v>
      </c>
      <c r="BX39" s="656"/>
      <c r="BY39" s="657" t="str">
        <f>IF('各会計、関係団体の財政状況及び健全化判断比率'!B73="","",'各会計、関係団体の財政状況及び健全化判断比率'!B73)</f>
        <v>淡路広域水道企業団</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17</v>
      </c>
      <c r="BX40" s="656"/>
      <c r="BY40" s="657" t="str">
        <f>IF('各会計、関係団体の財政状況及び健全化判断比率'!B74="","",'各会計、関係団体の財政状況及び健全化判断比率'!B74)</f>
        <v>洲本市・南あわじ市山林事務組合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18</v>
      </c>
      <c r="BX41" s="656"/>
      <c r="BY41" s="657" t="str">
        <f>IF('各会計、関係団体の財政状況及び健全化判断比率'!B75="","",'各会計、関係団体の財政状況及び健全化判断比率'!B75)</f>
        <v>兵庫県町議会議員公務災害補償組合</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f t="shared" si="2"/>
        <v>19</v>
      </c>
      <c r="BX42" s="656"/>
      <c r="BY42" s="657" t="str">
        <f>IF('各会計、関係団体の財政状況及び健全化判断比率'!B76="","",'各会計、関係団体の財政状況及び健全化判断比率'!B76)</f>
        <v>兵庫県市町村職員退職手当組合</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f t="shared" si="2"/>
        <v>20</v>
      </c>
      <c r="BX43" s="656"/>
      <c r="BY43" s="657" t="str">
        <f>IF('各会計、関係団体の財政状況及び健全化判断比率'!B77="","",'各会計、関係団体の財政状況及び健全化判断比率'!B77)</f>
        <v>兵庫県市町交通災害共済組合</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UePwkqnuvL0bGbfFmMHNwW50AJt+GWwGeV4vNC5Gf/lO/CyaecEvPwdeNPAGHn8/mmnmO166ELl2Y8yg8u81OA==" saltValue="NCJ7Ohal5Mo8V304sl49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576</v>
      </c>
      <c r="D34" s="1248"/>
      <c r="E34" s="1249"/>
      <c r="F34" s="32">
        <v>1.53</v>
      </c>
      <c r="G34" s="33">
        <v>2.06</v>
      </c>
      <c r="H34" s="33">
        <v>4.22</v>
      </c>
      <c r="I34" s="33">
        <v>4.01</v>
      </c>
      <c r="J34" s="34">
        <v>4.1100000000000003</v>
      </c>
      <c r="K34" s="22"/>
      <c r="L34" s="22"/>
      <c r="M34" s="22"/>
      <c r="N34" s="22"/>
      <c r="O34" s="22"/>
      <c r="P34" s="22"/>
    </row>
    <row r="35" spans="1:16" ht="39" customHeight="1" x14ac:dyDescent="0.15">
      <c r="A35" s="22"/>
      <c r="B35" s="35"/>
      <c r="C35" s="1242" t="s">
        <v>577</v>
      </c>
      <c r="D35" s="1243"/>
      <c r="E35" s="1244"/>
      <c r="F35" s="36">
        <v>1.01</v>
      </c>
      <c r="G35" s="37">
        <v>1.1100000000000001</v>
      </c>
      <c r="H35" s="37">
        <v>1.27</v>
      </c>
      <c r="I35" s="37">
        <v>1.27</v>
      </c>
      <c r="J35" s="38">
        <v>1.2</v>
      </c>
      <c r="K35" s="22"/>
      <c r="L35" s="22"/>
      <c r="M35" s="22"/>
      <c r="N35" s="22"/>
      <c r="O35" s="22"/>
      <c r="P35" s="22"/>
    </row>
    <row r="36" spans="1:16" ht="39" customHeight="1" x14ac:dyDescent="0.15">
      <c r="A36" s="22"/>
      <c r="B36" s="35"/>
      <c r="C36" s="1242" t="s">
        <v>578</v>
      </c>
      <c r="D36" s="1243"/>
      <c r="E36" s="1244"/>
      <c r="F36" s="36">
        <v>1.17</v>
      </c>
      <c r="G36" s="37">
        <v>1.37</v>
      </c>
      <c r="H36" s="37">
        <v>0.34</v>
      </c>
      <c r="I36" s="37">
        <v>0.4</v>
      </c>
      <c r="J36" s="38">
        <v>0.97</v>
      </c>
      <c r="K36" s="22"/>
      <c r="L36" s="22"/>
      <c r="M36" s="22"/>
      <c r="N36" s="22"/>
      <c r="O36" s="22"/>
      <c r="P36" s="22"/>
    </row>
    <row r="37" spans="1:16" ht="39" customHeight="1" x14ac:dyDescent="0.15">
      <c r="A37" s="22"/>
      <c r="B37" s="35"/>
      <c r="C37" s="1242" t="s">
        <v>579</v>
      </c>
      <c r="D37" s="1243"/>
      <c r="E37" s="1244"/>
      <c r="F37" s="36">
        <v>1.21</v>
      </c>
      <c r="G37" s="37">
        <v>1.19</v>
      </c>
      <c r="H37" s="37">
        <v>1.18</v>
      </c>
      <c r="I37" s="37">
        <v>0.97</v>
      </c>
      <c r="J37" s="38">
        <v>0.97</v>
      </c>
      <c r="K37" s="22"/>
      <c r="L37" s="22"/>
      <c r="M37" s="22"/>
      <c r="N37" s="22"/>
      <c r="O37" s="22"/>
      <c r="P37" s="22"/>
    </row>
    <row r="38" spans="1:16" ht="39" customHeight="1" x14ac:dyDescent="0.15">
      <c r="A38" s="22"/>
      <c r="B38" s="35"/>
      <c r="C38" s="1242" t="s">
        <v>580</v>
      </c>
      <c r="D38" s="1243"/>
      <c r="E38" s="1244"/>
      <c r="F38" s="36">
        <v>0.54</v>
      </c>
      <c r="G38" s="37">
        <v>0.61</v>
      </c>
      <c r="H38" s="37">
        <v>0.97</v>
      </c>
      <c r="I38" s="37">
        <v>0.87</v>
      </c>
      <c r="J38" s="38">
        <v>0.4</v>
      </c>
      <c r="K38" s="22"/>
      <c r="L38" s="22"/>
      <c r="M38" s="22"/>
      <c r="N38" s="22"/>
      <c r="O38" s="22"/>
      <c r="P38" s="22"/>
    </row>
    <row r="39" spans="1:16" ht="39" customHeight="1" x14ac:dyDescent="0.15">
      <c r="A39" s="22"/>
      <c r="B39" s="35"/>
      <c r="C39" s="1242" t="s">
        <v>581</v>
      </c>
      <c r="D39" s="1243"/>
      <c r="E39" s="1244"/>
      <c r="F39" s="36">
        <v>0.11</v>
      </c>
      <c r="G39" s="37">
        <v>0.12</v>
      </c>
      <c r="H39" s="37">
        <v>0.11</v>
      </c>
      <c r="I39" s="37">
        <v>0.12</v>
      </c>
      <c r="J39" s="38">
        <v>0.09</v>
      </c>
      <c r="K39" s="22"/>
      <c r="L39" s="22"/>
      <c r="M39" s="22"/>
      <c r="N39" s="22"/>
      <c r="O39" s="22"/>
      <c r="P39" s="22"/>
    </row>
    <row r="40" spans="1:16" ht="39" customHeight="1" x14ac:dyDescent="0.15">
      <c r="A40" s="22"/>
      <c r="B40" s="35"/>
      <c r="C40" s="1242" t="s">
        <v>582</v>
      </c>
      <c r="D40" s="1243"/>
      <c r="E40" s="1244"/>
      <c r="F40" s="36" t="s">
        <v>528</v>
      </c>
      <c r="G40" s="37" t="s">
        <v>528</v>
      </c>
      <c r="H40" s="37">
        <v>0.1</v>
      </c>
      <c r="I40" s="37">
        <v>0.14000000000000001</v>
      </c>
      <c r="J40" s="38">
        <v>0.03</v>
      </c>
      <c r="K40" s="22"/>
      <c r="L40" s="22"/>
      <c r="M40" s="22"/>
      <c r="N40" s="22"/>
      <c r="O40" s="22"/>
      <c r="P40" s="22"/>
    </row>
    <row r="41" spans="1:16" ht="39" customHeight="1" x14ac:dyDescent="0.15">
      <c r="A41" s="22"/>
      <c r="B41" s="35"/>
      <c r="C41" s="1242" t="s">
        <v>583</v>
      </c>
      <c r="D41" s="1243"/>
      <c r="E41" s="1244"/>
      <c r="F41" s="36">
        <v>0</v>
      </c>
      <c r="G41" s="37">
        <v>0.11</v>
      </c>
      <c r="H41" s="37">
        <v>0.23</v>
      </c>
      <c r="I41" s="37">
        <v>0.06</v>
      </c>
      <c r="J41" s="38">
        <v>0.01</v>
      </c>
      <c r="K41" s="22"/>
      <c r="L41" s="22"/>
      <c r="M41" s="22"/>
      <c r="N41" s="22"/>
      <c r="O41" s="22"/>
      <c r="P41" s="22"/>
    </row>
    <row r="42" spans="1:16" ht="39" customHeight="1" x14ac:dyDescent="0.15">
      <c r="A42" s="22"/>
      <c r="B42" s="39"/>
      <c r="C42" s="1242" t="s">
        <v>584</v>
      </c>
      <c r="D42" s="1243"/>
      <c r="E42" s="1244"/>
      <c r="F42" s="36" t="s">
        <v>528</v>
      </c>
      <c r="G42" s="37" t="s">
        <v>528</v>
      </c>
      <c r="H42" s="37" t="s">
        <v>585</v>
      </c>
      <c r="I42" s="37" t="s">
        <v>586</v>
      </c>
      <c r="J42" s="38" t="s">
        <v>528</v>
      </c>
      <c r="K42" s="22"/>
      <c r="L42" s="22"/>
      <c r="M42" s="22"/>
      <c r="N42" s="22"/>
      <c r="O42" s="22"/>
      <c r="P42" s="22"/>
    </row>
    <row r="43" spans="1:16" ht="39" customHeight="1" thickBot="1" x14ac:dyDescent="0.2">
      <c r="A43" s="22"/>
      <c r="B43" s="40"/>
      <c r="C43" s="1245" t="s">
        <v>587</v>
      </c>
      <c r="D43" s="1246"/>
      <c r="E43" s="1247"/>
      <c r="F43" s="41">
        <v>1.37</v>
      </c>
      <c r="G43" s="42">
        <v>0.34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7hpMXJ4v/ZaR0ummutYpZrmPe+HRmwNvi7SiYvLr4cfFxcPiy+A3Nn7fam7Yd5nLHfR/2YTMemcKAgPwTZ96A==" saltValue="r3CCkuol9bacd4taurdr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3795</v>
      </c>
      <c r="L45" s="60">
        <v>3772</v>
      </c>
      <c r="M45" s="60">
        <v>3530</v>
      </c>
      <c r="N45" s="60">
        <v>3369</v>
      </c>
      <c r="O45" s="61">
        <v>3273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1510</v>
      </c>
      <c r="L48" s="64">
        <v>1535</v>
      </c>
      <c r="M48" s="64">
        <v>1364</v>
      </c>
      <c r="N48" s="64">
        <v>1364</v>
      </c>
      <c r="O48" s="65">
        <v>1391</v>
      </c>
      <c r="P48" s="48"/>
      <c r="Q48" s="48"/>
      <c r="R48" s="48"/>
      <c r="S48" s="48"/>
      <c r="T48" s="48"/>
      <c r="U48" s="48"/>
    </row>
    <row r="49" spans="1:21" ht="30.75" customHeight="1" x14ac:dyDescent="0.15">
      <c r="A49" s="48"/>
      <c r="B49" s="1252"/>
      <c r="C49" s="1253"/>
      <c r="D49" s="62"/>
      <c r="E49" s="1258" t="s">
        <v>16</v>
      </c>
      <c r="F49" s="1258"/>
      <c r="G49" s="1258"/>
      <c r="H49" s="1258"/>
      <c r="I49" s="1258"/>
      <c r="J49" s="1259"/>
      <c r="K49" s="63">
        <v>487</v>
      </c>
      <c r="L49" s="64">
        <v>495</v>
      </c>
      <c r="M49" s="64">
        <v>448</v>
      </c>
      <c r="N49" s="64">
        <v>430</v>
      </c>
      <c r="O49" s="65">
        <v>473</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528</v>
      </c>
      <c r="L50" s="64" t="s">
        <v>528</v>
      </c>
      <c r="M50" s="64" t="s">
        <v>528</v>
      </c>
      <c r="N50" s="64" t="s">
        <v>528</v>
      </c>
      <c r="O50" s="65" t="s">
        <v>528</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4077</v>
      </c>
      <c r="L52" s="64">
        <v>3934</v>
      </c>
      <c r="M52" s="64">
        <v>3554</v>
      </c>
      <c r="N52" s="64">
        <v>3548</v>
      </c>
      <c r="O52" s="65">
        <v>3430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1715</v>
      </c>
      <c r="L53" s="69">
        <v>1868</v>
      </c>
      <c r="M53" s="69">
        <v>1788</v>
      </c>
      <c r="N53" s="69">
        <v>1615</v>
      </c>
      <c r="O53" s="70">
        <v>1707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kX4NhWn+6+zWO0UYVwJWSUWQDbtHkp3ZWpIiM7eNmmzx9AiuOxd9dtfABernVDRh+IWAF1YQ9Py83Fca/s/A==" saltValue="D29CXheHcyNFZe4SEtmR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6" t="s">
        <v>30</v>
      </c>
      <c r="C41" s="1277"/>
      <c r="D41" s="102"/>
      <c r="E41" s="1282" t="s">
        <v>31</v>
      </c>
      <c r="F41" s="1282"/>
      <c r="G41" s="1282"/>
      <c r="H41" s="1283"/>
      <c r="I41" s="103">
        <v>35821</v>
      </c>
      <c r="J41" s="104">
        <v>35059</v>
      </c>
      <c r="K41" s="104">
        <v>33462</v>
      </c>
      <c r="L41" s="104">
        <v>32514</v>
      </c>
      <c r="M41" s="105">
        <v>31319</v>
      </c>
    </row>
    <row r="42" spans="2:13" ht="27.75" customHeight="1" x14ac:dyDescent="0.15">
      <c r="B42" s="1278"/>
      <c r="C42" s="1279"/>
      <c r="D42" s="106"/>
      <c r="E42" s="1284" t="s">
        <v>32</v>
      </c>
      <c r="F42" s="1284"/>
      <c r="G42" s="1284"/>
      <c r="H42" s="1285"/>
      <c r="I42" s="107" t="s">
        <v>528</v>
      </c>
      <c r="J42" s="108" t="s">
        <v>528</v>
      </c>
      <c r="K42" s="108" t="s">
        <v>528</v>
      </c>
      <c r="L42" s="108" t="s">
        <v>528</v>
      </c>
      <c r="M42" s="109" t="s">
        <v>528</v>
      </c>
    </row>
    <row r="43" spans="2:13" ht="27.75" customHeight="1" x14ac:dyDescent="0.15">
      <c r="B43" s="1278"/>
      <c r="C43" s="1279"/>
      <c r="D43" s="106"/>
      <c r="E43" s="1284" t="s">
        <v>33</v>
      </c>
      <c r="F43" s="1284"/>
      <c r="G43" s="1284"/>
      <c r="H43" s="1285"/>
      <c r="I43" s="107">
        <v>23236</v>
      </c>
      <c r="J43" s="108">
        <v>21994</v>
      </c>
      <c r="K43" s="108">
        <v>20566</v>
      </c>
      <c r="L43" s="108">
        <v>19327</v>
      </c>
      <c r="M43" s="109">
        <v>18172</v>
      </c>
    </row>
    <row r="44" spans="2:13" ht="27.75" customHeight="1" x14ac:dyDescent="0.15">
      <c r="B44" s="1278"/>
      <c r="C44" s="1279"/>
      <c r="D44" s="106"/>
      <c r="E44" s="1284" t="s">
        <v>34</v>
      </c>
      <c r="F44" s="1284"/>
      <c r="G44" s="1284"/>
      <c r="H44" s="1285"/>
      <c r="I44" s="107">
        <v>6435</v>
      </c>
      <c r="J44" s="108">
        <v>6307</v>
      </c>
      <c r="K44" s="108">
        <v>6203</v>
      </c>
      <c r="L44" s="108">
        <v>5643</v>
      </c>
      <c r="M44" s="109">
        <v>5120</v>
      </c>
    </row>
    <row r="45" spans="2:13" ht="27.75" customHeight="1" x14ac:dyDescent="0.15">
      <c r="B45" s="1278"/>
      <c r="C45" s="1279"/>
      <c r="D45" s="106"/>
      <c r="E45" s="1284" t="s">
        <v>35</v>
      </c>
      <c r="F45" s="1284"/>
      <c r="G45" s="1284"/>
      <c r="H45" s="1285"/>
      <c r="I45" s="107">
        <v>4024</v>
      </c>
      <c r="J45" s="108">
        <v>3999</v>
      </c>
      <c r="K45" s="108">
        <v>3908</v>
      </c>
      <c r="L45" s="108">
        <v>3739</v>
      </c>
      <c r="M45" s="109">
        <v>3707</v>
      </c>
    </row>
    <row r="46" spans="2:13" ht="27.75" customHeight="1" x14ac:dyDescent="0.15">
      <c r="B46" s="1278"/>
      <c r="C46" s="1279"/>
      <c r="D46" s="110"/>
      <c r="E46" s="1284" t="s">
        <v>36</v>
      </c>
      <c r="F46" s="1284"/>
      <c r="G46" s="1284"/>
      <c r="H46" s="1285"/>
      <c r="I46" s="107" t="s">
        <v>528</v>
      </c>
      <c r="J46" s="108" t="s">
        <v>528</v>
      </c>
      <c r="K46" s="108" t="s">
        <v>528</v>
      </c>
      <c r="L46" s="108" t="s">
        <v>528</v>
      </c>
      <c r="M46" s="109" t="s">
        <v>528</v>
      </c>
    </row>
    <row r="47" spans="2:13" ht="27.75" customHeight="1" x14ac:dyDescent="0.15">
      <c r="B47" s="1278"/>
      <c r="C47" s="1279"/>
      <c r="D47" s="111"/>
      <c r="E47" s="1286" t="s">
        <v>37</v>
      </c>
      <c r="F47" s="1287"/>
      <c r="G47" s="1287"/>
      <c r="H47" s="1288"/>
      <c r="I47" s="107" t="s">
        <v>528</v>
      </c>
      <c r="J47" s="108" t="s">
        <v>528</v>
      </c>
      <c r="K47" s="108" t="s">
        <v>528</v>
      </c>
      <c r="L47" s="108" t="s">
        <v>528</v>
      </c>
      <c r="M47" s="109" t="s">
        <v>528</v>
      </c>
    </row>
    <row r="48" spans="2:13" ht="27.75" customHeight="1" x14ac:dyDescent="0.15">
      <c r="B48" s="1278"/>
      <c r="C48" s="1279"/>
      <c r="D48" s="106"/>
      <c r="E48" s="1284" t="s">
        <v>38</v>
      </c>
      <c r="F48" s="1284"/>
      <c r="G48" s="1284"/>
      <c r="H48" s="1285"/>
      <c r="I48" s="107" t="s">
        <v>528</v>
      </c>
      <c r="J48" s="108" t="s">
        <v>528</v>
      </c>
      <c r="K48" s="108" t="s">
        <v>528</v>
      </c>
      <c r="L48" s="108" t="s">
        <v>528</v>
      </c>
      <c r="M48" s="109" t="s">
        <v>528</v>
      </c>
    </row>
    <row r="49" spans="2:13" ht="27.75" customHeight="1" x14ac:dyDescent="0.15">
      <c r="B49" s="1280"/>
      <c r="C49" s="1281"/>
      <c r="D49" s="106"/>
      <c r="E49" s="1284" t="s">
        <v>39</v>
      </c>
      <c r="F49" s="1284"/>
      <c r="G49" s="1284"/>
      <c r="H49" s="1285"/>
      <c r="I49" s="107" t="s">
        <v>528</v>
      </c>
      <c r="J49" s="108" t="s">
        <v>528</v>
      </c>
      <c r="K49" s="108" t="s">
        <v>528</v>
      </c>
      <c r="L49" s="108" t="s">
        <v>528</v>
      </c>
      <c r="M49" s="109" t="s">
        <v>528</v>
      </c>
    </row>
    <row r="50" spans="2:13" ht="27.75" customHeight="1" x14ac:dyDescent="0.15">
      <c r="B50" s="1289" t="s">
        <v>40</v>
      </c>
      <c r="C50" s="1290"/>
      <c r="D50" s="112"/>
      <c r="E50" s="1284" t="s">
        <v>41</v>
      </c>
      <c r="F50" s="1284"/>
      <c r="G50" s="1284"/>
      <c r="H50" s="1285"/>
      <c r="I50" s="107">
        <v>9088</v>
      </c>
      <c r="J50" s="108">
        <v>9311</v>
      </c>
      <c r="K50" s="108">
        <v>9080</v>
      </c>
      <c r="L50" s="108">
        <v>9023</v>
      </c>
      <c r="M50" s="109">
        <v>9893</v>
      </c>
    </row>
    <row r="51" spans="2:13" ht="27.75" customHeight="1" x14ac:dyDescent="0.15">
      <c r="B51" s="1278"/>
      <c r="C51" s="1279"/>
      <c r="D51" s="106"/>
      <c r="E51" s="1284" t="s">
        <v>42</v>
      </c>
      <c r="F51" s="1284"/>
      <c r="G51" s="1284"/>
      <c r="H51" s="1285"/>
      <c r="I51" s="107">
        <v>1407</v>
      </c>
      <c r="J51" s="108">
        <v>885</v>
      </c>
      <c r="K51" s="108">
        <v>770</v>
      </c>
      <c r="L51" s="108">
        <v>658</v>
      </c>
      <c r="M51" s="109">
        <v>555</v>
      </c>
    </row>
    <row r="52" spans="2:13" ht="27.75" customHeight="1" x14ac:dyDescent="0.15">
      <c r="B52" s="1280"/>
      <c r="C52" s="1281"/>
      <c r="D52" s="106"/>
      <c r="E52" s="1284" t="s">
        <v>43</v>
      </c>
      <c r="F52" s="1284"/>
      <c r="G52" s="1284"/>
      <c r="H52" s="1285"/>
      <c r="I52" s="107">
        <v>40736</v>
      </c>
      <c r="J52" s="108">
        <v>40143</v>
      </c>
      <c r="K52" s="108">
        <v>39070</v>
      </c>
      <c r="L52" s="108">
        <v>38569</v>
      </c>
      <c r="M52" s="109">
        <v>37136</v>
      </c>
    </row>
    <row r="53" spans="2:13" ht="27.75" customHeight="1" thickBot="1" x14ac:dyDescent="0.2">
      <c r="B53" s="1291" t="s">
        <v>44</v>
      </c>
      <c r="C53" s="1292"/>
      <c r="D53" s="113"/>
      <c r="E53" s="1293" t="s">
        <v>45</v>
      </c>
      <c r="F53" s="1293"/>
      <c r="G53" s="1293"/>
      <c r="H53" s="1294"/>
      <c r="I53" s="114">
        <v>18286</v>
      </c>
      <c r="J53" s="115">
        <v>17019</v>
      </c>
      <c r="K53" s="115">
        <v>15220</v>
      </c>
      <c r="L53" s="115">
        <v>12973</v>
      </c>
      <c r="M53" s="116">
        <v>10735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aAaTMU9v1FDJQTnvn3jIJPdnhc7OtGpbYfz1b9lkNd1mAVtf1IjkPHnlidPSMoK/GrXXwP6FMMuySgD6hfHQ==" saltValue="OkgsMxUmfa/IQXXJEQC6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0" t="s">
        <v>48</v>
      </c>
      <c r="D55" s="1300"/>
      <c r="E55" s="1301"/>
      <c r="F55" s="128">
        <v>2794</v>
      </c>
      <c r="G55" s="128">
        <v>2808</v>
      </c>
      <c r="H55" s="129">
        <v>2893</v>
      </c>
    </row>
    <row r="56" spans="2:8" ht="52.5" customHeight="1" x14ac:dyDescent="0.15">
      <c r="B56" s="130"/>
      <c r="C56" s="1302" t="s">
        <v>49</v>
      </c>
      <c r="D56" s="1302"/>
      <c r="E56" s="1303"/>
      <c r="F56" s="131">
        <v>983</v>
      </c>
      <c r="G56" s="131">
        <v>934</v>
      </c>
      <c r="H56" s="132">
        <v>964</v>
      </c>
    </row>
    <row r="57" spans="2:8" ht="53.25" customHeight="1" x14ac:dyDescent="0.15">
      <c r="B57" s="130"/>
      <c r="C57" s="1304" t="s">
        <v>50</v>
      </c>
      <c r="D57" s="1304"/>
      <c r="E57" s="1305"/>
      <c r="F57" s="133">
        <v>7304</v>
      </c>
      <c r="G57" s="133">
        <v>7300</v>
      </c>
      <c r="H57" s="134">
        <v>7902</v>
      </c>
    </row>
    <row r="58" spans="2:8" ht="45.75" customHeight="1" x14ac:dyDescent="0.15">
      <c r="B58" s="135"/>
      <c r="C58" s="1295" t="s">
        <v>611</v>
      </c>
      <c r="D58" s="1296"/>
      <c r="E58" s="1297"/>
      <c r="F58" s="136">
        <v>2700</v>
      </c>
      <c r="G58" s="136">
        <v>2700</v>
      </c>
      <c r="H58" s="137">
        <v>2700</v>
      </c>
    </row>
    <row r="59" spans="2:8" ht="45.75" customHeight="1" x14ac:dyDescent="0.15">
      <c r="B59" s="135"/>
      <c r="C59" s="1295" t="s">
        <v>612</v>
      </c>
      <c r="D59" s="1296"/>
      <c r="E59" s="1297"/>
      <c r="F59" s="136">
        <v>829</v>
      </c>
      <c r="G59" s="136">
        <v>932</v>
      </c>
      <c r="H59" s="137">
        <v>1108</v>
      </c>
    </row>
    <row r="60" spans="2:8" ht="45.75" customHeight="1" x14ac:dyDescent="0.15">
      <c r="B60" s="135"/>
      <c r="C60" s="1295" t="s">
        <v>613</v>
      </c>
      <c r="D60" s="1296"/>
      <c r="E60" s="1297"/>
      <c r="F60" s="136">
        <v>1289</v>
      </c>
      <c r="G60" s="136">
        <v>1124</v>
      </c>
      <c r="H60" s="137">
        <v>1092</v>
      </c>
    </row>
    <row r="61" spans="2:8" ht="45.75" customHeight="1" x14ac:dyDescent="0.15">
      <c r="B61" s="135"/>
      <c r="C61" s="1295" t="s">
        <v>614</v>
      </c>
      <c r="D61" s="1296"/>
      <c r="E61" s="1297"/>
      <c r="F61" s="136">
        <v>662</v>
      </c>
      <c r="G61" s="136">
        <v>603</v>
      </c>
      <c r="H61" s="137">
        <v>544</v>
      </c>
    </row>
    <row r="62" spans="2:8" ht="45.75" customHeight="1" thickBot="1" x14ac:dyDescent="0.2">
      <c r="B62" s="138"/>
      <c r="C62" s="1295" t="s">
        <v>615</v>
      </c>
      <c r="D62" s="1296"/>
      <c r="E62" s="1297"/>
      <c r="F62" s="136">
        <v>559</v>
      </c>
      <c r="G62" s="136">
        <v>617</v>
      </c>
      <c r="H62" s="137">
        <v>533</v>
      </c>
    </row>
    <row r="63" spans="2:8" ht="52.5" customHeight="1" thickBot="1" x14ac:dyDescent="0.2">
      <c r="B63" s="139"/>
      <c r="C63" s="1298" t="s">
        <v>51</v>
      </c>
      <c r="D63" s="1298"/>
      <c r="E63" s="1299"/>
      <c r="F63" s="140">
        <v>11081</v>
      </c>
      <c r="G63" s="140">
        <v>11043</v>
      </c>
      <c r="H63" s="141">
        <v>11760</v>
      </c>
    </row>
    <row r="64" spans="2:8" ht="15" customHeight="1" x14ac:dyDescent="0.15"/>
  </sheetData>
  <sheetProtection algorithmName="SHA-512" hashValue="SMKt+NGnmEy7AONZDIGZwJc8kcA19o6dZfITp+1hfrA2ZJGHi75F8TiUgKNZToBVTX0prxP2xH1m+oHVYXgZHQ==" saltValue="rCLZAWQcRmPBOWbmbY3A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4168B-B27A-4149-8E03-69F48131E85E}">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619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06"/>
      <c r="H50" s="1306"/>
      <c r="I50" s="1306"/>
      <c r="J50" s="1306"/>
      <c r="K50" s="405"/>
      <c r="L50" s="405"/>
      <c r="M50" s="406"/>
      <c r="N50" s="406"/>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570</v>
      </c>
      <c r="BQ50" s="1312"/>
      <c r="BR50" s="1312"/>
      <c r="BS50" s="1312"/>
      <c r="BT50" s="1312"/>
      <c r="BU50" s="1312"/>
      <c r="BV50" s="1312"/>
      <c r="BW50" s="1312"/>
      <c r="BX50" s="1312" t="s">
        <v>571</v>
      </c>
      <c r="BY50" s="1312"/>
      <c r="BZ50" s="1312"/>
      <c r="CA50" s="1312"/>
      <c r="CB50" s="1312"/>
      <c r="CC50" s="1312"/>
      <c r="CD50" s="1312"/>
      <c r="CE50" s="1312"/>
      <c r="CF50" s="1312" t="s">
        <v>572</v>
      </c>
      <c r="CG50" s="1312"/>
      <c r="CH50" s="1312"/>
      <c r="CI50" s="1312"/>
      <c r="CJ50" s="1312"/>
      <c r="CK50" s="1312"/>
      <c r="CL50" s="1312"/>
      <c r="CM50" s="1312"/>
      <c r="CN50" s="1312" t="s">
        <v>573</v>
      </c>
      <c r="CO50" s="1312"/>
      <c r="CP50" s="1312"/>
      <c r="CQ50" s="1312"/>
      <c r="CR50" s="1312"/>
      <c r="CS50" s="1312"/>
      <c r="CT50" s="1312"/>
      <c r="CU50" s="1312"/>
      <c r="CV50" s="1312" t="s">
        <v>574</v>
      </c>
      <c r="CW50" s="1312"/>
      <c r="CX50" s="1312"/>
      <c r="CY50" s="1312"/>
      <c r="CZ50" s="1312"/>
      <c r="DA50" s="1312"/>
      <c r="DB50" s="1312"/>
      <c r="DC50" s="1312"/>
    </row>
    <row r="51" spans="1:109" ht="13.5" customHeight="1" x14ac:dyDescent="0.15">
      <c r="B51" s="395"/>
      <c r="G51" s="1324"/>
      <c r="H51" s="1324"/>
      <c r="I51" s="1328"/>
      <c r="J51" s="1328"/>
      <c r="K51" s="1313"/>
      <c r="L51" s="1313"/>
      <c r="M51" s="1313"/>
      <c r="N51" s="1313"/>
      <c r="AM51" s="404"/>
      <c r="AN51" s="1311" t="s">
        <v>621</v>
      </c>
      <c r="AO51" s="1311"/>
      <c r="AP51" s="1311"/>
      <c r="AQ51" s="1311"/>
      <c r="AR51" s="1311"/>
      <c r="AS51" s="1311"/>
      <c r="AT51" s="1311"/>
      <c r="AU51" s="1311"/>
      <c r="AV51" s="1311"/>
      <c r="AW51" s="1311"/>
      <c r="AX51" s="1311"/>
      <c r="AY51" s="1311"/>
      <c r="AZ51" s="1311"/>
      <c r="BA51" s="1311"/>
      <c r="BB51" s="1311" t="s">
        <v>622</v>
      </c>
      <c r="BC51" s="1311"/>
      <c r="BD51" s="1311"/>
      <c r="BE51" s="1311"/>
      <c r="BF51" s="1311"/>
      <c r="BG51" s="1311"/>
      <c r="BH51" s="1311"/>
      <c r="BI51" s="1311"/>
      <c r="BJ51" s="1311"/>
      <c r="BK51" s="1311"/>
      <c r="BL51" s="1311"/>
      <c r="BM51" s="1311"/>
      <c r="BN51" s="1311"/>
      <c r="BO51" s="1311"/>
      <c r="BP51" s="1308">
        <v>141.19999999999999</v>
      </c>
      <c r="BQ51" s="1308"/>
      <c r="BR51" s="1308"/>
      <c r="BS51" s="1308"/>
      <c r="BT51" s="1308"/>
      <c r="BU51" s="1308"/>
      <c r="BV51" s="1308"/>
      <c r="BW51" s="1308"/>
      <c r="BX51" s="1308">
        <v>135.6</v>
      </c>
      <c r="BY51" s="1308"/>
      <c r="BZ51" s="1308"/>
      <c r="CA51" s="1308"/>
      <c r="CB51" s="1308"/>
      <c r="CC51" s="1308"/>
      <c r="CD51" s="1308"/>
      <c r="CE51" s="1308"/>
      <c r="CF51" s="1308">
        <v>122.4</v>
      </c>
      <c r="CG51" s="1308"/>
      <c r="CH51" s="1308"/>
      <c r="CI51" s="1308"/>
      <c r="CJ51" s="1308"/>
      <c r="CK51" s="1308"/>
      <c r="CL51" s="1308"/>
      <c r="CM51" s="1308"/>
      <c r="CN51" s="1308">
        <v>104.9</v>
      </c>
      <c r="CO51" s="1308"/>
      <c r="CP51" s="1308"/>
      <c r="CQ51" s="1308"/>
      <c r="CR51" s="1308"/>
      <c r="CS51" s="1308"/>
      <c r="CT51" s="1308"/>
      <c r="CU51" s="1308"/>
      <c r="CV51" s="1323"/>
      <c r="CW51" s="1308"/>
      <c r="CX51" s="1308"/>
      <c r="CY51" s="1308"/>
      <c r="CZ51" s="1308"/>
      <c r="DA51" s="1308"/>
      <c r="DB51" s="1308"/>
      <c r="DC51" s="1308"/>
    </row>
    <row r="52" spans="1:109" x14ac:dyDescent="0.15">
      <c r="B52" s="395"/>
      <c r="G52" s="1324"/>
      <c r="H52" s="1324"/>
      <c r="I52" s="1328"/>
      <c r="J52" s="1328"/>
      <c r="K52" s="1313"/>
      <c r="L52" s="1313"/>
      <c r="M52" s="1313"/>
      <c r="N52" s="1313"/>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24"/>
      <c r="H53" s="1324"/>
      <c r="I53" s="1306"/>
      <c r="J53" s="1306"/>
      <c r="K53" s="1313"/>
      <c r="L53" s="1313"/>
      <c r="M53" s="1313"/>
      <c r="N53" s="1313"/>
      <c r="AM53" s="404"/>
      <c r="AN53" s="1311"/>
      <c r="AO53" s="1311"/>
      <c r="AP53" s="1311"/>
      <c r="AQ53" s="1311"/>
      <c r="AR53" s="1311"/>
      <c r="AS53" s="1311"/>
      <c r="AT53" s="1311"/>
      <c r="AU53" s="1311"/>
      <c r="AV53" s="1311"/>
      <c r="AW53" s="1311"/>
      <c r="AX53" s="1311"/>
      <c r="AY53" s="1311"/>
      <c r="AZ53" s="1311"/>
      <c r="BA53" s="1311"/>
      <c r="BB53" s="1311" t="s">
        <v>623</v>
      </c>
      <c r="BC53" s="1311"/>
      <c r="BD53" s="1311"/>
      <c r="BE53" s="1311"/>
      <c r="BF53" s="1311"/>
      <c r="BG53" s="1311"/>
      <c r="BH53" s="1311"/>
      <c r="BI53" s="1311"/>
      <c r="BJ53" s="1311"/>
      <c r="BK53" s="1311"/>
      <c r="BL53" s="1311"/>
      <c r="BM53" s="1311"/>
      <c r="BN53" s="1311"/>
      <c r="BO53" s="1311"/>
      <c r="BP53" s="1308">
        <v>62.2</v>
      </c>
      <c r="BQ53" s="1308"/>
      <c r="BR53" s="1308"/>
      <c r="BS53" s="1308"/>
      <c r="BT53" s="1308"/>
      <c r="BU53" s="1308"/>
      <c r="BV53" s="1308"/>
      <c r="BW53" s="1308"/>
      <c r="BX53" s="1308">
        <v>63.8</v>
      </c>
      <c r="BY53" s="1308"/>
      <c r="BZ53" s="1308"/>
      <c r="CA53" s="1308"/>
      <c r="CB53" s="1308"/>
      <c r="CC53" s="1308"/>
      <c r="CD53" s="1308"/>
      <c r="CE53" s="1308"/>
      <c r="CF53" s="1308">
        <v>65.400000000000006</v>
      </c>
      <c r="CG53" s="1308"/>
      <c r="CH53" s="1308"/>
      <c r="CI53" s="1308"/>
      <c r="CJ53" s="1308"/>
      <c r="CK53" s="1308"/>
      <c r="CL53" s="1308"/>
      <c r="CM53" s="1308"/>
      <c r="CN53" s="1308">
        <v>66.099999999999994</v>
      </c>
      <c r="CO53" s="1308"/>
      <c r="CP53" s="1308"/>
      <c r="CQ53" s="1308"/>
      <c r="CR53" s="1308"/>
      <c r="CS53" s="1308"/>
      <c r="CT53" s="1308"/>
      <c r="CU53" s="1308"/>
      <c r="CV53" s="1323"/>
      <c r="CW53" s="1308"/>
      <c r="CX53" s="1308"/>
      <c r="CY53" s="1308"/>
      <c r="CZ53" s="1308"/>
      <c r="DA53" s="1308"/>
      <c r="DB53" s="1308"/>
      <c r="DC53" s="1308"/>
    </row>
    <row r="54" spans="1:109" x14ac:dyDescent="0.15">
      <c r="A54" s="403"/>
      <c r="B54" s="395"/>
      <c r="G54" s="1324"/>
      <c r="H54" s="1324"/>
      <c r="I54" s="1306"/>
      <c r="J54" s="1306"/>
      <c r="K54" s="1313"/>
      <c r="L54" s="1313"/>
      <c r="M54" s="1313"/>
      <c r="N54" s="1313"/>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06"/>
      <c r="H55" s="1306"/>
      <c r="I55" s="1306"/>
      <c r="J55" s="1306"/>
      <c r="K55" s="1313"/>
      <c r="L55" s="1313"/>
      <c r="M55" s="1313"/>
      <c r="N55" s="1313"/>
      <c r="AN55" s="1312" t="s">
        <v>624</v>
      </c>
      <c r="AO55" s="1312"/>
      <c r="AP55" s="1312"/>
      <c r="AQ55" s="1312"/>
      <c r="AR55" s="1312"/>
      <c r="AS55" s="1312"/>
      <c r="AT55" s="1312"/>
      <c r="AU55" s="1312"/>
      <c r="AV55" s="1312"/>
      <c r="AW55" s="1312"/>
      <c r="AX55" s="1312"/>
      <c r="AY55" s="1312"/>
      <c r="AZ55" s="1312"/>
      <c r="BA55" s="1312"/>
      <c r="BB55" s="1311" t="s">
        <v>622</v>
      </c>
      <c r="BC55" s="1311"/>
      <c r="BD55" s="1311"/>
      <c r="BE55" s="1311"/>
      <c r="BF55" s="1311"/>
      <c r="BG55" s="1311"/>
      <c r="BH55" s="1311"/>
      <c r="BI55" s="1311"/>
      <c r="BJ55" s="1311"/>
      <c r="BK55" s="1311"/>
      <c r="BL55" s="1311"/>
      <c r="BM55" s="1311"/>
      <c r="BN55" s="1311"/>
      <c r="BO55" s="1311"/>
      <c r="BP55" s="1308">
        <v>20.2</v>
      </c>
      <c r="BQ55" s="1308"/>
      <c r="BR55" s="1308"/>
      <c r="BS55" s="1308"/>
      <c r="BT55" s="1308"/>
      <c r="BU55" s="1308"/>
      <c r="BV55" s="1308"/>
      <c r="BW55" s="1308"/>
      <c r="BX55" s="1308">
        <v>19</v>
      </c>
      <c r="BY55" s="1308"/>
      <c r="BZ55" s="1308"/>
      <c r="CA55" s="1308"/>
      <c r="CB55" s="1308"/>
      <c r="CC55" s="1308"/>
      <c r="CD55" s="1308"/>
      <c r="CE55" s="1308"/>
      <c r="CF55" s="1308">
        <v>15.4</v>
      </c>
      <c r="CG55" s="1308"/>
      <c r="CH55" s="1308"/>
      <c r="CI55" s="1308"/>
      <c r="CJ55" s="1308"/>
      <c r="CK55" s="1308"/>
      <c r="CL55" s="1308"/>
      <c r="CM55" s="1308"/>
      <c r="CN55" s="1308">
        <v>14.9</v>
      </c>
      <c r="CO55" s="1308"/>
      <c r="CP55" s="1308"/>
      <c r="CQ55" s="1308"/>
      <c r="CR55" s="1308"/>
      <c r="CS55" s="1308"/>
      <c r="CT55" s="1308"/>
      <c r="CU55" s="1308"/>
      <c r="CV55" s="1323"/>
      <c r="CW55" s="1308"/>
      <c r="CX55" s="1308"/>
      <c r="CY55" s="1308"/>
      <c r="CZ55" s="1308"/>
      <c r="DA55" s="1308"/>
      <c r="DB55" s="1308"/>
      <c r="DC55" s="1308"/>
    </row>
    <row r="56" spans="1:109" x14ac:dyDescent="0.15">
      <c r="A56" s="403"/>
      <c r="B56" s="395"/>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06"/>
      <c r="H57" s="1306"/>
      <c r="I57" s="1309"/>
      <c r="J57" s="1309"/>
      <c r="K57" s="1313"/>
      <c r="L57" s="1313"/>
      <c r="M57" s="1313"/>
      <c r="N57" s="1313"/>
      <c r="AM57" s="388"/>
      <c r="AN57" s="1312"/>
      <c r="AO57" s="1312"/>
      <c r="AP57" s="1312"/>
      <c r="AQ57" s="1312"/>
      <c r="AR57" s="1312"/>
      <c r="AS57" s="1312"/>
      <c r="AT57" s="1312"/>
      <c r="AU57" s="1312"/>
      <c r="AV57" s="1312"/>
      <c r="AW57" s="1312"/>
      <c r="AX57" s="1312"/>
      <c r="AY57" s="1312"/>
      <c r="AZ57" s="1312"/>
      <c r="BA57" s="1312"/>
      <c r="BB57" s="1311" t="s">
        <v>623</v>
      </c>
      <c r="BC57" s="1311"/>
      <c r="BD57" s="1311"/>
      <c r="BE57" s="1311"/>
      <c r="BF57" s="1311"/>
      <c r="BG57" s="1311"/>
      <c r="BH57" s="1311"/>
      <c r="BI57" s="1311"/>
      <c r="BJ57" s="1311"/>
      <c r="BK57" s="1311"/>
      <c r="BL57" s="1311"/>
      <c r="BM57" s="1311"/>
      <c r="BN57" s="1311"/>
      <c r="BO57" s="1311"/>
      <c r="BP57" s="1308">
        <v>53.6</v>
      </c>
      <c r="BQ57" s="1308"/>
      <c r="BR57" s="1308"/>
      <c r="BS57" s="1308"/>
      <c r="BT57" s="1308"/>
      <c r="BU57" s="1308"/>
      <c r="BV57" s="1308"/>
      <c r="BW57" s="1308"/>
      <c r="BX57" s="1308">
        <v>56.1</v>
      </c>
      <c r="BY57" s="1308"/>
      <c r="BZ57" s="1308"/>
      <c r="CA57" s="1308"/>
      <c r="CB57" s="1308"/>
      <c r="CC57" s="1308"/>
      <c r="CD57" s="1308"/>
      <c r="CE57" s="1308"/>
      <c r="CF57" s="1308">
        <v>57.5</v>
      </c>
      <c r="CG57" s="1308"/>
      <c r="CH57" s="1308"/>
      <c r="CI57" s="1308"/>
      <c r="CJ57" s="1308"/>
      <c r="CK57" s="1308"/>
      <c r="CL57" s="1308"/>
      <c r="CM57" s="1308"/>
      <c r="CN57" s="1308">
        <v>58.5</v>
      </c>
      <c r="CO57" s="1308"/>
      <c r="CP57" s="1308"/>
      <c r="CQ57" s="1308"/>
      <c r="CR57" s="1308"/>
      <c r="CS57" s="1308"/>
      <c r="CT57" s="1308"/>
      <c r="CU57" s="1308"/>
      <c r="CV57" s="1323"/>
      <c r="CW57" s="1308"/>
      <c r="CX57" s="1308"/>
      <c r="CY57" s="1308"/>
      <c r="CZ57" s="1308"/>
      <c r="DA57" s="1308"/>
      <c r="DB57" s="1308"/>
      <c r="DC57" s="1308"/>
      <c r="DD57" s="408"/>
      <c r="DE57" s="407"/>
    </row>
    <row r="58" spans="1:109" s="403" customFormat="1" x14ac:dyDescent="0.15">
      <c r="A58" s="388"/>
      <c r="B58" s="407"/>
      <c r="G58" s="1306"/>
      <c r="H58" s="1306"/>
      <c r="I58" s="1309"/>
      <c r="J58" s="1309"/>
      <c r="K58" s="1313"/>
      <c r="L58" s="1313"/>
      <c r="M58" s="1313"/>
      <c r="N58" s="1313"/>
      <c r="AM58" s="388"/>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15" customHeight="1" x14ac:dyDescent="0.15">
      <c r="B65" s="395"/>
      <c r="AN65" s="1314" t="s">
        <v>626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06"/>
      <c r="H72" s="1306"/>
      <c r="I72" s="1306"/>
      <c r="J72" s="1306"/>
      <c r="K72" s="405"/>
      <c r="L72" s="405"/>
      <c r="M72" s="406"/>
      <c r="N72" s="406"/>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570</v>
      </c>
      <c r="BQ72" s="1312"/>
      <c r="BR72" s="1312"/>
      <c r="BS72" s="1312"/>
      <c r="BT72" s="1312"/>
      <c r="BU72" s="1312"/>
      <c r="BV72" s="1312"/>
      <c r="BW72" s="1312"/>
      <c r="BX72" s="1312" t="s">
        <v>571</v>
      </c>
      <c r="BY72" s="1312"/>
      <c r="BZ72" s="1312"/>
      <c r="CA72" s="1312"/>
      <c r="CB72" s="1312"/>
      <c r="CC72" s="1312"/>
      <c r="CD72" s="1312"/>
      <c r="CE72" s="1312"/>
      <c r="CF72" s="1312" t="s">
        <v>572</v>
      </c>
      <c r="CG72" s="1312"/>
      <c r="CH72" s="1312"/>
      <c r="CI72" s="1312"/>
      <c r="CJ72" s="1312"/>
      <c r="CK72" s="1312"/>
      <c r="CL72" s="1312"/>
      <c r="CM72" s="1312"/>
      <c r="CN72" s="1312" t="s">
        <v>573</v>
      </c>
      <c r="CO72" s="1312"/>
      <c r="CP72" s="1312"/>
      <c r="CQ72" s="1312"/>
      <c r="CR72" s="1312"/>
      <c r="CS72" s="1312"/>
      <c r="CT72" s="1312"/>
      <c r="CU72" s="1312"/>
      <c r="CV72" s="1312" t="s">
        <v>574</v>
      </c>
      <c r="CW72" s="1312"/>
      <c r="CX72" s="1312"/>
      <c r="CY72" s="1312"/>
      <c r="CZ72" s="1312"/>
      <c r="DA72" s="1312"/>
      <c r="DB72" s="1312"/>
      <c r="DC72" s="1312"/>
    </row>
    <row r="73" spans="2:107" x14ac:dyDescent="0.15">
      <c r="B73" s="395"/>
      <c r="G73" s="1324"/>
      <c r="H73" s="1324"/>
      <c r="I73" s="1324"/>
      <c r="J73" s="1324"/>
      <c r="K73" s="1307"/>
      <c r="L73" s="1307"/>
      <c r="M73" s="1307"/>
      <c r="N73" s="1307"/>
      <c r="AM73" s="404"/>
      <c r="AN73" s="1311" t="s">
        <v>621</v>
      </c>
      <c r="AO73" s="1311"/>
      <c r="AP73" s="1311"/>
      <c r="AQ73" s="1311"/>
      <c r="AR73" s="1311"/>
      <c r="AS73" s="1311"/>
      <c r="AT73" s="1311"/>
      <c r="AU73" s="1311"/>
      <c r="AV73" s="1311"/>
      <c r="AW73" s="1311"/>
      <c r="AX73" s="1311"/>
      <c r="AY73" s="1311"/>
      <c r="AZ73" s="1311"/>
      <c r="BA73" s="1311"/>
      <c r="BB73" s="1311" t="s">
        <v>622</v>
      </c>
      <c r="BC73" s="1311"/>
      <c r="BD73" s="1311"/>
      <c r="BE73" s="1311"/>
      <c r="BF73" s="1311"/>
      <c r="BG73" s="1311"/>
      <c r="BH73" s="1311"/>
      <c r="BI73" s="1311"/>
      <c r="BJ73" s="1311"/>
      <c r="BK73" s="1311"/>
      <c r="BL73" s="1311"/>
      <c r="BM73" s="1311"/>
      <c r="BN73" s="1311"/>
      <c r="BO73" s="1311"/>
      <c r="BP73" s="1308">
        <v>141.19999999999999</v>
      </c>
      <c r="BQ73" s="1308"/>
      <c r="BR73" s="1308"/>
      <c r="BS73" s="1308"/>
      <c r="BT73" s="1308"/>
      <c r="BU73" s="1308"/>
      <c r="BV73" s="1308"/>
      <c r="BW73" s="1308"/>
      <c r="BX73" s="1308">
        <v>135.6</v>
      </c>
      <c r="BY73" s="1308"/>
      <c r="BZ73" s="1308"/>
      <c r="CA73" s="1308"/>
      <c r="CB73" s="1308"/>
      <c r="CC73" s="1308"/>
      <c r="CD73" s="1308"/>
      <c r="CE73" s="1308"/>
      <c r="CF73" s="1308">
        <v>122.4</v>
      </c>
      <c r="CG73" s="1308"/>
      <c r="CH73" s="1308"/>
      <c r="CI73" s="1308"/>
      <c r="CJ73" s="1308"/>
      <c r="CK73" s="1308"/>
      <c r="CL73" s="1308"/>
      <c r="CM73" s="1308"/>
      <c r="CN73" s="1308">
        <v>104.9</v>
      </c>
      <c r="CO73" s="1308"/>
      <c r="CP73" s="1308"/>
      <c r="CQ73" s="1308"/>
      <c r="CR73" s="1308"/>
      <c r="CS73" s="1308"/>
      <c r="CT73" s="1308"/>
      <c r="CU73" s="1308"/>
      <c r="CV73" s="1308">
        <v>84.4</v>
      </c>
      <c r="CW73" s="1308"/>
      <c r="CX73" s="1308"/>
      <c r="CY73" s="1308"/>
      <c r="CZ73" s="1308"/>
      <c r="DA73" s="1308"/>
      <c r="DB73" s="1308"/>
      <c r="DC73" s="1308"/>
    </row>
    <row r="74" spans="2:107" x14ac:dyDescent="0.15">
      <c r="B74" s="395"/>
      <c r="G74" s="1324"/>
      <c r="H74" s="1324"/>
      <c r="I74" s="1324"/>
      <c r="J74" s="1324"/>
      <c r="K74" s="1307"/>
      <c r="L74" s="1307"/>
      <c r="M74" s="1307"/>
      <c r="N74" s="1307"/>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24"/>
      <c r="H75" s="1324"/>
      <c r="I75" s="1306"/>
      <c r="J75" s="1306"/>
      <c r="K75" s="1313"/>
      <c r="L75" s="1313"/>
      <c r="M75" s="1313"/>
      <c r="N75" s="1313"/>
      <c r="AM75" s="404"/>
      <c r="AN75" s="1311"/>
      <c r="AO75" s="1311"/>
      <c r="AP75" s="1311"/>
      <c r="AQ75" s="1311"/>
      <c r="AR75" s="1311"/>
      <c r="AS75" s="1311"/>
      <c r="AT75" s="1311"/>
      <c r="AU75" s="1311"/>
      <c r="AV75" s="1311"/>
      <c r="AW75" s="1311"/>
      <c r="AX75" s="1311"/>
      <c r="AY75" s="1311"/>
      <c r="AZ75" s="1311"/>
      <c r="BA75" s="1311"/>
      <c r="BB75" s="1311" t="s">
        <v>627</v>
      </c>
      <c r="BC75" s="1311"/>
      <c r="BD75" s="1311"/>
      <c r="BE75" s="1311"/>
      <c r="BF75" s="1311"/>
      <c r="BG75" s="1311"/>
      <c r="BH75" s="1311"/>
      <c r="BI75" s="1311"/>
      <c r="BJ75" s="1311"/>
      <c r="BK75" s="1311"/>
      <c r="BL75" s="1311"/>
      <c r="BM75" s="1311"/>
      <c r="BN75" s="1311"/>
      <c r="BO75" s="1311"/>
      <c r="BP75" s="1308">
        <v>14.4</v>
      </c>
      <c r="BQ75" s="1308"/>
      <c r="BR75" s="1308"/>
      <c r="BS75" s="1308"/>
      <c r="BT75" s="1308"/>
      <c r="BU75" s="1308"/>
      <c r="BV75" s="1308"/>
      <c r="BW75" s="1308"/>
      <c r="BX75" s="1308">
        <v>14.3</v>
      </c>
      <c r="BY75" s="1308"/>
      <c r="BZ75" s="1308"/>
      <c r="CA75" s="1308"/>
      <c r="CB75" s="1308"/>
      <c r="CC75" s="1308"/>
      <c r="CD75" s="1308"/>
      <c r="CE75" s="1308"/>
      <c r="CF75" s="1308">
        <v>14.1</v>
      </c>
      <c r="CG75" s="1308"/>
      <c r="CH75" s="1308"/>
      <c r="CI75" s="1308"/>
      <c r="CJ75" s="1308"/>
      <c r="CK75" s="1308"/>
      <c r="CL75" s="1308"/>
      <c r="CM75" s="1308"/>
      <c r="CN75" s="1308">
        <v>14.1</v>
      </c>
      <c r="CO75" s="1308"/>
      <c r="CP75" s="1308"/>
      <c r="CQ75" s="1308"/>
      <c r="CR75" s="1308"/>
      <c r="CS75" s="1308"/>
      <c r="CT75" s="1308"/>
      <c r="CU75" s="1308"/>
      <c r="CV75" s="1308">
        <v>13.6</v>
      </c>
      <c r="CW75" s="1308"/>
      <c r="CX75" s="1308"/>
      <c r="CY75" s="1308"/>
      <c r="CZ75" s="1308"/>
      <c r="DA75" s="1308"/>
      <c r="DB75" s="1308"/>
      <c r="DC75" s="1308"/>
    </row>
    <row r="76" spans="2:107" x14ac:dyDescent="0.15">
      <c r="B76" s="395"/>
      <c r="G76" s="1324"/>
      <c r="H76" s="1324"/>
      <c r="I76" s="1306"/>
      <c r="J76" s="1306"/>
      <c r="K76" s="1313"/>
      <c r="L76" s="1313"/>
      <c r="M76" s="1313"/>
      <c r="N76" s="1313"/>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06"/>
      <c r="H77" s="1306"/>
      <c r="I77" s="1306"/>
      <c r="J77" s="1306"/>
      <c r="K77" s="1307"/>
      <c r="L77" s="1307"/>
      <c r="M77" s="1307"/>
      <c r="N77" s="1307"/>
      <c r="AN77" s="1312" t="s">
        <v>624</v>
      </c>
      <c r="AO77" s="1312"/>
      <c r="AP77" s="1312"/>
      <c r="AQ77" s="1312"/>
      <c r="AR77" s="1312"/>
      <c r="AS77" s="1312"/>
      <c r="AT77" s="1312"/>
      <c r="AU77" s="1312"/>
      <c r="AV77" s="1312"/>
      <c r="AW77" s="1312"/>
      <c r="AX77" s="1312"/>
      <c r="AY77" s="1312"/>
      <c r="AZ77" s="1312"/>
      <c r="BA77" s="1312"/>
      <c r="BB77" s="1311" t="s">
        <v>622</v>
      </c>
      <c r="BC77" s="1311"/>
      <c r="BD77" s="1311"/>
      <c r="BE77" s="1311"/>
      <c r="BF77" s="1311"/>
      <c r="BG77" s="1311"/>
      <c r="BH77" s="1311"/>
      <c r="BI77" s="1311"/>
      <c r="BJ77" s="1311"/>
      <c r="BK77" s="1311"/>
      <c r="BL77" s="1311"/>
      <c r="BM77" s="1311"/>
      <c r="BN77" s="1311"/>
      <c r="BO77" s="1311"/>
      <c r="BP77" s="1308">
        <v>20.2</v>
      </c>
      <c r="BQ77" s="1308"/>
      <c r="BR77" s="1308"/>
      <c r="BS77" s="1308"/>
      <c r="BT77" s="1308"/>
      <c r="BU77" s="1308"/>
      <c r="BV77" s="1308"/>
      <c r="BW77" s="1308"/>
      <c r="BX77" s="1308">
        <v>19</v>
      </c>
      <c r="BY77" s="1308"/>
      <c r="BZ77" s="1308"/>
      <c r="CA77" s="1308"/>
      <c r="CB77" s="1308"/>
      <c r="CC77" s="1308"/>
      <c r="CD77" s="1308"/>
      <c r="CE77" s="1308"/>
      <c r="CF77" s="1308">
        <v>15.4</v>
      </c>
      <c r="CG77" s="1308"/>
      <c r="CH77" s="1308"/>
      <c r="CI77" s="1308"/>
      <c r="CJ77" s="1308"/>
      <c r="CK77" s="1308"/>
      <c r="CL77" s="1308"/>
      <c r="CM77" s="1308"/>
      <c r="CN77" s="1308">
        <v>14.9</v>
      </c>
      <c r="CO77" s="1308"/>
      <c r="CP77" s="1308"/>
      <c r="CQ77" s="1308"/>
      <c r="CR77" s="1308"/>
      <c r="CS77" s="1308"/>
      <c r="CT77" s="1308"/>
      <c r="CU77" s="1308"/>
      <c r="CV77" s="1308">
        <v>14.5</v>
      </c>
      <c r="CW77" s="1308"/>
      <c r="CX77" s="1308"/>
      <c r="CY77" s="1308"/>
      <c r="CZ77" s="1308"/>
      <c r="DA77" s="1308"/>
      <c r="DB77" s="1308"/>
      <c r="DC77" s="1308"/>
    </row>
    <row r="78" spans="2:107" x14ac:dyDescent="0.15">
      <c r="B78" s="395"/>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627</v>
      </c>
      <c r="BC79" s="1311"/>
      <c r="BD79" s="1311"/>
      <c r="BE79" s="1311"/>
      <c r="BF79" s="1311"/>
      <c r="BG79" s="1311"/>
      <c r="BH79" s="1311"/>
      <c r="BI79" s="1311"/>
      <c r="BJ79" s="1311"/>
      <c r="BK79" s="1311"/>
      <c r="BL79" s="1311"/>
      <c r="BM79" s="1311"/>
      <c r="BN79" s="1311"/>
      <c r="BO79" s="1311"/>
      <c r="BP79" s="1308">
        <v>8.6</v>
      </c>
      <c r="BQ79" s="1308"/>
      <c r="BR79" s="1308"/>
      <c r="BS79" s="1308"/>
      <c r="BT79" s="1308"/>
      <c r="BU79" s="1308"/>
      <c r="BV79" s="1308"/>
      <c r="BW79" s="1308"/>
      <c r="BX79" s="1308">
        <v>8.5</v>
      </c>
      <c r="BY79" s="1308"/>
      <c r="BZ79" s="1308"/>
      <c r="CA79" s="1308"/>
      <c r="CB79" s="1308"/>
      <c r="CC79" s="1308"/>
      <c r="CD79" s="1308"/>
      <c r="CE79" s="1308"/>
      <c r="CF79" s="1308">
        <v>8.5</v>
      </c>
      <c r="CG79" s="1308"/>
      <c r="CH79" s="1308"/>
      <c r="CI79" s="1308"/>
      <c r="CJ79" s="1308"/>
      <c r="CK79" s="1308"/>
      <c r="CL79" s="1308"/>
      <c r="CM79" s="1308"/>
      <c r="CN79" s="1308">
        <v>8.5</v>
      </c>
      <c r="CO79" s="1308"/>
      <c r="CP79" s="1308"/>
      <c r="CQ79" s="1308"/>
      <c r="CR79" s="1308"/>
      <c r="CS79" s="1308"/>
      <c r="CT79" s="1308"/>
      <c r="CU79" s="1308"/>
      <c r="CV79" s="1308">
        <v>8.4</v>
      </c>
      <c r="CW79" s="1308"/>
      <c r="CX79" s="1308"/>
      <c r="CY79" s="1308"/>
      <c r="CZ79" s="1308"/>
      <c r="DA79" s="1308"/>
      <c r="DB79" s="1308"/>
      <c r="DC79" s="1308"/>
    </row>
    <row r="80" spans="2:107" x14ac:dyDescent="0.15">
      <c r="B80" s="395"/>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6h54XYgzjDVDp63N1jjGj9yKxy+eYDcX+TnmXqE3T6yjwhkzjSXtmPcLJCl/CBr1y2hjN5QJplKS5w2P2aZcg==" saltValue="DsyUUGF4eYk4zUGS+iflag==" spinCount="100000" sheet="1" objects="1" scenarios="1" formatCells="0"/>
  <dataConsolidate link="1"/>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97413-1892-4411-A232-A14A072CF318}">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sheetData>
  <sheetProtection algorithmName="SHA-512" hashValue="qE3F/liw0tLlnol2h0NTBsRoInX8Mf5i0Wi5tHmpElmLY0kgKLbm2Whj6CLG7ECTgre6hjmOyYhIy1kweUBdRA==" saltValue="WRhXXCf3/c2K+2TsYYhIWQ==" spinCount="100000" sheet="1" objects="1" scenarios="1"/>
  <dataConsolidate link="1"/>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CE257-A1F6-4C2C-9821-B966C7B6A7D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sheetData>
  <sheetProtection algorithmName="SHA-512" hashValue="2orVaAuZnj09U9tem+W38xK0oOmFm0smahKn74rl0mlj7HhPxXA/YztABI7QbuRFPOJ8iHY1lcMHxC40R+zXeA==" saltValue="zNNmQQpzoZyExz+J0golQQ==" spinCount="100000" sheet="1" objects="1" scenarios="1"/>
  <dataConsolidate link="1"/>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567</v>
      </c>
      <c r="G2" s="155"/>
      <c r="H2" s="156"/>
    </row>
    <row r="3" spans="1:8" x14ac:dyDescent="0.15">
      <c r="A3" s="152" t="s">
        <v>560</v>
      </c>
      <c r="B3" s="157"/>
      <c r="C3" s="158"/>
      <c r="D3" s="159">
        <v>78688</v>
      </c>
      <c r="E3" s="160"/>
      <c r="F3" s="161">
        <v>78864</v>
      </c>
      <c r="G3" s="162"/>
      <c r="H3" s="163"/>
    </row>
    <row r="4" spans="1:8" x14ac:dyDescent="0.15">
      <c r="A4" s="164"/>
      <c r="B4" s="165"/>
      <c r="C4" s="166"/>
      <c r="D4" s="167">
        <v>57457</v>
      </c>
      <c r="E4" s="168"/>
      <c r="F4" s="169">
        <v>46136</v>
      </c>
      <c r="G4" s="170"/>
      <c r="H4" s="171"/>
    </row>
    <row r="5" spans="1:8" x14ac:dyDescent="0.15">
      <c r="A5" s="152" t="s">
        <v>562</v>
      </c>
      <c r="B5" s="157"/>
      <c r="C5" s="158"/>
      <c r="D5" s="159">
        <v>75407</v>
      </c>
      <c r="E5" s="160"/>
      <c r="F5" s="161">
        <v>85042</v>
      </c>
      <c r="G5" s="162"/>
      <c r="H5" s="163"/>
    </row>
    <row r="6" spans="1:8" x14ac:dyDescent="0.15">
      <c r="A6" s="164"/>
      <c r="B6" s="165"/>
      <c r="C6" s="166"/>
      <c r="D6" s="167">
        <v>45796</v>
      </c>
      <c r="E6" s="168"/>
      <c r="F6" s="169">
        <v>50806</v>
      </c>
      <c r="G6" s="170"/>
      <c r="H6" s="171"/>
    </row>
    <row r="7" spans="1:8" x14ac:dyDescent="0.15">
      <c r="A7" s="152" t="s">
        <v>563</v>
      </c>
      <c r="B7" s="157"/>
      <c r="C7" s="158"/>
      <c r="D7" s="159">
        <v>52789</v>
      </c>
      <c r="E7" s="160"/>
      <c r="F7" s="161">
        <v>83774</v>
      </c>
      <c r="G7" s="162"/>
      <c r="H7" s="163"/>
    </row>
    <row r="8" spans="1:8" x14ac:dyDescent="0.15">
      <c r="A8" s="164"/>
      <c r="B8" s="165"/>
      <c r="C8" s="166"/>
      <c r="D8" s="167">
        <v>32399</v>
      </c>
      <c r="E8" s="168"/>
      <c r="F8" s="169">
        <v>52179</v>
      </c>
      <c r="G8" s="170"/>
      <c r="H8" s="171"/>
    </row>
    <row r="9" spans="1:8" x14ac:dyDescent="0.15">
      <c r="A9" s="152" t="s">
        <v>564</v>
      </c>
      <c r="B9" s="157"/>
      <c r="C9" s="158"/>
      <c r="D9" s="159">
        <v>73971</v>
      </c>
      <c r="E9" s="160"/>
      <c r="F9" s="161">
        <v>132981</v>
      </c>
      <c r="G9" s="162"/>
      <c r="H9" s="163"/>
    </row>
    <row r="10" spans="1:8" x14ac:dyDescent="0.15">
      <c r="A10" s="164"/>
      <c r="B10" s="165"/>
      <c r="C10" s="166"/>
      <c r="D10" s="167">
        <v>48583</v>
      </c>
      <c r="E10" s="168"/>
      <c r="F10" s="169">
        <v>56973</v>
      </c>
      <c r="G10" s="170"/>
      <c r="H10" s="171"/>
    </row>
    <row r="11" spans="1:8" x14ac:dyDescent="0.15">
      <c r="A11" s="152" t="s">
        <v>565</v>
      </c>
      <c r="B11" s="157"/>
      <c r="C11" s="158"/>
      <c r="D11" s="159">
        <v>59554</v>
      </c>
      <c r="E11" s="160"/>
      <c r="F11" s="161">
        <v>128523</v>
      </c>
      <c r="G11" s="162"/>
      <c r="H11" s="163"/>
    </row>
    <row r="12" spans="1:8" x14ac:dyDescent="0.15">
      <c r="A12" s="164"/>
      <c r="B12" s="165"/>
      <c r="C12" s="172"/>
      <c r="D12" s="167">
        <v>36954</v>
      </c>
      <c r="E12" s="168"/>
      <c r="F12" s="169">
        <v>56792</v>
      </c>
      <c r="G12" s="170"/>
      <c r="H12" s="171"/>
    </row>
    <row r="13" spans="1:8" x14ac:dyDescent="0.15">
      <c r="A13" s="152"/>
      <c r="B13" s="157"/>
      <c r="C13" s="173"/>
      <c r="D13" s="174">
        <v>68082</v>
      </c>
      <c r="E13" s="175"/>
      <c r="F13" s="176">
        <v>101837</v>
      </c>
      <c r="G13" s="177"/>
      <c r="H13" s="163"/>
    </row>
    <row r="14" spans="1:8" x14ac:dyDescent="0.15">
      <c r="A14" s="164"/>
      <c r="B14" s="165"/>
      <c r="C14" s="166"/>
      <c r="D14" s="167">
        <v>44238</v>
      </c>
      <c r="E14" s="168"/>
      <c r="F14" s="169">
        <v>52577</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1.64</v>
      </c>
      <c r="C19" s="178">
        <f>ROUND(VALUE(SUBSTITUTE(実質収支比率等に係る経年分析!G$48,"▲","-")),2)</f>
        <v>2.2000000000000002</v>
      </c>
      <c r="D19" s="178">
        <f>ROUND(VALUE(SUBSTITUTE(実質収支比率等に係る経年分析!H$48,"▲","-")),2)</f>
        <v>4.46</v>
      </c>
      <c r="E19" s="178">
        <f>ROUND(VALUE(SUBSTITUTE(実質収支比率等に係る経年分析!I$48,"▲","-")),2)</f>
        <v>4.09</v>
      </c>
      <c r="F19" s="178">
        <f>ROUND(VALUE(SUBSTITUTE(実質収支比率等に係る経年分析!J$48,"▲","-")),2)</f>
        <v>4.13</v>
      </c>
    </row>
    <row r="20" spans="1:11" x14ac:dyDescent="0.15">
      <c r="A20" s="178" t="s">
        <v>55</v>
      </c>
      <c r="B20" s="178">
        <f>ROUND(VALUE(SUBSTITUTE(実質収支比率等に係る経年分析!F$47,"▲","-")),2)</f>
        <v>16.420000000000002</v>
      </c>
      <c r="C20" s="178">
        <f>ROUND(VALUE(SUBSTITUTE(実質収支比率等に係る経年分析!G$47,"▲","-")),2)</f>
        <v>17</v>
      </c>
      <c r="D20" s="178">
        <f>ROUND(VALUE(SUBSTITUTE(実質収支比率等に係る経年分析!H$47,"▲","-")),2)</f>
        <v>17.63</v>
      </c>
      <c r="E20" s="178">
        <f>ROUND(VALUE(SUBSTITUTE(実質収支比率等に係る経年分析!I$47,"▲","-")),2)</f>
        <v>17.79</v>
      </c>
      <c r="F20" s="178">
        <f>ROUND(VALUE(SUBSTITUTE(実質収支比率等に係る経年分析!J$47,"▲","-")),2)</f>
        <v>18.07</v>
      </c>
    </row>
    <row r="21" spans="1:11" x14ac:dyDescent="0.15">
      <c r="A21" s="178" t="s">
        <v>56</v>
      </c>
      <c r="B21" s="178">
        <f>IF(ISNUMBER(VALUE(SUBSTITUTE(実質収支比率等に係る経年分析!F$49,"▲","-"))),ROUND(VALUE(SUBSTITUTE(実質収支比率等に係る経年分析!F$49,"▲","-")),2),NA())</f>
        <v>-0.95</v>
      </c>
      <c r="C21" s="178">
        <f>IF(ISNUMBER(VALUE(SUBSTITUTE(実質収支比率等に係る経年分析!G$49,"▲","-"))),ROUND(VALUE(SUBSTITUTE(実質収支比率等に係る経年分析!G$49,"▲","-")),2),NA())</f>
        <v>3.71</v>
      </c>
      <c r="D21" s="178">
        <f>IF(ISNUMBER(VALUE(SUBSTITUTE(実質収支比率等に係る経年分析!H$49,"▲","-"))),ROUND(VALUE(SUBSTITUTE(実質収支比率等に係る経年分析!H$49,"▲","-")),2),NA())</f>
        <v>6.89</v>
      </c>
      <c r="E21" s="178">
        <f>IF(ISNUMBER(VALUE(SUBSTITUTE(実質収支比率等に係る経年分析!I$49,"▲","-"))),ROUND(VALUE(SUBSTITUTE(実質収支比率等に係る経年分析!I$49,"▲","-")),2),NA())</f>
        <v>3.91</v>
      </c>
      <c r="F21" s="178">
        <f>IF(ISNUMBER(VALUE(SUBSTITUTE(実質収支比率等に係る経年分析!J$49,"▲","-"))),ROUND(VALUE(SUBSTITUTE(実質収支比率等に係る経年分析!J$49,"▲","-")),2),NA())</f>
        <v>3.58</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1.37</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0.34</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#N/A</v>
      </c>
      <c r="G28" s="179">
        <f>IF(ROUND(VALUE(SUBSTITUTE(連結実質赤字比率に係る赤字・黒字の構成分析!H$42,"▲", "-")), 2) &gt;= 0, ABS(ROUND(VALUE(SUBSTITUTE(連結実質赤字比率に係る赤字・黒字の構成分析!H$42,"▲", "-")), 2)), NA())</f>
        <v>0</v>
      </c>
      <c r="H28" s="179">
        <f>IF(ROUND(VALUE(SUBSTITUTE(連結実質赤字比率に係る赤字・黒字の構成分析!I$42,"▲", "-")), 2) &lt; 0, ABS(ROUND(VALUE(SUBSTITUTE(連結実質赤字比率に係る赤字・黒字の構成分析!I$42,"▲", "-")), 2)), NA())</f>
        <v>0.1</v>
      </c>
      <c r="I28" s="179" t="e">
        <f>IF(ROUND(VALUE(SUBSTITUTE(連結実質赤字比率に係る赤字・黒字の構成分析!I$42,"▲", "-")), 2) &gt;= 0, ABS(ROUND(VALUE(SUBSTITUTE(連結実質赤字比率に係る赤字・黒字の構成分析!I$42,"▲", "-")), 2)), NA())</f>
        <v>#N/A</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産業廃棄物最終処分事業特別会計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0.11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0.23</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0.06</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国民宿舎事業特別会計</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0.14000000000000001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0.03</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0.11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0.09</v>
      </c>
    </row>
    <row r="32" spans="1:11" x14ac:dyDescent="0.15">
      <c r="A32" s="179" t="str">
        <f>IF(連結実質赤字比率に係る赤字・黒字の構成分析!C$38="",NA(),連結実質赤字比率に係る赤字・黒字の構成分析!C$38)</f>
        <v>介護保険特別会計保険事業勘定</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0.54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0.61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0.97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0.87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v>
      </c>
    </row>
    <row r="33" spans="1:16" x14ac:dyDescent="0.15">
      <c r="A33" s="179" t="str">
        <f>IF(連結実質赤字比率に係る赤字・黒字の構成分析!C$37="",NA(),連結実質赤字比率に係る赤字・黒字の構成分析!C$37)</f>
        <v>土地開発事業特別会計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1.21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1.19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1.18</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0.97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0.97</v>
      </c>
    </row>
    <row r="34" spans="1:16" x14ac:dyDescent="0.15">
      <c r="A34" s="179" t="str">
        <f>IF(連結実質赤字比率に係る赤字・黒字の構成分析!C$36="",NA(),連結実質赤字比率に係る赤字・黒字の構成分析!C$36)</f>
        <v>国民健康保険特別会計　保険事業勘定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1.17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1.37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0.34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0.97</v>
      </c>
    </row>
    <row r="35" spans="1:16" x14ac:dyDescent="0.15">
      <c r="A35" s="179" t="str">
        <f>IF(連結実質赤字比率に係る赤字・黒字の構成分析!C$35="",NA(),連結実質赤字比率に係る赤字・黒字の構成分析!C$35)</f>
        <v>下水道事業会計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1.01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1.1100000000000001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1.27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1.2</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1.53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4.22</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4.01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4.1100000000000003</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4077</v>
      </c>
      <c r="E42" s="180"/>
      <c r="F42" s="180"/>
      <c r="G42" s="180">
        <f>'実質公債費比率（分子）の構造'!L$52</f>
        <v>3934</v>
      </c>
      <c r="H42" s="180"/>
      <c r="I42" s="180"/>
      <c r="J42" s="180">
        <f>'実質公債費比率（分子）の構造'!M$52</f>
        <v>3554</v>
      </c>
      <c r="K42" s="180"/>
      <c r="L42" s="180"/>
      <c r="M42" s="180">
        <f>'実質公債費比率（分子）の構造'!N$52</f>
        <v>3548</v>
      </c>
      <c r="N42" s="180"/>
      <c r="O42" s="180"/>
      <c r="P42" s="180">
        <f>'実質公債費比率（分子）の構造'!O$52</f>
        <v>3430</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487</v>
      </c>
      <c r="C45" s="180"/>
      <c r="D45" s="180"/>
      <c r="E45" s="180">
        <f>'実質公債費比率（分子）の構造'!L$49</f>
        <v>495</v>
      </c>
      <c r="F45" s="180"/>
      <c r="G45" s="180"/>
      <c r="H45" s="180">
        <f>'実質公債費比率（分子）の構造'!M$49</f>
        <v>448</v>
      </c>
      <c r="I45" s="180"/>
      <c r="J45" s="180"/>
      <c r="K45" s="180">
        <f>'実質公債費比率（分子）の構造'!N$49</f>
        <v>430</v>
      </c>
      <c r="L45" s="180"/>
      <c r="M45" s="180"/>
      <c r="N45" s="180">
        <f>'実質公債費比率（分子）の構造'!O$49</f>
        <v>473</v>
      </c>
      <c r="O45" s="180"/>
      <c r="P45" s="180"/>
    </row>
    <row r="46" spans="1:16" x14ac:dyDescent="0.15">
      <c r="A46" s="180" t="s">
        <v>67</v>
      </c>
      <c r="B46" s="180">
        <f>'実質公債費比率（分子）の構造'!K$48</f>
        <v>1510</v>
      </c>
      <c r="C46" s="180"/>
      <c r="D46" s="180"/>
      <c r="E46" s="180">
        <f>'実質公債費比率（分子）の構造'!L$48</f>
        <v>1535</v>
      </c>
      <c r="F46" s="180"/>
      <c r="G46" s="180"/>
      <c r="H46" s="180">
        <f>'実質公債費比率（分子）の構造'!M$48</f>
        <v>1364</v>
      </c>
      <c r="I46" s="180"/>
      <c r="J46" s="180"/>
      <c r="K46" s="180">
        <f>'実質公債費比率（分子）の構造'!N$48</f>
        <v>1364</v>
      </c>
      <c r="L46" s="180"/>
      <c r="M46" s="180"/>
      <c r="N46" s="180">
        <f>'実質公債費比率（分子）の構造'!O$48</f>
        <v>1391</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3795</v>
      </c>
      <c r="C49" s="180"/>
      <c r="D49" s="180"/>
      <c r="E49" s="180">
        <f>'実質公債費比率（分子）の構造'!L$45</f>
        <v>3772</v>
      </c>
      <c r="F49" s="180"/>
      <c r="G49" s="180"/>
      <c r="H49" s="180">
        <f>'実質公債費比率（分子）の構造'!M$45</f>
        <v>3530</v>
      </c>
      <c r="I49" s="180"/>
      <c r="J49" s="180"/>
      <c r="K49" s="180">
        <f>'実質公債費比率（分子）の構造'!N$45</f>
        <v>3369</v>
      </c>
      <c r="L49" s="180"/>
      <c r="M49" s="180"/>
      <c r="N49" s="180">
        <f>'実質公債費比率（分子）の構造'!O$45</f>
        <v>3273</v>
      </c>
      <c r="O49" s="180"/>
      <c r="P49" s="180"/>
    </row>
    <row r="50" spans="1:16" x14ac:dyDescent="0.15">
      <c r="A50" s="180" t="s">
        <v>71</v>
      </c>
      <c r="B50" s="180" t="e">
        <f>NA()</f>
        <v>#N/A</v>
      </c>
      <c r="C50" s="180">
        <f>IF(ISNUMBER('実質公債費比率（分子）の構造'!K$53),'実質公債費比率（分子）の構造'!K$53,NA())</f>
        <v>1715</v>
      </c>
      <c r="D50" s="180" t="e">
        <f>NA()</f>
        <v>#N/A</v>
      </c>
      <c r="E50" s="180" t="e">
        <f>NA()</f>
        <v>#N/A</v>
      </c>
      <c r="F50" s="180">
        <f>IF(ISNUMBER('実質公債費比率（分子）の構造'!L$53),'実質公債費比率（分子）の構造'!L$53,NA())</f>
        <v>1868</v>
      </c>
      <c r="G50" s="180" t="e">
        <f>NA()</f>
        <v>#N/A</v>
      </c>
      <c r="H50" s="180" t="e">
        <f>NA()</f>
        <v>#N/A</v>
      </c>
      <c r="I50" s="180">
        <f>IF(ISNUMBER('実質公債費比率（分子）の構造'!M$53),'実質公債費比率（分子）の構造'!M$53,NA())</f>
        <v>1788</v>
      </c>
      <c r="J50" s="180" t="e">
        <f>NA()</f>
        <v>#N/A</v>
      </c>
      <c r="K50" s="180" t="e">
        <f>NA()</f>
        <v>#N/A</v>
      </c>
      <c r="L50" s="180">
        <f>IF(ISNUMBER('実質公債費比率（分子）の構造'!N$53),'実質公債費比率（分子）の構造'!N$53,NA())</f>
        <v>1615</v>
      </c>
      <c r="M50" s="180" t="e">
        <f>NA()</f>
        <v>#N/A</v>
      </c>
      <c r="N50" s="180" t="e">
        <f>NA()</f>
        <v>#N/A</v>
      </c>
      <c r="O50" s="180">
        <f>IF(ISNUMBER('実質公債費比率（分子）の構造'!O$53),'実質公債費比率（分子）の構造'!O$53,NA())</f>
        <v>1707</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40736</v>
      </c>
      <c r="E56" s="179"/>
      <c r="F56" s="179"/>
      <c r="G56" s="179">
        <f>'将来負担比率（分子）の構造'!J$52</f>
        <v>40143</v>
      </c>
      <c r="H56" s="179"/>
      <c r="I56" s="179"/>
      <c r="J56" s="179">
        <f>'将来負担比率（分子）の構造'!K$52</f>
        <v>39070</v>
      </c>
      <c r="K56" s="179"/>
      <c r="L56" s="179"/>
      <c r="M56" s="179">
        <f>'将来負担比率（分子）の構造'!L$52</f>
        <v>38569</v>
      </c>
      <c r="N56" s="179"/>
      <c r="O56" s="179"/>
      <c r="P56" s="179">
        <f>'将来負担比率（分子）の構造'!M$52</f>
        <v>37136</v>
      </c>
    </row>
    <row r="57" spans="1:16" x14ac:dyDescent="0.15">
      <c r="A57" s="179" t="s">
        <v>42</v>
      </c>
      <c r="B57" s="179"/>
      <c r="C57" s="179"/>
      <c r="D57" s="179">
        <f>'将来負担比率（分子）の構造'!I$51</f>
        <v>1407</v>
      </c>
      <c r="E57" s="179"/>
      <c r="F57" s="179"/>
      <c r="G57" s="179">
        <f>'将来負担比率（分子）の構造'!J$51</f>
        <v>885</v>
      </c>
      <c r="H57" s="179"/>
      <c r="I57" s="179"/>
      <c r="J57" s="179">
        <f>'将来負担比率（分子）の構造'!K$51</f>
        <v>770</v>
      </c>
      <c r="K57" s="179"/>
      <c r="L57" s="179"/>
      <c r="M57" s="179">
        <f>'将来負担比率（分子）の構造'!L$51</f>
        <v>658</v>
      </c>
      <c r="N57" s="179"/>
      <c r="O57" s="179"/>
      <c r="P57" s="179">
        <f>'将来負担比率（分子）の構造'!M$51</f>
        <v>555</v>
      </c>
    </row>
    <row r="58" spans="1:16" x14ac:dyDescent="0.15">
      <c r="A58" s="179" t="s">
        <v>41</v>
      </c>
      <c r="B58" s="179"/>
      <c r="C58" s="179"/>
      <c r="D58" s="179">
        <f>'将来負担比率（分子）の構造'!I$50</f>
        <v>9088</v>
      </c>
      <c r="E58" s="179"/>
      <c r="F58" s="179"/>
      <c r="G58" s="179">
        <f>'将来負担比率（分子）の構造'!J$50</f>
        <v>9311</v>
      </c>
      <c r="H58" s="179"/>
      <c r="I58" s="179"/>
      <c r="J58" s="179">
        <f>'将来負担比率（分子）の構造'!K$50</f>
        <v>9080</v>
      </c>
      <c r="K58" s="179"/>
      <c r="L58" s="179"/>
      <c r="M58" s="179">
        <f>'将来負担比率（分子）の構造'!L$50</f>
        <v>9023</v>
      </c>
      <c r="N58" s="179"/>
      <c r="O58" s="179"/>
      <c r="P58" s="179">
        <f>'将来負担比率（分子）の構造'!M$50</f>
        <v>9893</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4024</v>
      </c>
      <c r="C62" s="179"/>
      <c r="D62" s="179"/>
      <c r="E62" s="179">
        <f>'将来負担比率（分子）の構造'!J$45</f>
        <v>3999</v>
      </c>
      <c r="F62" s="179"/>
      <c r="G62" s="179"/>
      <c r="H62" s="179">
        <f>'将来負担比率（分子）の構造'!K$45</f>
        <v>3908</v>
      </c>
      <c r="I62" s="179"/>
      <c r="J62" s="179"/>
      <c r="K62" s="179">
        <f>'将来負担比率（分子）の構造'!L$45</f>
        <v>3739</v>
      </c>
      <c r="L62" s="179"/>
      <c r="M62" s="179"/>
      <c r="N62" s="179">
        <f>'将来負担比率（分子）の構造'!M$45</f>
        <v>3707</v>
      </c>
      <c r="O62" s="179"/>
      <c r="P62" s="179"/>
    </row>
    <row r="63" spans="1:16" x14ac:dyDescent="0.15">
      <c r="A63" s="179" t="s">
        <v>34</v>
      </c>
      <c r="B63" s="179">
        <f>'将来負担比率（分子）の構造'!I$44</f>
        <v>6435</v>
      </c>
      <c r="C63" s="179"/>
      <c r="D63" s="179"/>
      <c r="E63" s="179">
        <f>'将来負担比率（分子）の構造'!J$44</f>
        <v>6307</v>
      </c>
      <c r="F63" s="179"/>
      <c r="G63" s="179"/>
      <c r="H63" s="179">
        <f>'将来負担比率（分子）の構造'!K$44</f>
        <v>6203</v>
      </c>
      <c r="I63" s="179"/>
      <c r="J63" s="179"/>
      <c r="K63" s="179">
        <f>'将来負担比率（分子）の構造'!L$44</f>
        <v>5643</v>
      </c>
      <c r="L63" s="179"/>
      <c r="M63" s="179"/>
      <c r="N63" s="179">
        <f>'将来負担比率（分子）の構造'!M$44</f>
        <v>5120</v>
      </c>
      <c r="O63" s="179"/>
      <c r="P63" s="179"/>
    </row>
    <row r="64" spans="1:16" x14ac:dyDescent="0.15">
      <c r="A64" s="179" t="s">
        <v>33</v>
      </c>
      <c r="B64" s="179">
        <f>'将来負担比率（分子）の構造'!I$43</f>
        <v>23236</v>
      </c>
      <c r="C64" s="179"/>
      <c r="D64" s="179"/>
      <c r="E64" s="179">
        <f>'将来負担比率（分子）の構造'!J$43</f>
        <v>21994</v>
      </c>
      <c r="F64" s="179"/>
      <c r="G64" s="179"/>
      <c r="H64" s="179">
        <f>'将来負担比率（分子）の構造'!K$43</f>
        <v>20566</v>
      </c>
      <c r="I64" s="179"/>
      <c r="J64" s="179"/>
      <c r="K64" s="179">
        <f>'将来負担比率（分子）の構造'!L$43</f>
        <v>19327</v>
      </c>
      <c r="L64" s="179"/>
      <c r="M64" s="179"/>
      <c r="N64" s="179">
        <f>'将来負担比率（分子）の構造'!M$43</f>
        <v>18172</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35821</v>
      </c>
      <c r="C66" s="179"/>
      <c r="D66" s="179"/>
      <c r="E66" s="179">
        <f>'将来負担比率（分子）の構造'!J$41</f>
        <v>35059</v>
      </c>
      <c r="F66" s="179"/>
      <c r="G66" s="179"/>
      <c r="H66" s="179">
        <f>'将来負担比率（分子）の構造'!K$41</f>
        <v>33462</v>
      </c>
      <c r="I66" s="179"/>
      <c r="J66" s="179"/>
      <c r="K66" s="179">
        <f>'将来負担比率（分子）の構造'!L$41</f>
        <v>32514</v>
      </c>
      <c r="L66" s="179"/>
      <c r="M66" s="179"/>
      <c r="N66" s="179">
        <f>'将来負担比率（分子）の構造'!M$41</f>
        <v>31319</v>
      </c>
      <c r="O66" s="179"/>
      <c r="P66" s="179"/>
    </row>
    <row r="67" spans="1:16" x14ac:dyDescent="0.15">
      <c r="A67" s="179" t="s">
        <v>75</v>
      </c>
      <c r="B67" s="179" t="e">
        <f>NA()</f>
        <v>#N/A</v>
      </c>
      <c r="C67" s="179">
        <f>IF(ISNUMBER('将来負担比率（分子）の構造'!I$53), IF('将来負担比率（分子）の構造'!I$53 &lt; 0, 0, '将来負担比率（分子）の構造'!I$53), NA())</f>
        <v>18286</v>
      </c>
      <c r="D67" s="179" t="e">
        <f>NA()</f>
        <v>#N/A</v>
      </c>
      <c r="E67" s="179" t="e">
        <f>NA()</f>
        <v>#N/A</v>
      </c>
      <c r="F67" s="179">
        <f>IF(ISNUMBER('将来負担比率（分子）の構造'!J$53), IF('将来負担比率（分子）の構造'!J$53 &lt; 0, 0, '将来負担比率（分子）の構造'!J$53), NA())</f>
        <v>17019</v>
      </c>
      <c r="G67" s="179" t="e">
        <f>NA()</f>
        <v>#N/A</v>
      </c>
      <c r="H67" s="179" t="e">
        <f>NA()</f>
        <v>#N/A</v>
      </c>
      <c r="I67" s="179">
        <f>IF(ISNUMBER('将来負担比率（分子）の構造'!K$53), IF('将来負担比率（分子）の構造'!K$53 &lt; 0, 0, '将来負担比率（分子）の構造'!K$53), NA())</f>
        <v>15220</v>
      </c>
      <c r="J67" s="179" t="e">
        <f>NA()</f>
        <v>#N/A</v>
      </c>
      <c r="K67" s="179" t="e">
        <f>NA()</f>
        <v>#N/A</v>
      </c>
      <c r="L67" s="179">
        <f>IF(ISNUMBER('将来負担比率（分子）の構造'!L$53), IF('将来負担比率（分子）の構造'!L$53 &lt; 0, 0, '将来負担比率（分子）の構造'!L$53), NA())</f>
        <v>12973</v>
      </c>
      <c r="M67" s="179" t="e">
        <f>NA()</f>
        <v>#N/A</v>
      </c>
      <c r="N67" s="179" t="e">
        <f>NA()</f>
        <v>#N/A</v>
      </c>
      <c r="O67" s="179">
        <f>IF(ISNUMBER('将来負担比率（分子）の構造'!M$53), IF('将来負担比率（分子）の構造'!M$53 &lt; 0, 0, '将来負担比率（分子）の構造'!M$53), NA())</f>
        <v>10735</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2794</v>
      </c>
      <c r="C72" s="183">
        <f>基金残高に係る経年分析!G55</f>
        <v>2808</v>
      </c>
      <c r="D72" s="183">
        <f>基金残高に係る経年分析!H55</f>
        <v>2893</v>
      </c>
    </row>
    <row r="73" spans="1:16" x14ac:dyDescent="0.15">
      <c r="A73" s="182" t="s">
        <v>78</v>
      </c>
      <c r="B73" s="183">
        <f>基金残高に係る経年分析!F56</f>
        <v>983</v>
      </c>
      <c r="C73" s="183">
        <f>基金残高に係る経年分析!G56</f>
        <v>934</v>
      </c>
      <c r="D73" s="183">
        <f>基金残高に係る経年分析!H56</f>
        <v>964</v>
      </c>
    </row>
    <row r="74" spans="1:16" x14ac:dyDescent="0.15">
      <c r="A74" s="182" t="s">
        <v>79</v>
      </c>
      <c r="B74" s="183">
        <f>基金残高に係る経年分析!F57</f>
        <v>7304</v>
      </c>
      <c r="C74" s="183">
        <f>基金残高に係る経年分析!G57</f>
        <v>7300</v>
      </c>
      <c r="D74" s="183">
        <f>基金残高に係る経年分析!H57</f>
        <v>7902</v>
      </c>
    </row>
  </sheetData>
  <sheetProtection algorithmName="SHA-512" hashValue="fp0YCaOgVteDa10mu+4zf14KIE05qs2fgX0sE/7SLfUACtbTyZw+EzHYcu2dy/DjjwCaARA4pC7LaciHpbwDOg==" saltValue="T9enHyzN3ZtQdRbtx81A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213</v>
      </c>
      <c r="DI1" s="660"/>
      <c r="DJ1" s="660"/>
      <c r="DK1" s="660"/>
      <c r="DL1" s="660"/>
      <c r="DM1" s="660"/>
      <c r="DN1" s="661"/>
      <c r="DO1" s="224"/>
      <c r="DP1" s="659" t="s">
        <v>214</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226</v>
      </c>
      <c r="C5" s="670"/>
      <c r="D5" s="670"/>
      <c r="E5" s="670"/>
      <c r="F5" s="670"/>
      <c r="G5" s="670"/>
      <c r="H5" s="670"/>
      <c r="I5" s="670"/>
      <c r="J5" s="670"/>
      <c r="K5" s="670"/>
      <c r="L5" s="670"/>
      <c r="M5" s="670"/>
      <c r="N5" s="670"/>
      <c r="O5" s="670"/>
      <c r="P5" s="670"/>
      <c r="Q5" s="671"/>
      <c r="R5" s="672">
        <v>5648078</v>
      </c>
      <c r="S5" s="673"/>
      <c r="T5" s="673"/>
      <c r="U5" s="673"/>
      <c r="V5" s="673"/>
      <c r="W5" s="673"/>
      <c r="X5" s="673"/>
      <c r="Y5" s="674"/>
      <c r="Z5" s="675">
        <v>17.2</v>
      </c>
      <c r="AA5" s="675"/>
      <c r="AB5" s="675"/>
      <c r="AC5" s="675"/>
      <c r="AD5" s="676">
        <v>5648078</v>
      </c>
      <c r="AE5" s="676"/>
      <c r="AF5" s="676"/>
      <c r="AG5" s="676"/>
      <c r="AH5" s="676"/>
      <c r="AI5" s="676"/>
      <c r="AJ5" s="676"/>
      <c r="AK5" s="676"/>
      <c r="AL5" s="677">
        <v>36.5</v>
      </c>
      <c r="AM5" s="678"/>
      <c r="AN5" s="678"/>
      <c r="AO5" s="679"/>
      <c r="AP5" s="669" t="s">
        <v>227</v>
      </c>
      <c r="AQ5" s="670"/>
      <c r="AR5" s="670"/>
      <c r="AS5" s="670"/>
      <c r="AT5" s="670"/>
      <c r="AU5" s="670"/>
      <c r="AV5" s="670"/>
      <c r="AW5" s="670"/>
      <c r="AX5" s="670"/>
      <c r="AY5" s="670"/>
      <c r="AZ5" s="670"/>
      <c r="BA5" s="670"/>
      <c r="BB5" s="670"/>
      <c r="BC5" s="670"/>
      <c r="BD5" s="670"/>
      <c r="BE5" s="670"/>
      <c r="BF5" s="671"/>
      <c r="BG5" s="683">
        <v>5612316</v>
      </c>
      <c r="BH5" s="684"/>
      <c r="BI5" s="684"/>
      <c r="BJ5" s="684"/>
      <c r="BK5" s="684"/>
      <c r="BL5" s="684"/>
      <c r="BM5" s="684"/>
      <c r="BN5" s="685"/>
      <c r="BO5" s="686">
        <v>99.4</v>
      </c>
      <c r="BP5" s="686"/>
      <c r="BQ5" s="686"/>
      <c r="BR5" s="686"/>
      <c r="BS5" s="687" t="s">
        <v>127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293022</v>
      </c>
      <c r="S6" s="684"/>
      <c r="T6" s="684"/>
      <c r="U6" s="684"/>
      <c r="V6" s="684"/>
      <c r="W6" s="684"/>
      <c r="X6" s="684"/>
      <c r="Y6" s="685"/>
      <c r="Z6" s="686">
        <v>0.9</v>
      </c>
      <c r="AA6" s="686"/>
      <c r="AB6" s="686"/>
      <c r="AC6" s="686"/>
      <c r="AD6" s="687">
        <v>293022</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5612316</v>
      </c>
      <c r="BH6" s="684"/>
      <c r="BI6" s="684"/>
      <c r="BJ6" s="684"/>
      <c r="BK6" s="684"/>
      <c r="BL6" s="684"/>
      <c r="BM6" s="684"/>
      <c r="BN6" s="685"/>
      <c r="BO6" s="686">
        <v>99.4</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191265</v>
      </c>
      <c r="CS6" s="684"/>
      <c r="CT6" s="684"/>
      <c r="CU6" s="684"/>
      <c r="CV6" s="684"/>
      <c r="CW6" s="684"/>
      <c r="CX6" s="684"/>
      <c r="CY6" s="685"/>
      <c r="CZ6" s="677">
        <v>0.6</v>
      </c>
      <c r="DA6" s="678"/>
      <c r="DB6" s="678"/>
      <c r="DC6" s="697"/>
      <c r="DD6" s="692" t="s">
        <v>233</v>
      </c>
      <c r="DE6" s="684"/>
      <c r="DF6" s="684"/>
      <c r="DG6" s="684"/>
      <c r="DH6" s="684"/>
      <c r="DI6" s="684"/>
      <c r="DJ6" s="684"/>
      <c r="DK6" s="684"/>
      <c r="DL6" s="684"/>
      <c r="DM6" s="684"/>
      <c r="DN6" s="684"/>
      <c r="DO6" s="684"/>
      <c r="DP6" s="685"/>
      <c r="DQ6" s="692">
        <v>191265</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5863</v>
      </c>
      <c r="S7" s="684"/>
      <c r="T7" s="684"/>
      <c r="U7" s="684"/>
      <c r="V7" s="684"/>
      <c r="W7" s="684"/>
      <c r="X7" s="684"/>
      <c r="Y7" s="685"/>
      <c r="Z7" s="686">
        <v>0</v>
      </c>
      <c r="AA7" s="686"/>
      <c r="AB7" s="686"/>
      <c r="AC7" s="686"/>
      <c r="AD7" s="687">
        <v>5863</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2105204</v>
      </c>
      <c r="BH7" s="684"/>
      <c r="BI7" s="684"/>
      <c r="BJ7" s="684"/>
      <c r="BK7" s="684"/>
      <c r="BL7" s="684"/>
      <c r="BM7" s="684"/>
      <c r="BN7" s="685"/>
      <c r="BO7" s="686">
        <v>37.299999999999997</v>
      </c>
      <c r="BP7" s="686"/>
      <c r="BQ7" s="686"/>
      <c r="BR7" s="686"/>
      <c r="BS7" s="687" t="s">
        <v>233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8153923</v>
      </c>
      <c r="CS7" s="684"/>
      <c r="CT7" s="684"/>
      <c r="CU7" s="684"/>
      <c r="CV7" s="684"/>
      <c r="CW7" s="684"/>
      <c r="CX7" s="684"/>
      <c r="CY7" s="685"/>
      <c r="CZ7" s="686">
        <v>25.4</v>
      </c>
      <c r="DA7" s="686"/>
      <c r="DB7" s="686"/>
      <c r="DC7" s="686"/>
      <c r="DD7" s="692">
        <v>27844</v>
      </c>
      <c r="DE7" s="684"/>
      <c r="DF7" s="684"/>
      <c r="DG7" s="684"/>
      <c r="DH7" s="684"/>
      <c r="DI7" s="684"/>
      <c r="DJ7" s="684"/>
      <c r="DK7" s="684"/>
      <c r="DL7" s="684"/>
      <c r="DM7" s="684"/>
      <c r="DN7" s="684"/>
      <c r="DO7" s="684"/>
      <c r="DP7" s="685"/>
      <c r="DQ7" s="692">
        <v>2942828</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32837</v>
      </c>
      <c r="S8" s="684"/>
      <c r="T8" s="684"/>
      <c r="U8" s="684"/>
      <c r="V8" s="684"/>
      <c r="W8" s="684"/>
      <c r="X8" s="684"/>
      <c r="Y8" s="685"/>
      <c r="Z8" s="686">
        <v>0.1</v>
      </c>
      <c r="AA8" s="686"/>
      <c r="AB8" s="686"/>
      <c r="AC8" s="686"/>
      <c r="AD8" s="687">
        <v>32837</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84240</v>
      </c>
      <c r="BH8" s="684"/>
      <c r="BI8" s="684"/>
      <c r="BJ8" s="684"/>
      <c r="BK8" s="684"/>
      <c r="BL8" s="684"/>
      <c r="BM8" s="684"/>
      <c r="BN8" s="685"/>
      <c r="BO8" s="686">
        <v>1.5</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7445433</v>
      </c>
      <c r="CS8" s="684"/>
      <c r="CT8" s="684"/>
      <c r="CU8" s="684"/>
      <c r="CV8" s="684"/>
      <c r="CW8" s="684"/>
      <c r="CX8" s="684"/>
      <c r="CY8" s="685"/>
      <c r="CZ8" s="686">
        <v>23.2</v>
      </c>
      <c r="DA8" s="686"/>
      <c r="DB8" s="686"/>
      <c r="DC8" s="686"/>
      <c r="DD8" s="692">
        <v>48393</v>
      </c>
      <c r="DE8" s="684"/>
      <c r="DF8" s="684"/>
      <c r="DG8" s="684"/>
      <c r="DH8" s="684"/>
      <c r="DI8" s="684"/>
      <c r="DJ8" s="684"/>
      <c r="DK8" s="684"/>
      <c r="DL8" s="684"/>
      <c r="DM8" s="684"/>
      <c r="DN8" s="684"/>
      <c r="DO8" s="684"/>
      <c r="DP8" s="685"/>
      <c r="DQ8" s="692">
        <v>4185852</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37862</v>
      </c>
      <c r="S9" s="684"/>
      <c r="T9" s="684"/>
      <c r="U9" s="684"/>
      <c r="V9" s="684"/>
      <c r="W9" s="684"/>
      <c r="X9" s="684"/>
      <c r="Y9" s="685"/>
      <c r="Z9" s="686">
        <v>0.1</v>
      </c>
      <c r="AA9" s="686"/>
      <c r="AB9" s="686"/>
      <c r="AC9" s="686"/>
      <c r="AD9" s="687">
        <v>37862</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1764522</v>
      </c>
      <c r="BH9" s="684"/>
      <c r="BI9" s="684"/>
      <c r="BJ9" s="684"/>
      <c r="BK9" s="684"/>
      <c r="BL9" s="684"/>
      <c r="BM9" s="684"/>
      <c r="BN9" s="685"/>
      <c r="BO9" s="686">
        <v>31.2</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1856505</v>
      </c>
      <c r="CS9" s="684"/>
      <c r="CT9" s="684"/>
      <c r="CU9" s="684"/>
      <c r="CV9" s="684"/>
      <c r="CW9" s="684"/>
      <c r="CX9" s="684"/>
      <c r="CY9" s="685"/>
      <c r="CZ9" s="686">
        <v>5.8</v>
      </c>
      <c r="DA9" s="686"/>
      <c r="DB9" s="686"/>
      <c r="DC9" s="686"/>
      <c r="DD9" s="692">
        <v>123486</v>
      </c>
      <c r="DE9" s="684"/>
      <c r="DF9" s="684"/>
      <c r="DG9" s="684"/>
      <c r="DH9" s="684"/>
      <c r="DI9" s="684"/>
      <c r="DJ9" s="684"/>
      <c r="DK9" s="684"/>
      <c r="DL9" s="684"/>
      <c r="DM9" s="684"/>
      <c r="DN9" s="684"/>
      <c r="DO9" s="684"/>
      <c r="DP9" s="685"/>
      <c r="DQ9" s="692">
        <v>1283438</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233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115668</v>
      </c>
      <c r="BH10" s="684"/>
      <c r="BI10" s="684"/>
      <c r="BJ10" s="684"/>
      <c r="BK10" s="684"/>
      <c r="BL10" s="684"/>
      <c r="BM10" s="684"/>
      <c r="BN10" s="685"/>
      <c r="BO10" s="686">
        <v>2</v>
      </c>
      <c r="BP10" s="686"/>
      <c r="BQ10" s="686"/>
      <c r="BR10" s="686"/>
      <c r="BS10" s="692" t="s">
        <v>233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10378</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9597</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965130</v>
      </c>
      <c r="S11" s="684"/>
      <c r="T11" s="684"/>
      <c r="U11" s="684"/>
      <c r="V11" s="684"/>
      <c r="W11" s="684"/>
      <c r="X11" s="684"/>
      <c r="Y11" s="685"/>
      <c r="Z11" s="688">
        <v>2.9</v>
      </c>
      <c r="AA11" s="689"/>
      <c r="AB11" s="689"/>
      <c r="AC11" s="701"/>
      <c r="AD11" s="692">
        <v>965130</v>
      </c>
      <c r="AE11" s="684"/>
      <c r="AF11" s="684"/>
      <c r="AG11" s="684"/>
      <c r="AH11" s="684"/>
      <c r="AI11" s="684"/>
      <c r="AJ11" s="684"/>
      <c r="AK11" s="685"/>
      <c r="AL11" s="688">
        <v>6.2</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140774</v>
      </c>
      <c r="BH11" s="684"/>
      <c r="BI11" s="684"/>
      <c r="BJ11" s="684"/>
      <c r="BK11" s="684"/>
      <c r="BL11" s="684"/>
      <c r="BM11" s="684"/>
      <c r="BN11" s="685"/>
      <c r="BO11" s="686">
        <v>2.5</v>
      </c>
      <c r="BP11" s="686"/>
      <c r="BQ11" s="686"/>
      <c r="BR11" s="686"/>
      <c r="BS11" s="692" t="s">
        <v>127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2378484</v>
      </c>
      <c r="CS11" s="684"/>
      <c r="CT11" s="684"/>
      <c r="CU11" s="684"/>
      <c r="CV11" s="684"/>
      <c r="CW11" s="684"/>
      <c r="CX11" s="684"/>
      <c r="CY11" s="685"/>
      <c r="CZ11" s="686">
        <v>7.4</v>
      </c>
      <c r="DA11" s="686"/>
      <c r="DB11" s="686"/>
      <c r="DC11" s="686"/>
      <c r="DD11" s="692">
        <v>945931</v>
      </c>
      <c r="DE11" s="684"/>
      <c r="DF11" s="684"/>
      <c r="DG11" s="684"/>
      <c r="DH11" s="684"/>
      <c r="DI11" s="684"/>
      <c r="DJ11" s="684"/>
      <c r="DK11" s="684"/>
      <c r="DL11" s="684"/>
      <c r="DM11" s="684"/>
      <c r="DN11" s="684"/>
      <c r="DO11" s="684"/>
      <c r="DP11" s="685"/>
      <c r="DQ11" s="692">
        <v>811212</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233</v>
      </c>
      <c r="AA12" s="686"/>
      <c r="AB12" s="686"/>
      <c r="AC12" s="686"/>
      <c r="AD12" s="687" t="s">
        <v>127</v>
      </c>
      <c r="AE12" s="687"/>
      <c r="AF12" s="687"/>
      <c r="AG12" s="687"/>
      <c r="AH12" s="687"/>
      <c r="AI12" s="687"/>
      <c r="AJ12" s="687"/>
      <c r="AK12" s="687"/>
      <c r="AL12" s="688" t="s">
        <v>233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2966386</v>
      </c>
      <c r="BH12" s="684"/>
      <c r="BI12" s="684"/>
      <c r="BJ12" s="684"/>
      <c r="BK12" s="684"/>
      <c r="BL12" s="684"/>
      <c r="BM12" s="684"/>
      <c r="BN12" s="685"/>
      <c r="BO12" s="686">
        <v>52.5</v>
      </c>
      <c r="BP12" s="686"/>
      <c r="BQ12" s="686"/>
      <c r="BR12" s="686"/>
      <c r="BS12" s="692" t="s">
        <v>127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1203406</v>
      </c>
      <c r="CS12" s="684"/>
      <c r="CT12" s="684"/>
      <c r="CU12" s="684"/>
      <c r="CV12" s="684"/>
      <c r="CW12" s="684"/>
      <c r="CX12" s="684"/>
      <c r="CY12" s="685"/>
      <c r="CZ12" s="686">
        <v>3.7</v>
      </c>
      <c r="DA12" s="686"/>
      <c r="DB12" s="686"/>
      <c r="DC12" s="686"/>
      <c r="DD12" s="692">
        <v>157846</v>
      </c>
      <c r="DE12" s="684"/>
      <c r="DF12" s="684"/>
      <c r="DG12" s="684"/>
      <c r="DH12" s="684"/>
      <c r="DI12" s="684"/>
      <c r="DJ12" s="684"/>
      <c r="DK12" s="684"/>
      <c r="DL12" s="684"/>
      <c r="DM12" s="684"/>
      <c r="DN12" s="684"/>
      <c r="DO12" s="684"/>
      <c r="DP12" s="685"/>
      <c r="DQ12" s="692">
        <v>728759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233</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2960529</v>
      </c>
      <c r="BH13" s="684"/>
      <c r="BI13" s="684"/>
      <c r="BJ13" s="684"/>
      <c r="BK13" s="684"/>
      <c r="BL13" s="684"/>
      <c r="BM13" s="684"/>
      <c r="BN13" s="685"/>
      <c r="BO13" s="686">
        <v>52.4</v>
      </c>
      <c r="BP13" s="686"/>
      <c r="BQ13" s="686"/>
      <c r="BR13" s="686"/>
      <c r="BS13" s="692" t="s">
        <v>127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2891492</v>
      </c>
      <c r="CS13" s="684"/>
      <c r="CT13" s="684"/>
      <c r="CU13" s="684"/>
      <c r="CV13" s="684"/>
      <c r="CW13" s="684"/>
      <c r="CX13" s="684"/>
      <c r="CY13" s="685"/>
      <c r="CZ13" s="686">
        <v>9</v>
      </c>
      <c r="DA13" s="686"/>
      <c r="DB13" s="686"/>
      <c r="DC13" s="686"/>
      <c r="DD13" s="692">
        <v>837430</v>
      </c>
      <c r="DE13" s="684"/>
      <c r="DF13" s="684"/>
      <c r="DG13" s="684"/>
      <c r="DH13" s="684"/>
      <c r="DI13" s="684"/>
      <c r="DJ13" s="684"/>
      <c r="DK13" s="684"/>
      <c r="DL13" s="684"/>
      <c r="DM13" s="684"/>
      <c r="DN13" s="684"/>
      <c r="DO13" s="684"/>
      <c r="DP13" s="685"/>
      <c r="DQ13" s="692">
        <v>1946439</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18</v>
      </c>
      <c r="S14" s="684"/>
      <c r="T14" s="684"/>
      <c r="U14" s="684"/>
      <c r="V14" s="684"/>
      <c r="W14" s="684"/>
      <c r="X14" s="684"/>
      <c r="Y14" s="685"/>
      <c r="Z14" s="686">
        <v>0</v>
      </c>
      <c r="AA14" s="686"/>
      <c r="AB14" s="686"/>
      <c r="AC14" s="686"/>
      <c r="AD14" s="687">
        <v>18</v>
      </c>
      <c r="AE14" s="687"/>
      <c r="AF14" s="687"/>
      <c r="AG14" s="687"/>
      <c r="AH14" s="687"/>
      <c r="AI14" s="687"/>
      <c r="AJ14" s="687"/>
      <c r="AK14" s="687"/>
      <c r="AL14" s="688">
        <v>0</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233924</v>
      </c>
      <c r="BH14" s="684"/>
      <c r="BI14" s="684"/>
      <c r="BJ14" s="684"/>
      <c r="BK14" s="684"/>
      <c r="BL14" s="684"/>
      <c r="BM14" s="684"/>
      <c r="BN14" s="685"/>
      <c r="BO14" s="686">
        <v>4.0999999999999996</v>
      </c>
      <c r="BP14" s="686"/>
      <c r="BQ14" s="686"/>
      <c r="BR14" s="686"/>
      <c r="BS14" s="692" t="s">
        <v>233</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1026772</v>
      </c>
      <c r="CS14" s="684"/>
      <c r="CT14" s="684"/>
      <c r="CU14" s="684"/>
      <c r="CV14" s="684"/>
      <c r="CW14" s="684"/>
      <c r="CX14" s="684"/>
      <c r="CY14" s="685"/>
      <c r="CZ14" s="686">
        <v>3.2</v>
      </c>
      <c r="DA14" s="686"/>
      <c r="DB14" s="686"/>
      <c r="DC14" s="686"/>
      <c r="DD14" s="692">
        <v>122335</v>
      </c>
      <c r="DE14" s="684"/>
      <c r="DF14" s="684"/>
      <c r="DG14" s="684"/>
      <c r="DH14" s="684"/>
      <c r="DI14" s="684"/>
      <c r="DJ14" s="684"/>
      <c r="DK14" s="684"/>
      <c r="DL14" s="684"/>
      <c r="DM14" s="684"/>
      <c r="DN14" s="684"/>
      <c r="DO14" s="684"/>
      <c r="DP14" s="685"/>
      <c r="DQ14" s="692">
        <v>872958</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306802</v>
      </c>
      <c r="BH15" s="684"/>
      <c r="BI15" s="684"/>
      <c r="BJ15" s="684"/>
      <c r="BK15" s="684"/>
      <c r="BL15" s="684"/>
      <c r="BM15" s="684"/>
      <c r="BN15" s="685"/>
      <c r="BO15" s="686">
        <v>5.4</v>
      </c>
      <c r="BP15" s="686"/>
      <c r="BQ15" s="686"/>
      <c r="BR15" s="686"/>
      <c r="BS15" s="692" t="s">
        <v>127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3143368</v>
      </c>
      <c r="CS15" s="684"/>
      <c r="CT15" s="684"/>
      <c r="CU15" s="684"/>
      <c r="CV15" s="684"/>
      <c r="CW15" s="684"/>
      <c r="CX15" s="684"/>
      <c r="CY15" s="685"/>
      <c r="CZ15" s="686">
        <v>9.8000000000000007</v>
      </c>
      <c r="DA15" s="686"/>
      <c r="DB15" s="686"/>
      <c r="DC15" s="686"/>
      <c r="DD15" s="692">
        <v>502825</v>
      </c>
      <c r="DE15" s="684"/>
      <c r="DF15" s="684"/>
      <c r="DG15" s="684"/>
      <c r="DH15" s="684"/>
      <c r="DI15" s="684"/>
      <c r="DJ15" s="684"/>
      <c r="DK15" s="684"/>
      <c r="DL15" s="684"/>
      <c r="DM15" s="684"/>
      <c r="DN15" s="684"/>
      <c r="DO15" s="684"/>
      <c r="DP15" s="685"/>
      <c r="DQ15" s="692">
        <v>1977765</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34660</v>
      </c>
      <c r="S16" s="684"/>
      <c r="T16" s="684"/>
      <c r="U16" s="684"/>
      <c r="V16" s="684"/>
      <c r="W16" s="684"/>
      <c r="X16" s="684"/>
      <c r="Y16" s="685"/>
      <c r="Z16" s="686">
        <v>0.1</v>
      </c>
      <c r="AA16" s="686"/>
      <c r="AB16" s="686"/>
      <c r="AC16" s="686"/>
      <c r="AD16" s="687">
        <v>34660</v>
      </c>
      <c r="AE16" s="687"/>
      <c r="AF16" s="687"/>
      <c r="AG16" s="687"/>
      <c r="AH16" s="687"/>
      <c r="AI16" s="687"/>
      <c r="AJ16" s="687"/>
      <c r="AK16" s="687"/>
      <c r="AL16" s="688">
        <v>0.2</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48104</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21579</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24405</v>
      </c>
      <c r="S17" s="684"/>
      <c r="T17" s="684"/>
      <c r="U17" s="684"/>
      <c r="V17" s="684"/>
      <c r="W17" s="684"/>
      <c r="X17" s="684"/>
      <c r="Y17" s="685"/>
      <c r="Z17" s="686">
        <v>0.1</v>
      </c>
      <c r="AA17" s="686"/>
      <c r="AB17" s="686"/>
      <c r="AC17" s="686"/>
      <c r="AD17" s="687">
        <v>24405</v>
      </c>
      <c r="AE17" s="687"/>
      <c r="AF17" s="687"/>
      <c r="AG17" s="687"/>
      <c r="AH17" s="687"/>
      <c r="AI17" s="687"/>
      <c r="AJ17" s="687"/>
      <c r="AK17" s="687"/>
      <c r="AL17" s="688">
        <v>0.2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3744413</v>
      </c>
      <c r="CS17" s="684"/>
      <c r="CT17" s="684"/>
      <c r="CU17" s="684"/>
      <c r="CV17" s="684"/>
      <c r="CW17" s="684"/>
      <c r="CX17" s="684"/>
      <c r="CY17" s="685"/>
      <c r="CZ17" s="686">
        <v>11.7</v>
      </c>
      <c r="DA17" s="686"/>
      <c r="DB17" s="686"/>
      <c r="DC17" s="686"/>
      <c r="DD17" s="692" t="s">
        <v>127</v>
      </c>
      <c r="DE17" s="684"/>
      <c r="DF17" s="684"/>
      <c r="DG17" s="684"/>
      <c r="DH17" s="684"/>
      <c r="DI17" s="684"/>
      <c r="DJ17" s="684"/>
      <c r="DK17" s="684"/>
      <c r="DL17" s="684"/>
      <c r="DM17" s="684"/>
      <c r="DN17" s="684"/>
      <c r="DO17" s="684"/>
      <c r="DP17" s="685"/>
      <c r="DQ17" s="692">
        <v>3622756</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49405</v>
      </c>
      <c r="S18" s="684"/>
      <c r="T18" s="684"/>
      <c r="U18" s="684"/>
      <c r="V18" s="684"/>
      <c r="W18" s="684"/>
      <c r="X18" s="684"/>
      <c r="Y18" s="685"/>
      <c r="Z18" s="686">
        <v>0.2</v>
      </c>
      <c r="AA18" s="686"/>
      <c r="AB18" s="686"/>
      <c r="AC18" s="686"/>
      <c r="AD18" s="687">
        <v>49405</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127</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233</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27349</v>
      </c>
      <c r="S19" s="684"/>
      <c r="T19" s="684"/>
      <c r="U19" s="684"/>
      <c r="V19" s="684"/>
      <c r="W19" s="684"/>
      <c r="X19" s="684"/>
      <c r="Y19" s="685"/>
      <c r="Z19" s="686">
        <v>0.1</v>
      </c>
      <c r="AA19" s="686"/>
      <c r="AB19" s="686"/>
      <c r="AC19" s="686"/>
      <c r="AD19" s="687">
        <v>27349</v>
      </c>
      <c r="AE19" s="687"/>
      <c r="AF19" s="687"/>
      <c r="AG19" s="687"/>
      <c r="AH19" s="687"/>
      <c r="AI19" s="687"/>
      <c r="AJ19" s="687"/>
      <c r="AK19" s="687"/>
      <c r="AL19" s="688">
        <v>0.2</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35762</v>
      </c>
      <c r="BH19" s="684"/>
      <c r="BI19" s="684"/>
      <c r="BJ19" s="684"/>
      <c r="BK19" s="684"/>
      <c r="BL19" s="684"/>
      <c r="BM19" s="684"/>
      <c r="BN19" s="685"/>
      <c r="BO19" s="686">
        <v>0.6</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16192</v>
      </c>
      <c r="S20" s="684"/>
      <c r="T20" s="684"/>
      <c r="U20" s="684"/>
      <c r="V20" s="684"/>
      <c r="W20" s="684"/>
      <c r="X20" s="684"/>
      <c r="Y20" s="685"/>
      <c r="Z20" s="686">
        <v>0</v>
      </c>
      <c r="AA20" s="686"/>
      <c r="AB20" s="686"/>
      <c r="AC20" s="686"/>
      <c r="AD20" s="687">
        <v>16192</v>
      </c>
      <c r="AE20" s="687"/>
      <c r="AF20" s="687"/>
      <c r="AG20" s="687"/>
      <c r="AH20" s="687"/>
      <c r="AI20" s="687"/>
      <c r="AJ20" s="687"/>
      <c r="AK20" s="687"/>
      <c r="AL20" s="688">
        <v>0.1</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35762</v>
      </c>
      <c r="BH20" s="684"/>
      <c r="BI20" s="684"/>
      <c r="BJ20" s="684"/>
      <c r="BK20" s="684"/>
      <c r="BL20" s="684"/>
      <c r="BM20" s="684"/>
      <c r="BN20" s="685"/>
      <c r="BO20" s="686">
        <v>0.6</v>
      </c>
      <c r="BP20" s="686"/>
      <c r="BQ20" s="686"/>
      <c r="BR20" s="686"/>
      <c r="BS20" s="692" t="s">
        <v>127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32093543</v>
      </c>
      <c r="CS20" s="684"/>
      <c r="CT20" s="684"/>
      <c r="CU20" s="684"/>
      <c r="CV20" s="684"/>
      <c r="CW20" s="684"/>
      <c r="CX20" s="684"/>
      <c r="CY20" s="685"/>
      <c r="CZ20" s="686">
        <v>100</v>
      </c>
      <c r="DA20" s="686"/>
      <c r="DB20" s="686"/>
      <c r="DC20" s="686"/>
      <c r="DD20" s="692">
        <v>2766090</v>
      </c>
      <c r="DE20" s="684"/>
      <c r="DF20" s="684"/>
      <c r="DG20" s="684"/>
      <c r="DH20" s="684"/>
      <c r="DI20" s="684"/>
      <c r="DJ20" s="684"/>
      <c r="DK20" s="684"/>
      <c r="DL20" s="684"/>
      <c r="DM20" s="684"/>
      <c r="DN20" s="684"/>
      <c r="DO20" s="684"/>
      <c r="DP20" s="685"/>
      <c r="DQ20" s="692">
        <v>18594448</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5864</v>
      </c>
      <c r="S21" s="684"/>
      <c r="T21" s="684"/>
      <c r="U21" s="684"/>
      <c r="V21" s="684"/>
      <c r="W21" s="684"/>
      <c r="X21" s="684"/>
      <c r="Y21" s="685"/>
      <c r="Z21" s="686">
        <v>0</v>
      </c>
      <c r="AA21" s="686"/>
      <c r="AB21" s="686"/>
      <c r="AC21" s="686"/>
      <c r="AD21" s="687">
        <v>5864</v>
      </c>
      <c r="AE21" s="687"/>
      <c r="AF21" s="687"/>
      <c r="AG21" s="687"/>
      <c r="AH21" s="687"/>
      <c r="AI21" s="687"/>
      <c r="AJ21" s="687"/>
      <c r="AK21" s="687"/>
      <c r="AL21" s="688">
        <v>0</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35762</v>
      </c>
      <c r="BH21" s="684"/>
      <c r="BI21" s="684"/>
      <c r="BJ21" s="684"/>
      <c r="BK21" s="684"/>
      <c r="BL21" s="684"/>
      <c r="BM21" s="684"/>
      <c r="BN21" s="685"/>
      <c r="BO21" s="686">
        <v>0.6</v>
      </c>
      <c r="BP21" s="686"/>
      <c r="BQ21" s="686"/>
      <c r="BR21" s="686"/>
      <c r="BS21" s="692" t="s">
        <v>127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9295455</v>
      </c>
      <c r="S22" s="684"/>
      <c r="T22" s="684"/>
      <c r="U22" s="684"/>
      <c r="V22" s="684"/>
      <c r="W22" s="684"/>
      <c r="X22" s="684"/>
      <c r="Y22" s="685"/>
      <c r="Z22" s="686">
        <v>28.3</v>
      </c>
      <c r="AA22" s="686"/>
      <c r="AB22" s="686"/>
      <c r="AC22" s="686"/>
      <c r="AD22" s="687">
        <v>8306420</v>
      </c>
      <c r="AE22" s="687"/>
      <c r="AF22" s="687"/>
      <c r="AG22" s="687"/>
      <c r="AH22" s="687"/>
      <c r="AI22" s="687"/>
      <c r="AJ22" s="687"/>
      <c r="AK22" s="687"/>
      <c r="AL22" s="688">
        <v>53.6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8306420</v>
      </c>
      <c r="S23" s="684"/>
      <c r="T23" s="684"/>
      <c r="U23" s="684"/>
      <c r="V23" s="684"/>
      <c r="W23" s="684"/>
      <c r="X23" s="684"/>
      <c r="Y23" s="685"/>
      <c r="Z23" s="686">
        <v>25.3</v>
      </c>
      <c r="AA23" s="686"/>
      <c r="AB23" s="686"/>
      <c r="AC23" s="686"/>
      <c r="AD23" s="687">
        <v>8306420</v>
      </c>
      <c r="AE23" s="687"/>
      <c r="AF23" s="687"/>
      <c r="AG23" s="687"/>
      <c r="AH23" s="687"/>
      <c r="AI23" s="687"/>
      <c r="AJ23" s="687"/>
      <c r="AK23" s="687"/>
      <c r="AL23" s="688">
        <v>53.6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233</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989035</v>
      </c>
      <c r="S24" s="684"/>
      <c r="T24" s="684"/>
      <c r="U24" s="684"/>
      <c r="V24" s="684"/>
      <c r="W24" s="684"/>
      <c r="X24" s="684"/>
      <c r="Y24" s="685"/>
      <c r="Z24" s="686">
        <v>3</v>
      </c>
      <c r="AA24" s="686"/>
      <c r="AB24" s="686"/>
      <c r="AC24" s="686"/>
      <c r="AD24" s="687" t="s">
        <v>127</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233</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11790838</v>
      </c>
      <c r="CS24" s="673"/>
      <c r="CT24" s="673"/>
      <c r="CU24" s="673"/>
      <c r="CV24" s="673"/>
      <c r="CW24" s="673"/>
      <c r="CX24" s="673"/>
      <c r="CY24" s="674"/>
      <c r="CZ24" s="677">
        <v>36.700000000000003</v>
      </c>
      <c r="DA24" s="678"/>
      <c r="DB24" s="678"/>
      <c r="DC24" s="697"/>
      <c r="DD24" s="719">
        <v>8907426</v>
      </c>
      <c r="DE24" s="673"/>
      <c r="DF24" s="673"/>
      <c r="DG24" s="673"/>
      <c r="DH24" s="673"/>
      <c r="DI24" s="673"/>
      <c r="DJ24" s="673"/>
      <c r="DK24" s="674"/>
      <c r="DL24" s="719">
        <v>8245391</v>
      </c>
      <c r="DM24" s="673"/>
      <c r="DN24" s="673"/>
      <c r="DO24" s="673"/>
      <c r="DP24" s="673"/>
      <c r="DQ24" s="673"/>
      <c r="DR24" s="673"/>
      <c r="DS24" s="673"/>
      <c r="DT24" s="673"/>
      <c r="DU24" s="673"/>
      <c r="DV24" s="674"/>
      <c r="DW24" s="677">
        <v>51.2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4646048</v>
      </c>
      <c r="CS25" s="708"/>
      <c r="CT25" s="708"/>
      <c r="CU25" s="708"/>
      <c r="CV25" s="708"/>
      <c r="CW25" s="708"/>
      <c r="CX25" s="708"/>
      <c r="CY25" s="709"/>
      <c r="CZ25" s="688">
        <v>14.5</v>
      </c>
      <c r="DA25" s="720"/>
      <c r="DB25" s="720"/>
      <c r="DC25" s="722"/>
      <c r="DD25" s="692">
        <v>4154030</v>
      </c>
      <c r="DE25" s="708"/>
      <c r="DF25" s="708"/>
      <c r="DG25" s="708"/>
      <c r="DH25" s="708"/>
      <c r="DI25" s="708"/>
      <c r="DJ25" s="708"/>
      <c r="DK25" s="709"/>
      <c r="DL25" s="692">
        <v>3996070</v>
      </c>
      <c r="DM25" s="708"/>
      <c r="DN25" s="708"/>
      <c r="DO25" s="708"/>
      <c r="DP25" s="708"/>
      <c r="DQ25" s="708"/>
      <c r="DR25" s="708"/>
      <c r="DS25" s="708"/>
      <c r="DT25" s="708"/>
      <c r="DU25" s="708"/>
      <c r="DV25" s="709"/>
      <c r="DW25" s="688">
        <v>24.8</v>
      </c>
      <c r="DX25" s="720"/>
      <c r="DY25" s="720"/>
      <c r="DZ25" s="720"/>
      <c r="EA25" s="720"/>
      <c r="EB25" s="720"/>
      <c r="EC25" s="721"/>
    </row>
    <row r="26" spans="2:133" ht="11.25" customHeight="1" x14ac:dyDescent="0.15">
      <c r="B26" s="680" t="s">
        <v>295</v>
      </c>
      <c r="C26" s="681"/>
      <c r="D26" s="681"/>
      <c r="E26" s="681"/>
      <c r="F26" s="681"/>
      <c r="G26" s="681"/>
      <c r="H26" s="681"/>
      <c r="I26" s="681"/>
      <c r="J26" s="681"/>
      <c r="K26" s="681"/>
      <c r="L26" s="681"/>
      <c r="M26" s="681"/>
      <c r="N26" s="681"/>
      <c r="O26" s="681"/>
      <c r="P26" s="681"/>
      <c r="Q26" s="682"/>
      <c r="R26" s="683">
        <v>16386735</v>
      </c>
      <c r="S26" s="684"/>
      <c r="T26" s="684"/>
      <c r="U26" s="684"/>
      <c r="V26" s="684"/>
      <c r="W26" s="684"/>
      <c r="X26" s="684"/>
      <c r="Y26" s="685"/>
      <c r="Z26" s="686">
        <v>49.8</v>
      </c>
      <c r="AA26" s="686"/>
      <c r="AB26" s="686"/>
      <c r="AC26" s="686"/>
      <c r="AD26" s="687">
        <v>15397700</v>
      </c>
      <c r="AE26" s="687"/>
      <c r="AF26" s="687"/>
      <c r="AG26" s="687"/>
      <c r="AH26" s="687"/>
      <c r="AI26" s="687"/>
      <c r="AJ26" s="687"/>
      <c r="AK26" s="687"/>
      <c r="AL26" s="688">
        <v>99.4</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233</v>
      </c>
      <c r="BP26" s="686"/>
      <c r="BQ26" s="686"/>
      <c r="BR26" s="686"/>
      <c r="BS26" s="692" t="s">
        <v>127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2528790</v>
      </c>
      <c r="CS26" s="684"/>
      <c r="CT26" s="684"/>
      <c r="CU26" s="684"/>
      <c r="CV26" s="684"/>
      <c r="CW26" s="684"/>
      <c r="CX26" s="684"/>
      <c r="CY26" s="685"/>
      <c r="CZ26" s="688">
        <v>7.9</v>
      </c>
      <c r="DA26" s="720"/>
      <c r="DB26" s="720"/>
      <c r="DC26" s="722"/>
      <c r="DD26" s="692">
        <v>2298751</v>
      </c>
      <c r="DE26" s="684"/>
      <c r="DF26" s="684"/>
      <c r="DG26" s="684"/>
      <c r="DH26" s="684"/>
      <c r="DI26" s="684"/>
      <c r="DJ26" s="684"/>
      <c r="DK26" s="685"/>
      <c r="DL26" s="692" t="s">
        <v>127</v>
      </c>
      <c r="DM26" s="684"/>
      <c r="DN26" s="684"/>
      <c r="DO26" s="684"/>
      <c r="DP26" s="684"/>
      <c r="DQ26" s="684"/>
      <c r="DR26" s="684"/>
      <c r="DS26" s="684"/>
      <c r="DT26" s="684"/>
      <c r="DU26" s="684"/>
      <c r="DV26" s="685"/>
      <c r="DW26" s="688" t="s">
        <v>233</v>
      </c>
      <c r="DX26" s="720"/>
      <c r="DY26" s="720"/>
      <c r="DZ26" s="720"/>
      <c r="EA26" s="720"/>
      <c r="EB26" s="720"/>
      <c r="EC26" s="721"/>
    </row>
    <row r="27" spans="2:133" ht="11.25" customHeight="1" x14ac:dyDescent="0.15">
      <c r="B27" s="680" t="s">
        <v>298</v>
      </c>
      <c r="C27" s="681"/>
      <c r="D27" s="681"/>
      <c r="E27" s="681"/>
      <c r="F27" s="681"/>
      <c r="G27" s="681"/>
      <c r="H27" s="681"/>
      <c r="I27" s="681"/>
      <c r="J27" s="681"/>
      <c r="K27" s="681"/>
      <c r="L27" s="681"/>
      <c r="M27" s="681"/>
      <c r="N27" s="681"/>
      <c r="O27" s="681"/>
      <c r="P27" s="681"/>
      <c r="Q27" s="682"/>
      <c r="R27" s="683">
        <v>8802</v>
      </c>
      <c r="S27" s="684"/>
      <c r="T27" s="684"/>
      <c r="U27" s="684"/>
      <c r="V27" s="684"/>
      <c r="W27" s="684"/>
      <c r="X27" s="684"/>
      <c r="Y27" s="685"/>
      <c r="Z27" s="686">
        <v>0</v>
      </c>
      <c r="AA27" s="686"/>
      <c r="AB27" s="686"/>
      <c r="AC27" s="686"/>
      <c r="AD27" s="687">
        <v>8802</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5648078</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3400378</v>
      </c>
      <c r="CS27" s="708"/>
      <c r="CT27" s="708"/>
      <c r="CU27" s="708"/>
      <c r="CV27" s="708"/>
      <c r="CW27" s="708"/>
      <c r="CX27" s="708"/>
      <c r="CY27" s="709"/>
      <c r="CZ27" s="688">
        <v>10.6</v>
      </c>
      <c r="DA27" s="720"/>
      <c r="DB27" s="720"/>
      <c r="DC27" s="722"/>
      <c r="DD27" s="692">
        <v>1130641</v>
      </c>
      <c r="DE27" s="708"/>
      <c r="DF27" s="708"/>
      <c r="DG27" s="708"/>
      <c r="DH27" s="708"/>
      <c r="DI27" s="708"/>
      <c r="DJ27" s="708"/>
      <c r="DK27" s="709"/>
      <c r="DL27" s="692">
        <v>1097905</v>
      </c>
      <c r="DM27" s="708"/>
      <c r="DN27" s="708"/>
      <c r="DO27" s="708"/>
      <c r="DP27" s="708"/>
      <c r="DQ27" s="708"/>
      <c r="DR27" s="708"/>
      <c r="DS27" s="708"/>
      <c r="DT27" s="708"/>
      <c r="DU27" s="708"/>
      <c r="DV27" s="709"/>
      <c r="DW27" s="688">
        <v>6.8</v>
      </c>
      <c r="DX27" s="720"/>
      <c r="DY27" s="720"/>
      <c r="DZ27" s="720"/>
      <c r="EA27" s="720"/>
      <c r="EB27" s="720"/>
      <c r="EC27" s="721"/>
    </row>
    <row r="28" spans="2:133" ht="11.25" customHeight="1" x14ac:dyDescent="0.15">
      <c r="B28" s="680" t="s">
        <v>301</v>
      </c>
      <c r="C28" s="681"/>
      <c r="D28" s="681"/>
      <c r="E28" s="681"/>
      <c r="F28" s="681"/>
      <c r="G28" s="681"/>
      <c r="H28" s="681"/>
      <c r="I28" s="681"/>
      <c r="J28" s="681"/>
      <c r="K28" s="681"/>
      <c r="L28" s="681"/>
      <c r="M28" s="681"/>
      <c r="N28" s="681"/>
      <c r="O28" s="681"/>
      <c r="P28" s="681"/>
      <c r="Q28" s="682"/>
      <c r="R28" s="683">
        <v>264163</v>
      </c>
      <c r="S28" s="684"/>
      <c r="T28" s="684"/>
      <c r="U28" s="684"/>
      <c r="V28" s="684"/>
      <c r="W28" s="684"/>
      <c r="X28" s="684"/>
      <c r="Y28" s="685"/>
      <c r="Z28" s="686">
        <v>0.8</v>
      </c>
      <c r="AA28" s="686"/>
      <c r="AB28" s="686"/>
      <c r="AC28" s="686"/>
      <c r="AD28" s="687" t="s">
        <v>127</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3744412</v>
      </c>
      <c r="CS28" s="684"/>
      <c r="CT28" s="684"/>
      <c r="CU28" s="684"/>
      <c r="CV28" s="684"/>
      <c r="CW28" s="684"/>
      <c r="CX28" s="684"/>
      <c r="CY28" s="685"/>
      <c r="CZ28" s="688">
        <v>11.7</v>
      </c>
      <c r="DA28" s="720"/>
      <c r="DB28" s="720"/>
      <c r="DC28" s="722"/>
      <c r="DD28" s="692">
        <v>3622755</v>
      </c>
      <c r="DE28" s="684"/>
      <c r="DF28" s="684"/>
      <c r="DG28" s="684"/>
      <c r="DH28" s="684"/>
      <c r="DI28" s="684"/>
      <c r="DJ28" s="684"/>
      <c r="DK28" s="685"/>
      <c r="DL28" s="692">
        <v>3151416</v>
      </c>
      <c r="DM28" s="684"/>
      <c r="DN28" s="684"/>
      <c r="DO28" s="684"/>
      <c r="DP28" s="684"/>
      <c r="DQ28" s="684"/>
      <c r="DR28" s="684"/>
      <c r="DS28" s="684"/>
      <c r="DT28" s="684"/>
      <c r="DU28" s="684"/>
      <c r="DV28" s="685"/>
      <c r="DW28" s="688">
        <v>19.600000000000001</v>
      </c>
      <c r="DX28" s="720"/>
      <c r="DY28" s="720"/>
      <c r="DZ28" s="720"/>
      <c r="EA28" s="720"/>
      <c r="EB28" s="720"/>
      <c r="EC28" s="721"/>
    </row>
    <row r="29" spans="2:133" ht="11.25" customHeight="1" x14ac:dyDescent="0.15">
      <c r="B29" s="680" t="s">
        <v>303</v>
      </c>
      <c r="C29" s="681"/>
      <c r="D29" s="681"/>
      <c r="E29" s="681"/>
      <c r="F29" s="681"/>
      <c r="G29" s="681"/>
      <c r="H29" s="681"/>
      <c r="I29" s="681"/>
      <c r="J29" s="681"/>
      <c r="K29" s="681"/>
      <c r="L29" s="681"/>
      <c r="M29" s="681"/>
      <c r="N29" s="681"/>
      <c r="O29" s="681"/>
      <c r="P29" s="681"/>
      <c r="Q29" s="682"/>
      <c r="R29" s="683">
        <v>310882</v>
      </c>
      <c r="S29" s="684"/>
      <c r="T29" s="684"/>
      <c r="U29" s="684"/>
      <c r="V29" s="684"/>
      <c r="W29" s="684"/>
      <c r="X29" s="684"/>
      <c r="Y29" s="685"/>
      <c r="Z29" s="686">
        <v>0.9</v>
      </c>
      <c r="AA29" s="686"/>
      <c r="AB29" s="686"/>
      <c r="AC29" s="686"/>
      <c r="AD29" s="687">
        <v>23374</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70</v>
      </c>
      <c r="CG29" s="699"/>
      <c r="CH29" s="699"/>
      <c r="CI29" s="699"/>
      <c r="CJ29" s="699"/>
      <c r="CK29" s="699"/>
      <c r="CL29" s="699"/>
      <c r="CM29" s="699"/>
      <c r="CN29" s="699"/>
      <c r="CO29" s="699"/>
      <c r="CP29" s="699"/>
      <c r="CQ29" s="700"/>
      <c r="CR29" s="683">
        <v>3744412</v>
      </c>
      <c r="CS29" s="708"/>
      <c r="CT29" s="708"/>
      <c r="CU29" s="708"/>
      <c r="CV29" s="708"/>
      <c r="CW29" s="708"/>
      <c r="CX29" s="708"/>
      <c r="CY29" s="709"/>
      <c r="CZ29" s="688">
        <v>11.7</v>
      </c>
      <c r="DA29" s="720"/>
      <c r="DB29" s="720"/>
      <c r="DC29" s="722"/>
      <c r="DD29" s="692">
        <v>3622755</v>
      </c>
      <c r="DE29" s="708"/>
      <c r="DF29" s="708"/>
      <c r="DG29" s="708"/>
      <c r="DH29" s="708"/>
      <c r="DI29" s="708"/>
      <c r="DJ29" s="708"/>
      <c r="DK29" s="709"/>
      <c r="DL29" s="692">
        <v>3151416</v>
      </c>
      <c r="DM29" s="708"/>
      <c r="DN29" s="708"/>
      <c r="DO29" s="708"/>
      <c r="DP29" s="708"/>
      <c r="DQ29" s="708"/>
      <c r="DR29" s="708"/>
      <c r="DS29" s="708"/>
      <c r="DT29" s="708"/>
      <c r="DU29" s="708"/>
      <c r="DV29" s="709"/>
      <c r="DW29" s="688">
        <v>19.600000000000001</v>
      </c>
      <c r="DX29" s="720"/>
      <c r="DY29" s="720"/>
      <c r="DZ29" s="720"/>
      <c r="EA29" s="720"/>
      <c r="EB29" s="720"/>
      <c r="EC29" s="721"/>
    </row>
    <row r="30" spans="2:133" ht="11.25" customHeight="1" x14ac:dyDescent="0.15">
      <c r="B30" s="680" t="s">
        <v>305</v>
      </c>
      <c r="C30" s="681"/>
      <c r="D30" s="681"/>
      <c r="E30" s="681"/>
      <c r="F30" s="681"/>
      <c r="G30" s="681"/>
      <c r="H30" s="681"/>
      <c r="I30" s="681"/>
      <c r="J30" s="681"/>
      <c r="K30" s="681"/>
      <c r="L30" s="681"/>
      <c r="M30" s="681"/>
      <c r="N30" s="681"/>
      <c r="O30" s="681"/>
      <c r="P30" s="681"/>
      <c r="Q30" s="682"/>
      <c r="R30" s="683">
        <v>196555</v>
      </c>
      <c r="S30" s="684"/>
      <c r="T30" s="684"/>
      <c r="U30" s="684"/>
      <c r="V30" s="684"/>
      <c r="W30" s="684"/>
      <c r="X30" s="684"/>
      <c r="Y30" s="685"/>
      <c r="Z30" s="686">
        <v>0.6</v>
      </c>
      <c r="AA30" s="686"/>
      <c r="AB30" s="686"/>
      <c r="AC30" s="686"/>
      <c r="AD30" s="687">
        <v>14691</v>
      </c>
      <c r="AE30" s="687"/>
      <c r="AF30" s="687"/>
      <c r="AG30" s="687"/>
      <c r="AH30" s="687"/>
      <c r="AI30" s="687"/>
      <c r="AJ30" s="687"/>
      <c r="AK30" s="687"/>
      <c r="AL30" s="688">
        <v>0.1</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3507228</v>
      </c>
      <c r="CS30" s="684"/>
      <c r="CT30" s="684"/>
      <c r="CU30" s="684"/>
      <c r="CV30" s="684"/>
      <c r="CW30" s="684"/>
      <c r="CX30" s="684"/>
      <c r="CY30" s="685"/>
      <c r="CZ30" s="688">
        <v>10.9</v>
      </c>
      <c r="DA30" s="720"/>
      <c r="DB30" s="720"/>
      <c r="DC30" s="722"/>
      <c r="DD30" s="692">
        <v>3397770</v>
      </c>
      <c r="DE30" s="684"/>
      <c r="DF30" s="684"/>
      <c r="DG30" s="684"/>
      <c r="DH30" s="684"/>
      <c r="DI30" s="684"/>
      <c r="DJ30" s="684"/>
      <c r="DK30" s="685"/>
      <c r="DL30" s="692">
        <v>2926431</v>
      </c>
      <c r="DM30" s="684"/>
      <c r="DN30" s="684"/>
      <c r="DO30" s="684"/>
      <c r="DP30" s="684"/>
      <c r="DQ30" s="684"/>
      <c r="DR30" s="684"/>
      <c r="DS30" s="684"/>
      <c r="DT30" s="684"/>
      <c r="DU30" s="684"/>
      <c r="DV30" s="685"/>
      <c r="DW30" s="688">
        <v>18.2</v>
      </c>
      <c r="DX30" s="720"/>
      <c r="DY30" s="720"/>
      <c r="DZ30" s="720"/>
      <c r="EA30" s="720"/>
      <c r="EB30" s="720"/>
      <c r="EC30" s="721"/>
    </row>
    <row r="31" spans="2:133" ht="11.25" customHeight="1" x14ac:dyDescent="0.15">
      <c r="B31" s="680" t="s">
        <v>309</v>
      </c>
      <c r="C31" s="681"/>
      <c r="D31" s="681"/>
      <c r="E31" s="681"/>
      <c r="F31" s="681"/>
      <c r="G31" s="681"/>
      <c r="H31" s="681"/>
      <c r="I31" s="681"/>
      <c r="J31" s="681"/>
      <c r="K31" s="681"/>
      <c r="L31" s="681"/>
      <c r="M31" s="681"/>
      <c r="N31" s="681"/>
      <c r="O31" s="681"/>
      <c r="P31" s="681"/>
      <c r="Q31" s="682"/>
      <c r="R31" s="683">
        <v>7845510</v>
      </c>
      <c r="S31" s="684"/>
      <c r="T31" s="684"/>
      <c r="U31" s="684"/>
      <c r="V31" s="684"/>
      <c r="W31" s="684"/>
      <c r="X31" s="684"/>
      <c r="Y31" s="685"/>
      <c r="Z31" s="686">
        <v>23.9</v>
      </c>
      <c r="AA31" s="686"/>
      <c r="AB31" s="686"/>
      <c r="AC31" s="686"/>
      <c r="AD31" s="687" t="s">
        <v>127</v>
      </c>
      <c r="AE31" s="687"/>
      <c r="AF31" s="687"/>
      <c r="AG31" s="687"/>
      <c r="AH31" s="687"/>
      <c r="AI31" s="687"/>
      <c r="AJ31" s="687"/>
      <c r="AK31" s="687"/>
      <c r="AL31" s="688" t="s">
        <v>127</v>
      </c>
      <c r="AM31" s="689"/>
      <c r="AN31" s="689"/>
      <c r="AO31" s="690"/>
      <c r="AP31" s="740" t="s">
        <v>310</v>
      </c>
      <c r="AQ31" s="741"/>
      <c r="AR31" s="741"/>
      <c r="AS31" s="741"/>
      <c r="AT31" s="746" t="s">
        <v>311</v>
      </c>
      <c r="AU31" s="229"/>
      <c r="AV31" s="229"/>
      <c r="AW31" s="229"/>
      <c r="AX31" s="669" t="s">
        <v>186</v>
      </c>
      <c r="AY31" s="670"/>
      <c r="AZ31" s="670"/>
      <c r="BA31" s="670"/>
      <c r="BB31" s="670"/>
      <c r="BC31" s="670"/>
      <c r="BD31" s="670"/>
      <c r="BE31" s="670"/>
      <c r="BF31" s="671"/>
      <c r="BG31" s="739">
        <v>98.9</v>
      </c>
      <c r="BH31" s="735"/>
      <c r="BI31" s="735"/>
      <c r="BJ31" s="735"/>
      <c r="BK31" s="735"/>
      <c r="BL31" s="735"/>
      <c r="BM31" s="678">
        <v>92.5</v>
      </c>
      <c r="BN31" s="735"/>
      <c r="BO31" s="735"/>
      <c r="BP31" s="735"/>
      <c r="BQ31" s="736"/>
      <c r="BR31" s="739">
        <v>98.7</v>
      </c>
      <c r="BS31" s="735"/>
      <c r="BT31" s="735"/>
      <c r="BU31" s="735"/>
      <c r="BV31" s="735"/>
      <c r="BW31" s="735"/>
      <c r="BX31" s="678">
        <v>91.9</v>
      </c>
      <c r="BY31" s="735"/>
      <c r="BZ31" s="735"/>
      <c r="CA31" s="735"/>
      <c r="CB31" s="736"/>
      <c r="CD31" s="731"/>
      <c r="CE31" s="732"/>
      <c r="CF31" s="698" t="s">
        <v>312</v>
      </c>
      <c r="CG31" s="699"/>
      <c r="CH31" s="699"/>
      <c r="CI31" s="699"/>
      <c r="CJ31" s="699"/>
      <c r="CK31" s="699"/>
      <c r="CL31" s="699"/>
      <c r="CM31" s="699"/>
      <c r="CN31" s="699"/>
      <c r="CO31" s="699"/>
      <c r="CP31" s="699"/>
      <c r="CQ31" s="700"/>
      <c r="CR31" s="683">
        <v>237184</v>
      </c>
      <c r="CS31" s="708"/>
      <c r="CT31" s="708"/>
      <c r="CU31" s="708"/>
      <c r="CV31" s="708"/>
      <c r="CW31" s="708"/>
      <c r="CX31" s="708"/>
      <c r="CY31" s="709"/>
      <c r="CZ31" s="688">
        <v>0.7</v>
      </c>
      <c r="DA31" s="720"/>
      <c r="DB31" s="720"/>
      <c r="DC31" s="722"/>
      <c r="DD31" s="692">
        <v>224985</v>
      </c>
      <c r="DE31" s="708"/>
      <c r="DF31" s="708"/>
      <c r="DG31" s="708"/>
      <c r="DH31" s="708"/>
      <c r="DI31" s="708"/>
      <c r="DJ31" s="708"/>
      <c r="DK31" s="709"/>
      <c r="DL31" s="692">
        <v>224985</v>
      </c>
      <c r="DM31" s="708"/>
      <c r="DN31" s="708"/>
      <c r="DO31" s="708"/>
      <c r="DP31" s="708"/>
      <c r="DQ31" s="708"/>
      <c r="DR31" s="708"/>
      <c r="DS31" s="708"/>
      <c r="DT31" s="708"/>
      <c r="DU31" s="708"/>
      <c r="DV31" s="709"/>
      <c r="DW31" s="688">
        <v>1.4</v>
      </c>
      <c r="DX31" s="720"/>
      <c r="DY31" s="720"/>
      <c r="DZ31" s="720"/>
      <c r="EA31" s="720"/>
      <c r="EB31" s="720"/>
      <c r="EC31" s="721"/>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28" t="s">
        <v>314</v>
      </c>
      <c r="AV32" s="228"/>
      <c r="AW32" s="228"/>
      <c r="AX32" s="680" t="s">
        <v>315</v>
      </c>
      <c r="AY32" s="681"/>
      <c r="AZ32" s="681"/>
      <c r="BA32" s="681"/>
      <c r="BB32" s="681"/>
      <c r="BC32" s="681"/>
      <c r="BD32" s="681"/>
      <c r="BE32" s="681"/>
      <c r="BF32" s="682"/>
      <c r="BG32" s="749">
        <v>99.1</v>
      </c>
      <c r="BH32" s="708"/>
      <c r="BI32" s="708"/>
      <c r="BJ32" s="708"/>
      <c r="BK32" s="708"/>
      <c r="BL32" s="708"/>
      <c r="BM32" s="689">
        <v>94.2</v>
      </c>
      <c r="BN32" s="737"/>
      <c r="BO32" s="737"/>
      <c r="BP32" s="737"/>
      <c r="BQ32" s="738"/>
      <c r="BR32" s="749">
        <v>98.9</v>
      </c>
      <c r="BS32" s="708"/>
      <c r="BT32" s="708"/>
      <c r="BU32" s="708"/>
      <c r="BV32" s="708"/>
      <c r="BW32" s="708"/>
      <c r="BX32" s="689">
        <v>93.8</v>
      </c>
      <c r="BY32" s="737"/>
      <c r="BZ32" s="737"/>
      <c r="CA32" s="737"/>
      <c r="CB32" s="738"/>
      <c r="CD32" s="733"/>
      <c r="CE32" s="734"/>
      <c r="CF32" s="698" t="s">
        <v>316</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20"/>
      <c r="DB32" s="720"/>
      <c r="DC32" s="722"/>
      <c r="DD32" s="692" t="s">
        <v>233</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20"/>
      <c r="DY32" s="720"/>
      <c r="DZ32" s="720"/>
      <c r="EA32" s="720"/>
      <c r="EB32" s="720"/>
      <c r="EC32" s="721"/>
    </row>
    <row r="33" spans="2:133" ht="11.25" customHeight="1" x14ac:dyDescent="0.15">
      <c r="B33" s="680" t="s">
        <v>317</v>
      </c>
      <c r="C33" s="681"/>
      <c r="D33" s="681"/>
      <c r="E33" s="681"/>
      <c r="F33" s="681"/>
      <c r="G33" s="681"/>
      <c r="H33" s="681"/>
      <c r="I33" s="681"/>
      <c r="J33" s="681"/>
      <c r="K33" s="681"/>
      <c r="L33" s="681"/>
      <c r="M33" s="681"/>
      <c r="N33" s="681"/>
      <c r="O33" s="681"/>
      <c r="P33" s="681"/>
      <c r="Q33" s="682"/>
      <c r="R33" s="683">
        <v>2210580</v>
      </c>
      <c r="S33" s="684"/>
      <c r="T33" s="684"/>
      <c r="U33" s="684"/>
      <c r="V33" s="684"/>
      <c r="W33" s="684"/>
      <c r="X33" s="684"/>
      <c r="Y33" s="685"/>
      <c r="Z33" s="686">
        <v>6.7</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0"/>
      <c r="AV33" s="230"/>
      <c r="AW33" s="230"/>
      <c r="AX33" s="724" t="s">
        <v>318</v>
      </c>
      <c r="AY33" s="725"/>
      <c r="AZ33" s="725"/>
      <c r="BA33" s="725"/>
      <c r="BB33" s="725"/>
      <c r="BC33" s="725"/>
      <c r="BD33" s="725"/>
      <c r="BE33" s="725"/>
      <c r="BF33" s="726"/>
      <c r="BG33" s="753">
        <v>98.6</v>
      </c>
      <c r="BH33" s="754"/>
      <c r="BI33" s="754"/>
      <c r="BJ33" s="754"/>
      <c r="BK33" s="754"/>
      <c r="BL33" s="754"/>
      <c r="BM33" s="755">
        <v>90.5</v>
      </c>
      <c r="BN33" s="754"/>
      <c r="BO33" s="754"/>
      <c r="BP33" s="754"/>
      <c r="BQ33" s="756"/>
      <c r="BR33" s="753">
        <v>98.4</v>
      </c>
      <c r="BS33" s="754"/>
      <c r="BT33" s="754"/>
      <c r="BU33" s="754"/>
      <c r="BV33" s="754"/>
      <c r="BW33" s="754"/>
      <c r="BX33" s="755">
        <v>89.6</v>
      </c>
      <c r="BY33" s="754"/>
      <c r="BZ33" s="754"/>
      <c r="CA33" s="754"/>
      <c r="CB33" s="756"/>
      <c r="CD33" s="698" t="s">
        <v>319</v>
      </c>
      <c r="CE33" s="699"/>
      <c r="CF33" s="699"/>
      <c r="CG33" s="699"/>
      <c r="CH33" s="699"/>
      <c r="CI33" s="699"/>
      <c r="CJ33" s="699"/>
      <c r="CK33" s="699"/>
      <c r="CL33" s="699"/>
      <c r="CM33" s="699"/>
      <c r="CN33" s="699"/>
      <c r="CO33" s="699"/>
      <c r="CP33" s="699"/>
      <c r="CQ33" s="700"/>
      <c r="CR33" s="683">
        <v>17488511</v>
      </c>
      <c r="CS33" s="708"/>
      <c r="CT33" s="708"/>
      <c r="CU33" s="708"/>
      <c r="CV33" s="708"/>
      <c r="CW33" s="708"/>
      <c r="CX33" s="708"/>
      <c r="CY33" s="709"/>
      <c r="CZ33" s="688">
        <v>54.5</v>
      </c>
      <c r="DA33" s="720"/>
      <c r="DB33" s="720"/>
      <c r="DC33" s="722"/>
      <c r="DD33" s="692">
        <v>9288865</v>
      </c>
      <c r="DE33" s="708"/>
      <c r="DF33" s="708"/>
      <c r="DG33" s="708"/>
      <c r="DH33" s="708"/>
      <c r="DI33" s="708"/>
      <c r="DJ33" s="708"/>
      <c r="DK33" s="709"/>
      <c r="DL33" s="692">
        <v>6749398</v>
      </c>
      <c r="DM33" s="708"/>
      <c r="DN33" s="708"/>
      <c r="DO33" s="708"/>
      <c r="DP33" s="708"/>
      <c r="DQ33" s="708"/>
      <c r="DR33" s="708"/>
      <c r="DS33" s="708"/>
      <c r="DT33" s="708"/>
      <c r="DU33" s="708"/>
      <c r="DV33" s="709"/>
      <c r="DW33" s="688">
        <v>41.9</v>
      </c>
      <c r="DX33" s="720"/>
      <c r="DY33" s="720"/>
      <c r="DZ33" s="720"/>
      <c r="EA33" s="720"/>
      <c r="EB33" s="720"/>
      <c r="EC33" s="721"/>
    </row>
    <row r="34" spans="2:133" ht="11.25" customHeight="1" x14ac:dyDescent="0.15">
      <c r="B34" s="680" t="s">
        <v>320</v>
      </c>
      <c r="C34" s="681"/>
      <c r="D34" s="681"/>
      <c r="E34" s="681"/>
      <c r="F34" s="681"/>
      <c r="G34" s="681"/>
      <c r="H34" s="681"/>
      <c r="I34" s="681"/>
      <c r="J34" s="681"/>
      <c r="K34" s="681"/>
      <c r="L34" s="681"/>
      <c r="M34" s="681"/>
      <c r="N34" s="681"/>
      <c r="O34" s="681"/>
      <c r="P34" s="681"/>
      <c r="Q34" s="682"/>
      <c r="R34" s="683">
        <v>68824</v>
      </c>
      <c r="S34" s="684"/>
      <c r="T34" s="684"/>
      <c r="U34" s="684"/>
      <c r="V34" s="684"/>
      <c r="W34" s="684"/>
      <c r="X34" s="684"/>
      <c r="Y34" s="685"/>
      <c r="Z34" s="686">
        <v>0.2</v>
      </c>
      <c r="AA34" s="686"/>
      <c r="AB34" s="686"/>
      <c r="AC34" s="686"/>
      <c r="AD34" s="687" t="s">
        <v>233</v>
      </c>
      <c r="AE34" s="687"/>
      <c r="AF34" s="687"/>
      <c r="AG34" s="687"/>
      <c r="AH34" s="687"/>
      <c r="AI34" s="687"/>
      <c r="AJ34" s="687"/>
      <c r="AK34" s="687"/>
      <c r="AL34" s="688" t="s">
        <v>127</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321</v>
      </c>
      <c r="CE34" s="699"/>
      <c r="CF34" s="699"/>
      <c r="CG34" s="699"/>
      <c r="CH34" s="699"/>
      <c r="CI34" s="699"/>
      <c r="CJ34" s="699"/>
      <c r="CK34" s="699"/>
      <c r="CL34" s="699"/>
      <c r="CM34" s="699"/>
      <c r="CN34" s="699"/>
      <c r="CO34" s="699"/>
      <c r="CP34" s="699"/>
      <c r="CQ34" s="700"/>
      <c r="CR34" s="683">
        <v>3954733</v>
      </c>
      <c r="CS34" s="684"/>
      <c r="CT34" s="684"/>
      <c r="CU34" s="684"/>
      <c r="CV34" s="684"/>
      <c r="CW34" s="684"/>
      <c r="CX34" s="684"/>
      <c r="CY34" s="685"/>
      <c r="CZ34" s="688">
        <v>12.3</v>
      </c>
      <c r="DA34" s="720"/>
      <c r="DB34" s="720"/>
      <c r="DC34" s="722"/>
      <c r="DD34" s="692">
        <v>2881723</v>
      </c>
      <c r="DE34" s="684"/>
      <c r="DF34" s="684"/>
      <c r="DG34" s="684"/>
      <c r="DH34" s="684"/>
      <c r="DI34" s="684"/>
      <c r="DJ34" s="684"/>
      <c r="DK34" s="685"/>
      <c r="DL34" s="692">
        <v>2022175</v>
      </c>
      <c r="DM34" s="684"/>
      <c r="DN34" s="684"/>
      <c r="DO34" s="684"/>
      <c r="DP34" s="684"/>
      <c r="DQ34" s="684"/>
      <c r="DR34" s="684"/>
      <c r="DS34" s="684"/>
      <c r="DT34" s="684"/>
      <c r="DU34" s="684"/>
      <c r="DV34" s="685"/>
      <c r="DW34" s="688">
        <v>12.6</v>
      </c>
      <c r="DX34" s="720"/>
      <c r="DY34" s="720"/>
      <c r="DZ34" s="720"/>
      <c r="EA34" s="720"/>
      <c r="EB34" s="720"/>
      <c r="EC34" s="721"/>
    </row>
    <row r="35" spans="2:133" ht="11.25" customHeight="1" x14ac:dyDescent="0.15">
      <c r="B35" s="680" t="s">
        <v>322</v>
      </c>
      <c r="C35" s="681"/>
      <c r="D35" s="681"/>
      <c r="E35" s="681"/>
      <c r="F35" s="681"/>
      <c r="G35" s="681"/>
      <c r="H35" s="681"/>
      <c r="I35" s="681"/>
      <c r="J35" s="681"/>
      <c r="K35" s="681"/>
      <c r="L35" s="681"/>
      <c r="M35" s="681"/>
      <c r="N35" s="681"/>
      <c r="O35" s="681"/>
      <c r="P35" s="681"/>
      <c r="Q35" s="682"/>
      <c r="R35" s="683">
        <v>1151094</v>
      </c>
      <c r="S35" s="684"/>
      <c r="T35" s="684"/>
      <c r="U35" s="684"/>
      <c r="V35" s="684"/>
      <c r="W35" s="684"/>
      <c r="X35" s="684"/>
      <c r="Y35" s="685"/>
      <c r="Z35" s="686">
        <v>3.5</v>
      </c>
      <c r="AA35" s="686"/>
      <c r="AB35" s="686"/>
      <c r="AC35" s="686"/>
      <c r="AD35" s="687" t="s">
        <v>127</v>
      </c>
      <c r="AE35" s="687"/>
      <c r="AF35" s="687"/>
      <c r="AG35" s="687"/>
      <c r="AH35" s="687"/>
      <c r="AI35" s="687"/>
      <c r="AJ35" s="687"/>
      <c r="AK35" s="687"/>
      <c r="AL35" s="688" t="s">
        <v>127</v>
      </c>
      <c r="AM35" s="689"/>
      <c r="AN35" s="689"/>
      <c r="AO35" s="690"/>
      <c r="AP35" s="233"/>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197846</v>
      </c>
      <c r="CS35" s="708"/>
      <c r="CT35" s="708"/>
      <c r="CU35" s="708"/>
      <c r="CV35" s="708"/>
      <c r="CW35" s="708"/>
      <c r="CX35" s="708"/>
      <c r="CY35" s="709"/>
      <c r="CZ35" s="688">
        <v>0.6</v>
      </c>
      <c r="DA35" s="720"/>
      <c r="DB35" s="720"/>
      <c r="DC35" s="722"/>
      <c r="DD35" s="692">
        <v>161314</v>
      </c>
      <c r="DE35" s="708"/>
      <c r="DF35" s="708"/>
      <c r="DG35" s="708"/>
      <c r="DH35" s="708"/>
      <c r="DI35" s="708"/>
      <c r="DJ35" s="708"/>
      <c r="DK35" s="709"/>
      <c r="DL35" s="692">
        <v>161314</v>
      </c>
      <c r="DM35" s="708"/>
      <c r="DN35" s="708"/>
      <c r="DO35" s="708"/>
      <c r="DP35" s="708"/>
      <c r="DQ35" s="708"/>
      <c r="DR35" s="708"/>
      <c r="DS35" s="708"/>
      <c r="DT35" s="708"/>
      <c r="DU35" s="708"/>
      <c r="DV35" s="709"/>
      <c r="DW35" s="688">
        <v>1</v>
      </c>
      <c r="DX35" s="720"/>
      <c r="DY35" s="720"/>
      <c r="DZ35" s="720"/>
      <c r="EA35" s="720"/>
      <c r="EB35" s="720"/>
      <c r="EC35" s="721"/>
    </row>
    <row r="36" spans="2:133" ht="11.25" customHeight="1" x14ac:dyDescent="0.15">
      <c r="B36" s="680" t="s">
        <v>326</v>
      </c>
      <c r="C36" s="681"/>
      <c r="D36" s="681"/>
      <c r="E36" s="681"/>
      <c r="F36" s="681"/>
      <c r="G36" s="681"/>
      <c r="H36" s="681"/>
      <c r="I36" s="681"/>
      <c r="J36" s="681"/>
      <c r="K36" s="681"/>
      <c r="L36" s="681"/>
      <c r="M36" s="681"/>
      <c r="N36" s="681"/>
      <c r="O36" s="681"/>
      <c r="P36" s="681"/>
      <c r="Q36" s="682"/>
      <c r="R36" s="683">
        <v>858460</v>
      </c>
      <c r="S36" s="684"/>
      <c r="T36" s="684"/>
      <c r="U36" s="684"/>
      <c r="V36" s="684"/>
      <c r="W36" s="684"/>
      <c r="X36" s="684"/>
      <c r="Y36" s="685"/>
      <c r="Z36" s="686">
        <v>2.6</v>
      </c>
      <c r="AA36" s="686"/>
      <c r="AB36" s="686"/>
      <c r="AC36" s="686"/>
      <c r="AD36" s="687" t="s">
        <v>127</v>
      </c>
      <c r="AE36" s="687"/>
      <c r="AF36" s="687"/>
      <c r="AG36" s="687"/>
      <c r="AH36" s="687"/>
      <c r="AI36" s="687"/>
      <c r="AJ36" s="687"/>
      <c r="AK36" s="687"/>
      <c r="AL36" s="688" t="s">
        <v>127</v>
      </c>
      <c r="AM36" s="689"/>
      <c r="AN36" s="689"/>
      <c r="AO36" s="690"/>
      <c r="AP36" s="233"/>
      <c r="AQ36" s="757" t="s">
        <v>327</v>
      </c>
      <c r="AR36" s="758"/>
      <c r="AS36" s="758"/>
      <c r="AT36" s="758"/>
      <c r="AU36" s="758"/>
      <c r="AV36" s="758"/>
      <c r="AW36" s="758"/>
      <c r="AX36" s="758"/>
      <c r="AY36" s="759"/>
      <c r="AZ36" s="672">
        <v>4235994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156275</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9350186</v>
      </c>
      <c r="CS36" s="684"/>
      <c r="CT36" s="684"/>
      <c r="CU36" s="684"/>
      <c r="CV36" s="684"/>
      <c r="CW36" s="684"/>
      <c r="CX36" s="684"/>
      <c r="CY36" s="685"/>
      <c r="CZ36" s="688">
        <v>29.1</v>
      </c>
      <c r="DA36" s="720"/>
      <c r="DB36" s="720"/>
      <c r="DC36" s="722"/>
      <c r="DD36" s="692">
        <v>3909397</v>
      </c>
      <c r="DE36" s="684"/>
      <c r="DF36" s="684"/>
      <c r="DG36" s="684"/>
      <c r="DH36" s="684"/>
      <c r="DI36" s="684"/>
      <c r="DJ36" s="684"/>
      <c r="DK36" s="685"/>
      <c r="DL36" s="692">
        <v>2988625</v>
      </c>
      <c r="DM36" s="684"/>
      <c r="DN36" s="684"/>
      <c r="DO36" s="684"/>
      <c r="DP36" s="684"/>
      <c r="DQ36" s="684"/>
      <c r="DR36" s="684"/>
      <c r="DS36" s="684"/>
      <c r="DT36" s="684"/>
      <c r="DU36" s="684"/>
      <c r="DV36" s="685"/>
      <c r="DW36" s="688">
        <v>18.600000000000001</v>
      </c>
      <c r="DX36" s="720"/>
      <c r="DY36" s="720"/>
      <c r="DZ36" s="720"/>
      <c r="EA36" s="720"/>
      <c r="EB36" s="720"/>
      <c r="EC36" s="721"/>
    </row>
    <row r="37" spans="2:133" ht="11.25" customHeight="1" x14ac:dyDescent="0.15">
      <c r="B37" s="680" t="s">
        <v>330</v>
      </c>
      <c r="C37" s="681"/>
      <c r="D37" s="681"/>
      <c r="E37" s="681"/>
      <c r="F37" s="681"/>
      <c r="G37" s="681"/>
      <c r="H37" s="681"/>
      <c r="I37" s="681"/>
      <c r="J37" s="681"/>
      <c r="K37" s="681"/>
      <c r="L37" s="681"/>
      <c r="M37" s="681"/>
      <c r="N37" s="681"/>
      <c r="O37" s="681"/>
      <c r="P37" s="681"/>
      <c r="Q37" s="682"/>
      <c r="R37" s="683">
        <v>781084</v>
      </c>
      <c r="S37" s="684"/>
      <c r="T37" s="684"/>
      <c r="U37" s="684"/>
      <c r="V37" s="684"/>
      <c r="W37" s="684"/>
      <c r="X37" s="684"/>
      <c r="Y37" s="685"/>
      <c r="Z37" s="686">
        <v>2.4</v>
      </c>
      <c r="AA37" s="686"/>
      <c r="AB37" s="686"/>
      <c r="AC37" s="686"/>
      <c r="AD37" s="687" t="s">
        <v>127</v>
      </c>
      <c r="AE37" s="687"/>
      <c r="AF37" s="687"/>
      <c r="AG37" s="687"/>
      <c r="AH37" s="687"/>
      <c r="AI37" s="687"/>
      <c r="AJ37" s="687"/>
      <c r="AK37" s="687"/>
      <c r="AL37" s="688" t="s">
        <v>127</v>
      </c>
      <c r="AM37" s="689"/>
      <c r="AN37" s="689"/>
      <c r="AO37" s="690"/>
      <c r="AQ37" s="761" t="s">
        <v>331</v>
      </c>
      <c r="AR37" s="762"/>
      <c r="AS37" s="762"/>
      <c r="AT37" s="762"/>
      <c r="AU37" s="762"/>
      <c r="AV37" s="762"/>
      <c r="AW37" s="762"/>
      <c r="AX37" s="762"/>
      <c r="AY37" s="763"/>
      <c r="AZ37" s="683">
        <v>1460000</v>
      </c>
      <c r="BA37" s="684"/>
      <c r="BB37" s="684"/>
      <c r="BC37" s="684"/>
      <c r="BD37" s="708"/>
      <c r="BE37" s="708"/>
      <c r="BF37" s="738"/>
      <c r="BG37" s="698" t="s">
        <v>332</v>
      </c>
      <c r="BH37" s="699"/>
      <c r="BI37" s="699"/>
      <c r="BJ37" s="699"/>
      <c r="BK37" s="699"/>
      <c r="BL37" s="699"/>
      <c r="BM37" s="699"/>
      <c r="BN37" s="699"/>
      <c r="BO37" s="699"/>
      <c r="BP37" s="699"/>
      <c r="BQ37" s="699"/>
      <c r="BR37" s="699"/>
      <c r="BS37" s="699"/>
      <c r="BT37" s="699"/>
      <c r="BU37" s="700"/>
      <c r="BV37" s="683">
        <v>130313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933423</v>
      </c>
      <c r="CS37" s="708"/>
      <c r="CT37" s="708"/>
      <c r="CU37" s="708"/>
      <c r="CV37" s="708"/>
      <c r="CW37" s="708"/>
      <c r="CX37" s="708"/>
      <c r="CY37" s="709"/>
      <c r="CZ37" s="688">
        <v>2.9</v>
      </c>
      <c r="DA37" s="720"/>
      <c r="DB37" s="720"/>
      <c r="DC37" s="722"/>
      <c r="DD37" s="692">
        <v>932582</v>
      </c>
      <c r="DE37" s="708"/>
      <c r="DF37" s="708"/>
      <c r="DG37" s="708"/>
      <c r="DH37" s="708"/>
      <c r="DI37" s="708"/>
      <c r="DJ37" s="708"/>
      <c r="DK37" s="709"/>
      <c r="DL37" s="692">
        <v>919638</v>
      </c>
      <c r="DM37" s="708"/>
      <c r="DN37" s="708"/>
      <c r="DO37" s="708"/>
      <c r="DP37" s="708"/>
      <c r="DQ37" s="708"/>
      <c r="DR37" s="708"/>
      <c r="DS37" s="708"/>
      <c r="DT37" s="708"/>
      <c r="DU37" s="708"/>
      <c r="DV37" s="709"/>
      <c r="DW37" s="688">
        <v>5.7</v>
      </c>
      <c r="DX37" s="720"/>
      <c r="DY37" s="720"/>
      <c r="DZ37" s="720"/>
      <c r="EA37" s="720"/>
      <c r="EB37" s="720"/>
      <c r="EC37" s="721"/>
    </row>
    <row r="38" spans="2:133" ht="11.25" customHeight="1" x14ac:dyDescent="0.15">
      <c r="B38" s="680" t="s">
        <v>334</v>
      </c>
      <c r="C38" s="681"/>
      <c r="D38" s="681"/>
      <c r="E38" s="681"/>
      <c r="F38" s="681"/>
      <c r="G38" s="681"/>
      <c r="H38" s="681"/>
      <c r="I38" s="681"/>
      <c r="J38" s="681"/>
      <c r="K38" s="681"/>
      <c r="L38" s="681"/>
      <c r="M38" s="681"/>
      <c r="N38" s="681"/>
      <c r="O38" s="681"/>
      <c r="P38" s="681"/>
      <c r="Q38" s="682"/>
      <c r="R38" s="683">
        <v>478841</v>
      </c>
      <c r="S38" s="684"/>
      <c r="T38" s="684"/>
      <c r="U38" s="684"/>
      <c r="V38" s="684"/>
      <c r="W38" s="684"/>
      <c r="X38" s="684"/>
      <c r="Y38" s="685"/>
      <c r="Z38" s="686">
        <v>1.5</v>
      </c>
      <c r="AA38" s="686"/>
      <c r="AB38" s="686"/>
      <c r="AC38" s="686"/>
      <c r="AD38" s="687">
        <v>46159</v>
      </c>
      <c r="AE38" s="687"/>
      <c r="AF38" s="687"/>
      <c r="AG38" s="687"/>
      <c r="AH38" s="687"/>
      <c r="AI38" s="687"/>
      <c r="AJ38" s="687"/>
      <c r="AK38" s="687"/>
      <c r="AL38" s="688">
        <v>0.3</v>
      </c>
      <c r="AM38" s="689"/>
      <c r="AN38" s="689"/>
      <c r="AO38" s="690"/>
      <c r="AQ38" s="761" t="s">
        <v>335</v>
      </c>
      <c r="AR38" s="762"/>
      <c r="AS38" s="762"/>
      <c r="AT38" s="762"/>
      <c r="AU38" s="762"/>
      <c r="AV38" s="762"/>
      <c r="AW38" s="762"/>
      <c r="AX38" s="762"/>
      <c r="AY38" s="763"/>
      <c r="AZ38" s="683">
        <v>384258</v>
      </c>
      <c r="BA38" s="684"/>
      <c r="BB38" s="684"/>
      <c r="BC38" s="684"/>
      <c r="BD38" s="708"/>
      <c r="BE38" s="708"/>
      <c r="BF38" s="738"/>
      <c r="BG38" s="698" t="s">
        <v>336</v>
      </c>
      <c r="BH38" s="699"/>
      <c r="BI38" s="699"/>
      <c r="BJ38" s="699"/>
      <c r="BK38" s="699"/>
      <c r="BL38" s="699"/>
      <c r="BM38" s="699"/>
      <c r="BN38" s="699"/>
      <c r="BO38" s="699"/>
      <c r="BP38" s="699"/>
      <c r="BQ38" s="699"/>
      <c r="BR38" s="699"/>
      <c r="BS38" s="699"/>
      <c r="BT38" s="699"/>
      <c r="BU38" s="700"/>
      <c r="BV38" s="683">
        <v>7489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2391736</v>
      </c>
      <c r="CS38" s="684"/>
      <c r="CT38" s="684"/>
      <c r="CU38" s="684"/>
      <c r="CV38" s="684"/>
      <c r="CW38" s="684"/>
      <c r="CX38" s="684"/>
      <c r="CY38" s="685"/>
      <c r="CZ38" s="688">
        <v>7.5</v>
      </c>
      <c r="DA38" s="720"/>
      <c r="DB38" s="720"/>
      <c r="DC38" s="722"/>
      <c r="DD38" s="692">
        <v>1958164</v>
      </c>
      <c r="DE38" s="684"/>
      <c r="DF38" s="684"/>
      <c r="DG38" s="684"/>
      <c r="DH38" s="684"/>
      <c r="DI38" s="684"/>
      <c r="DJ38" s="684"/>
      <c r="DK38" s="685"/>
      <c r="DL38" s="692">
        <v>1577284</v>
      </c>
      <c r="DM38" s="684"/>
      <c r="DN38" s="684"/>
      <c r="DO38" s="684"/>
      <c r="DP38" s="684"/>
      <c r="DQ38" s="684"/>
      <c r="DR38" s="684"/>
      <c r="DS38" s="684"/>
      <c r="DT38" s="684"/>
      <c r="DU38" s="684"/>
      <c r="DV38" s="685"/>
      <c r="DW38" s="688">
        <v>9.8000000000000007</v>
      </c>
      <c r="DX38" s="720"/>
      <c r="DY38" s="720"/>
      <c r="DZ38" s="720"/>
      <c r="EA38" s="720"/>
      <c r="EB38" s="720"/>
      <c r="EC38" s="721"/>
    </row>
    <row r="39" spans="2:133" ht="11.25" customHeight="1" x14ac:dyDescent="0.15">
      <c r="B39" s="680" t="s">
        <v>338</v>
      </c>
      <c r="C39" s="681"/>
      <c r="D39" s="681"/>
      <c r="E39" s="681"/>
      <c r="F39" s="681"/>
      <c r="G39" s="681"/>
      <c r="H39" s="681"/>
      <c r="I39" s="681"/>
      <c r="J39" s="681"/>
      <c r="K39" s="681"/>
      <c r="L39" s="681"/>
      <c r="M39" s="681"/>
      <c r="N39" s="681"/>
      <c r="O39" s="681"/>
      <c r="P39" s="681"/>
      <c r="Q39" s="682"/>
      <c r="R39" s="683">
        <v>2312200</v>
      </c>
      <c r="S39" s="684"/>
      <c r="T39" s="684"/>
      <c r="U39" s="684"/>
      <c r="V39" s="684"/>
      <c r="W39" s="684"/>
      <c r="X39" s="684"/>
      <c r="Y39" s="685"/>
      <c r="Z39" s="686">
        <v>7</v>
      </c>
      <c r="AA39" s="686"/>
      <c r="AB39" s="686"/>
      <c r="AC39" s="686"/>
      <c r="AD39" s="687" t="s">
        <v>233</v>
      </c>
      <c r="AE39" s="687"/>
      <c r="AF39" s="687"/>
      <c r="AG39" s="687"/>
      <c r="AH39" s="687"/>
      <c r="AI39" s="687"/>
      <c r="AJ39" s="687"/>
      <c r="AK39" s="687"/>
      <c r="AL39" s="688" t="s">
        <v>233</v>
      </c>
      <c r="AM39" s="689"/>
      <c r="AN39" s="689"/>
      <c r="AO39" s="690"/>
      <c r="AQ39" s="761" t="s">
        <v>339</v>
      </c>
      <c r="AR39" s="762"/>
      <c r="AS39" s="762"/>
      <c r="AT39" s="762"/>
      <c r="AU39" s="762"/>
      <c r="AV39" s="762"/>
      <c r="AW39" s="762"/>
      <c r="AX39" s="762"/>
      <c r="AY39" s="763"/>
      <c r="AZ39" s="683">
        <v>25145</v>
      </c>
      <c r="BA39" s="684"/>
      <c r="BB39" s="684"/>
      <c r="BC39" s="684"/>
      <c r="BD39" s="708"/>
      <c r="BE39" s="708"/>
      <c r="BF39" s="738"/>
      <c r="BG39" s="698" t="s">
        <v>340</v>
      </c>
      <c r="BH39" s="699"/>
      <c r="BI39" s="699"/>
      <c r="BJ39" s="699"/>
      <c r="BK39" s="699"/>
      <c r="BL39" s="699"/>
      <c r="BM39" s="699"/>
      <c r="BN39" s="699"/>
      <c r="BO39" s="699"/>
      <c r="BP39" s="699"/>
      <c r="BQ39" s="699"/>
      <c r="BR39" s="699"/>
      <c r="BS39" s="699"/>
      <c r="BT39" s="699"/>
      <c r="BU39" s="700"/>
      <c r="BV39" s="683">
        <v>12768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1571286</v>
      </c>
      <c r="CS39" s="708"/>
      <c r="CT39" s="708"/>
      <c r="CU39" s="708"/>
      <c r="CV39" s="708"/>
      <c r="CW39" s="708"/>
      <c r="CX39" s="708"/>
      <c r="CY39" s="709"/>
      <c r="CZ39" s="688">
        <v>4.9000000000000004</v>
      </c>
      <c r="DA39" s="720"/>
      <c r="DB39" s="720"/>
      <c r="DC39" s="722"/>
      <c r="DD39" s="692">
        <v>355543</v>
      </c>
      <c r="DE39" s="708"/>
      <c r="DF39" s="708"/>
      <c r="DG39" s="708"/>
      <c r="DH39" s="708"/>
      <c r="DI39" s="708"/>
      <c r="DJ39" s="708"/>
      <c r="DK39" s="709"/>
      <c r="DL39" s="692" t="s">
        <v>233</v>
      </c>
      <c r="DM39" s="708"/>
      <c r="DN39" s="708"/>
      <c r="DO39" s="708"/>
      <c r="DP39" s="708"/>
      <c r="DQ39" s="708"/>
      <c r="DR39" s="708"/>
      <c r="DS39" s="708"/>
      <c r="DT39" s="708"/>
      <c r="DU39" s="708"/>
      <c r="DV39" s="709"/>
      <c r="DW39" s="688" t="s">
        <v>127</v>
      </c>
      <c r="DX39" s="720"/>
      <c r="DY39" s="720"/>
      <c r="DZ39" s="720"/>
      <c r="EA39" s="720"/>
      <c r="EB39" s="720"/>
      <c r="EC39" s="721"/>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233</v>
      </c>
      <c r="AA40" s="686"/>
      <c r="AB40" s="686"/>
      <c r="AC40" s="686"/>
      <c r="AD40" s="687" t="s">
        <v>127</v>
      </c>
      <c r="AE40" s="687"/>
      <c r="AF40" s="687"/>
      <c r="AG40" s="687"/>
      <c r="AH40" s="687"/>
      <c r="AI40" s="687"/>
      <c r="AJ40" s="687"/>
      <c r="AK40" s="687"/>
      <c r="AL40" s="688" t="s">
        <v>233</v>
      </c>
      <c r="AM40" s="689"/>
      <c r="AN40" s="689"/>
      <c r="AO40" s="690"/>
      <c r="AQ40" s="761" t="s">
        <v>343</v>
      </c>
      <c r="AR40" s="762"/>
      <c r="AS40" s="762"/>
      <c r="AT40" s="762"/>
      <c r="AU40" s="762"/>
      <c r="AV40" s="762"/>
      <c r="AW40" s="762"/>
      <c r="AX40" s="762"/>
      <c r="AY40" s="763"/>
      <c r="AZ40" s="683">
        <v>10661</v>
      </c>
      <c r="BA40" s="684"/>
      <c r="BB40" s="684"/>
      <c r="BC40" s="684"/>
      <c r="BD40" s="708"/>
      <c r="BE40" s="708"/>
      <c r="BF40" s="738"/>
      <c r="BG40" s="764" t="s">
        <v>344</v>
      </c>
      <c r="BH40" s="765"/>
      <c r="BI40" s="765"/>
      <c r="BJ40" s="765"/>
      <c r="BK40" s="765"/>
      <c r="BL40" s="234"/>
      <c r="BM40" s="699" t="s">
        <v>345</v>
      </c>
      <c r="BN40" s="699"/>
      <c r="BO40" s="699"/>
      <c r="BP40" s="699"/>
      <c r="BQ40" s="699"/>
      <c r="BR40" s="699"/>
      <c r="BS40" s="699"/>
      <c r="BT40" s="699"/>
      <c r="BU40" s="700"/>
      <c r="BV40" s="683">
        <v>109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22724</v>
      </c>
      <c r="CS40" s="684"/>
      <c r="CT40" s="684"/>
      <c r="CU40" s="684"/>
      <c r="CV40" s="684"/>
      <c r="CW40" s="684"/>
      <c r="CX40" s="684"/>
      <c r="CY40" s="685"/>
      <c r="CZ40" s="688">
        <v>0.1</v>
      </c>
      <c r="DA40" s="720"/>
      <c r="DB40" s="720"/>
      <c r="DC40" s="722"/>
      <c r="DD40" s="692">
        <v>22724</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20"/>
      <c r="DY40" s="720"/>
      <c r="DZ40" s="720"/>
      <c r="EA40" s="720"/>
      <c r="EB40" s="720"/>
      <c r="EC40" s="721"/>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127</v>
      </c>
      <c r="S41" s="684"/>
      <c r="T41" s="684"/>
      <c r="U41" s="684"/>
      <c r="V41" s="684"/>
      <c r="W41" s="684"/>
      <c r="X41" s="684"/>
      <c r="Y41" s="685"/>
      <c r="Z41" s="686" t="s">
        <v>233</v>
      </c>
      <c r="AA41" s="686"/>
      <c r="AB41" s="686"/>
      <c r="AC41" s="686"/>
      <c r="AD41" s="687" t="s">
        <v>127</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659225</v>
      </c>
      <c r="BA41" s="684"/>
      <c r="BB41" s="684"/>
      <c r="BC41" s="684"/>
      <c r="BD41" s="708"/>
      <c r="BE41" s="708"/>
      <c r="BF41" s="738"/>
      <c r="BG41" s="764"/>
      <c r="BH41" s="765"/>
      <c r="BI41" s="765"/>
      <c r="BJ41" s="765"/>
      <c r="BK41" s="765"/>
      <c r="BL41" s="234"/>
      <c r="BM41" s="699" t="s">
        <v>349</v>
      </c>
      <c r="BN41" s="699"/>
      <c r="BO41" s="699"/>
      <c r="BP41" s="699"/>
      <c r="BQ41" s="699"/>
      <c r="BR41" s="699"/>
      <c r="BS41" s="699"/>
      <c r="BT41" s="699"/>
      <c r="BU41" s="700"/>
      <c r="BV41" s="683">
        <v>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127</v>
      </c>
      <c r="CS41" s="708"/>
      <c r="CT41" s="708"/>
      <c r="CU41" s="708"/>
      <c r="CV41" s="708"/>
      <c r="CW41" s="708"/>
      <c r="CX41" s="708"/>
      <c r="CY41" s="709"/>
      <c r="CZ41" s="688" t="s">
        <v>233</v>
      </c>
      <c r="DA41" s="720"/>
      <c r="DB41" s="720"/>
      <c r="DC41" s="722"/>
      <c r="DD41" s="692" t="s">
        <v>127</v>
      </c>
      <c r="DE41" s="708"/>
      <c r="DF41" s="708"/>
      <c r="DG41" s="708"/>
      <c r="DH41" s="708"/>
      <c r="DI41" s="708"/>
      <c r="DJ41" s="708"/>
      <c r="DK41" s="709"/>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0" t="s">
        <v>351</v>
      </c>
      <c r="C42" s="681"/>
      <c r="D42" s="681"/>
      <c r="E42" s="681"/>
      <c r="F42" s="681"/>
      <c r="G42" s="681"/>
      <c r="H42" s="681"/>
      <c r="I42" s="681"/>
      <c r="J42" s="681"/>
      <c r="K42" s="681"/>
      <c r="L42" s="681"/>
      <c r="M42" s="681"/>
      <c r="N42" s="681"/>
      <c r="O42" s="681"/>
      <c r="P42" s="681"/>
      <c r="Q42" s="682"/>
      <c r="R42" s="683">
        <v>598800</v>
      </c>
      <c r="S42" s="684"/>
      <c r="T42" s="684"/>
      <c r="U42" s="684"/>
      <c r="V42" s="684"/>
      <c r="W42" s="684"/>
      <c r="X42" s="684"/>
      <c r="Y42" s="685"/>
      <c r="Z42" s="686">
        <v>1.8</v>
      </c>
      <c r="AA42" s="686"/>
      <c r="AB42" s="686"/>
      <c r="AC42" s="686"/>
      <c r="AD42" s="687" t="s">
        <v>233</v>
      </c>
      <c r="AE42" s="687"/>
      <c r="AF42" s="687"/>
      <c r="AG42" s="687"/>
      <c r="AH42" s="687"/>
      <c r="AI42" s="687"/>
      <c r="AJ42" s="687"/>
      <c r="AK42" s="687"/>
      <c r="AL42" s="688" t="s">
        <v>127</v>
      </c>
      <c r="AM42" s="689"/>
      <c r="AN42" s="689"/>
      <c r="AO42" s="690"/>
      <c r="AQ42" s="782" t="s">
        <v>352</v>
      </c>
      <c r="AR42" s="783"/>
      <c r="AS42" s="783"/>
      <c r="AT42" s="783"/>
      <c r="AU42" s="783"/>
      <c r="AV42" s="783"/>
      <c r="AW42" s="783"/>
      <c r="AX42" s="783"/>
      <c r="AY42" s="784"/>
      <c r="AZ42" s="774">
        <v>1696705</v>
      </c>
      <c r="BA42" s="775"/>
      <c r="BB42" s="775"/>
      <c r="BC42" s="775"/>
      <c r="BD42" s="754"/>
      <c r="BE42" s="754"/>
      <c r="BF42" s="756"/>
      <c r="BG42" s="766"/>
      <c r="BH42" s="767"/>
      <c r="BI42" s="767"/>
      <c r="BJ42" s="767"/>
      <c r="BK42" s="767"/>
      <c r="BL42" s="235"/>
      <c r="BM42" s="711" t="s">
        <v>353</v>
      </c>
      <c r="BN42" s="711"/>
      <c r="BO42" s="711"/>
      <c r="BP42" s="711"/>
      <c r="BQ42" s="711"/>
      <c r="BR42" s="711"/>
      <c r="BS42" s="711"/>
      <c r="BT42" s="711"/>
      <c r="BU42" s="712"/>
      <c r="BV42" s="774">
        <v>330</v>
      </c>
      <c r="BW42" s="775"/>
      <c r="BX42" s="775"/>
      <c r="BY42" s="775"/>
      <c r="BZ42" s="775"/>
      <c r="CA42" s="775"/>
      <c r="CB42" s="781"/>
      <c r="CD42" s="680" t="s">
        <v>354</v>
      </c>
      <c r="CE42" s="681"/>
      <c r="CF42" s="681"/>
      <c r="CG42" s="681"/>
      <c r="CH42" s="681"/>
      <c r="CI42" s="681"/>
      <c r="CJ42" s="681"/>
      <c r="CK42" s="681"/>
      <c r="CL42" s="681"/>
      <c r="CM42" s="681"/>
      <c r="CN42" s="681"/>
      <c r="CO42" s="681"/>
      <c r="CP42" s="681"/>
      <c r="CQ42" s="682"/>
      <c r="CR42" s="683">
        <v>2814194</v>
      </c>
      <c r="CS42" s="684"/>
      <c r="CT42" s="684"/>
      <c r="CU42" s="684"/>
      <c r="CV42" s="684"/>
      <c r="CW42" s="684"/>
      <c r="CX42" s="684"/>
      <c r="CY42" s="685"/>
      <c r="CZ42" s="688">
        <v>8.8000000000000007</v>
      </c>
      <c r="DA42" s="689"/>
      <c r="DB42" s="689"/>
      <c r="DC42" s="701"/>
      <c r="DD42" s="692">
        <v>398157</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24" t="s">
        <v>355</v>
      </c>
      <c r="C43" s="725"/>
      <c r="D43" s="725"/>
      <c r="E43" s="725"/>
      <c r="F43" s="725"/>
      <c r="G43" s="725"/>
      <c r="H43" s="725"/>
      <c r="I43" s="725"/>
      <c r="J43" s="725"/>
      <c r="K43" s="725"/>
      <c r="L43" s="725"/>
      <c r="M43" s="725"/>
      <c r="N43" s="725"/>
      <c r="O43" s="725"/>
      <c r="P43" s="725"/>
      <c r="Q43" s="726"/>
      <c r="R43" s="774">
        <v>32873730</v>
      </c>
      <c r="S43" s="775"/>
      <c r="T43" s="775"/>
      <c r="U43" s="775"/>
      <c r="V43" s="775"/>
      <c r="W43" s="775"/>
      <c r="X43" s="775"/>
      <c r="Y43" s="776"/>
      <c r="Z43" s="777">
        <v>100</v>
      </c>
      <c r="AA43" s="777"/>
      <c r="AB43" s="777"/>
      <c r="AC43" s="777"/>
      <c r="AD43" s="778">
        <v>15490726</v>
      </c>
      <c r="AE43" s="778"/>
      <c r="AF43" s="778"/>
      <c r="AG43" s="778"/>
      <c r="AH43" s="778"/>
      <c r="AI43" s="778"/>
      <c r="AJ43" s="778"/>
      <c r="AK43" s="778"/>
      <c r="AL43" s="779">
        <v>100</v>
      </c>
      <c r="AM43" s="755"/>
      <c r="AN43" s="755"/>
      <c r="AO43" s="780"/>
      <c r="BV43" s="236"/>
      <c r="BW43" s="236"/>
      <c r="BX43" s="236"/>
      <c r="BY43" s="236"/>
      <c r="BZ43" s="236"/>
      <c r="CA43" s="236"/>
      <c r="CB43" s="236"/>
      <c r="CD43" s="680" t="s">
        <v>356</v>
      </c>
      <c r="CE43" s="681"/>
      <c r="CF43" s="681"/>
      <c r="CG43" s="681"/>
      <c r="CH43" s="681"/>
      <c r="CI43" s="681"/>
      <c r="CJ43" s="681"/>
      <c r="CK43" s="681"/>
      <c r="CL43" s="681"/>
      <c r="CM43" s="681"/>
      <c r="CN43" s="681"/>
      <c r="CO43" s="681"/>
      <c r="CP43" s="681"/>
      <c r="CQ43" s="682"/>
      <c r="CR43" s="683">
        <v>117373</v>
      </c>
      <c r="CS43" s="708"/>
      <c r="CT43" s="708"/>
      <c r="CU43" s="708"/>
      <c r="CV43" s="708"/>
      <c r="CW43" s="708"/>
      <c r="CX43" s="708"/>
      <c r="CY43" s="709"/>
      <c r="CZ43" s="688">
        <v>0.4</v>
      </c>
      <c r="DA43" s="720"/>
      <c r="DB43" s="720"/>
      <c r="DC43" s="722"/>
      <c r="DD43" s="692">
        <v>48473</v>
      </c>
      <c r="DE43" s="708"/>
      <c r="DF43" s="708"/>
      <c r="DG43" s="708"/>
      <c r="DH43" s="708"/>
      <c r="DI43" s="708"/>
      <c r="DJ43" s="708"/>
      <c r="DK43" s="709"/>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304</v>
      </c>
      <c r="CE44" s="796"/>
      <c r="CF44" s="680" t="s">
        <v>357</v>
      </c>
      <c r="CG44" s="681"/>
      <c r="CH44" s="681"/>
      <c r="CI44" s="681"/>
      <c r="CJ44" s="681"/>
      <c r="CK44" s="681"/>
      <c r="CL44" s="681"/>
      <c r="CM44" s="681"/>
      <c r="CN44" s="681"/>
      <c r="CO44" s="681"/>
      <c r="CP44" s="681"/>
      <c r="CQ44" s="682"/>
      <c r="CR44" s="683">
        <v>2766090</v>
      </c>
      <c r="CS44" s="684"/>
      <c r="CT44" s="684"/>
      <c r="CU44" s="684"/>
      <c r="CV44" s="684"/>
      <c r="CW44" s="684"/>
      <c r="CX44" s="684"/>
      <c r="CY44" s="685"/>
      <c r="CZ44" s="688">
        <v>8.6</v>
      </c>
      <c r="DA44" s="689"/>
      <c r="DB44" s="689"/>
      <c r="DC44" s="701"/>
      <c r="DD44" s="692">
        <v>376578</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38" t="s">
        <v>358</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359</v>
      </c>
      <c r="CG45" s="681"/>
      <c r="CH45" s="681"/>
      <c r="CI45" s="681"/>
      <c r="CJ45" s="681"/>
      <c r="CK45" s="681"/>
      <c r="CL45" s="681"/>
      <c r="CM45" s="681"/>
      <c r="CN45" s="681"/>
      <c r="CO45" s="681"/>
      <c r="CP45" s="681"/>
      <c r="CQ45" s="682"/>
      <c r="CR45" s="683">
        <v>694802</v>
      </c>
      <c r="CS45" s="708"/>
      <c r="CT45" s="708"/>
      <c r="CU45" s="708"/>
      <c r="CV45" s="708"/>
      <c r="CW45" s="708"/>
      <c r="CX45" s="708"/>
      <c r="CY45" s="709"/>
      <c r="CZ45" s="688">
        <v>2.2000000000000002</v>
      </c>
      <c r="DA45" s="720"/>
      <c r="DB45" s="720"/>
      <c r="DC45" s="722"/>
      <c r="DD45" s="692">
        <v>33787</v>
      </c>
      <c r="DE45" s="708"/>
      <c r="DF45" s="708"/>
      <c r="DG45" s="708"/>
      <c r="DH45" s="708"/>
      <c r="DI45" s="708"/>
      <c r="DJ45" s="708"/>
      <c r="DK45" s="709"/>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9" t="s">
        <v>360</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361</v>
      </c>
      <c r="CG46" s="681"/>
      <c r="CH46" s="681"/>
      <c r="CI46" s="681"/>
      <c r="CJ46" s="681"/>
      <c r="CK46" s="681"/>
      <c r="CL46" s="681"/>
      <c r="CM46" s="681"/>
      <c r="CN46" s="681"/>
      <c r="CO46" s="681"/>
      <c r="CP46" s="681"/>
      <c r="CQ46" s="682"/>
      <c r="CR46" s="683">
        <v>1716414</v>
      </c>
      <c r="CS46" s="684"/>
      <c r="CT46" s="684"/>
      <c r="CU46" s="684"/>
      <c r="CV46" s="684"/>
      <c r="CW46" s="684"/>
      <c r="CX46" s="684"/>
      <c r="CY46" s="685"/>
      <c r="CZ46" s="688">
        <v>5.3</v>
      </c>
      <c r="DA46" s="689"/>
      <c r="DB46" s="689"/>
      <c r="DC46" s="701"/>
      <c r="DD46" s="692">
        <v>314508</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362</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363</v>
      </c>
      <c r="CG47" s="681"/>
      <c r="CH47" s="681"/>
      <c r="CI47" s="681"/>
      <c r="CJ47" s="681"/>
      <c r="CK47" s="681"/>
      <c r="CL47" s="681"/>
      <c r="CM47" s="681"/>
      <c r="CN47" s="681"/>
      <c r="CO47" s="681"/>
      <c r="CP47" s="681"/>
      <c r="CQ47" s="682"/>
      <c r="CR47" s="683">
        <v>48104</v>
      </c>
      <c r="CS47" s="708"/>
      <c r="CT47" s="708"/>
      <c r="CU47" s="708"/>
      <c r="CV47" s="708"/>
      <c r="CW47" s="708"/>
      <c r="CX47" s="708"/>
      <c r="CY47" s="709"/>
      <c r="CZ47" s="688">
        <v>0.1</v>
      </c>
      <c r="DA47" s="720"/>
      <c r="DB47" s="720"/>
      <c r="DC47" s="722"/>
      <c r="DD47" s="692">
        <v>21579</v>
      </c>
      <c r="DE47" s="708"/>
      <c r="DF47" s="708"/>
      <c r="DG47" s="708"/>
      <c r="DH47" s="708"/>
      <c r="DI47" s="708"/>
      <c r="DJ47" s="708"/>
      <c r="DK47" s="709"/>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364</v>
      </c>
      <c r="CG48" s="681"/>
      <c r="CH48" s="681"/>
      <c r="CI48" s="681"/>
      <c r="CJ48" s="681"/>
      <c r="CK48" s="681"/>
      <c r="CL48" s="681"/>
      <c r="CM48" s="681"/>
      <c r="CN48" s="681"/>
      <c r="CO48" s="681"/>
      <c r="CP48" s="681"/>
      <c r="CQ48" s="682"/>
      <c r="CR48" s="683" t="s">
        <v>233</v>
      </c>
      <c r="CS48" s="684"/>
      <c r="CT48" s="684"/>
      <c r="CU48" s="684"/>
      <c r="CV48" s="684"/>
      <c r="CW48" s="684"/>
      <c r="CX48" s="684"/>
      <c r="CY48" s="685"/>
      <c r="CZ48" s="688" t="s">
        <v>127</v>
      </c>
      <c r="DA48" s="689"/>
      <c r="DB48" s="689"/>
      <c r="DC48" s="701"/>
      <c r="DD48" s="692" t="s">
        <v>233</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24" t="s">
        <v>365</v>
      </c>
      <c r="CE49" s="725"/>
      <c r="CF49" s="725"/>
      <c r="CG49" s="725"/>
      <c r="CH49" s="725"/>
      <c r="CI49" s="725"/>
      <c r="CJ49" s="725"/>
      <c r="CK49" s="725"/>
      <c r="CL49" s="725"/>
      <c r="CM49" s="725"/>
      <c r="CN49" s="725"/>
      <c r="CO49" s="725"/>
      <c r="CP49" s="725"/>
      <c r="CQ49" s="726"/>
      <c r="CR49" s="774">
        <v>32093543</v>
      </c>
      <c r="CS49" s="754"/>
      <c r="CT49" s="754"/>
      <c r="CU49" s="754"/>
      <c r="CV49" s="754"/>
      <c r="CW49" s="754"/>
      <c r="CX49" s="754"/>
      <c r="CY49" s="785"/>
      <c r="CZ49" s="779">
        <v>100</v>
      </c>
      <c r="DA49" s="786"/>
      <c r="DB49" s="786"/>
      <c r="DC49" s="787"/>
      <c r="DD49" s="788">
        <v>18594448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QPwLHwiZCNbQA9AKETl8BEasfiv7BHkv7iZ00KWyX4jlGOptKEx6WHnZR4KDubv7vhNoVUmowtQdfPPrUG/3A==" saltValue="ye3bmeXs3V0s32DC2jP4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367</v>
      </c>
      <c r="DK2" s="831"/>
      <c r="DL2" s="831"/>
      <c r="DM2" s="831"/>
      <c r="DN2" s="831"/>
      <c r="DO2" s="832"/>
      <c r="DP2" s="249"/>
      <c r="DQ2" s="830" t="s">
        <v>368</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6"/>
      <c r="BA5" s="256"/>
      <c r="BB5" s="256"/>
      <c r="BC5" s="256"/>
      <c r="BD5" s="256"/>
      <c r="BE5" s="257"/>
      <c r="BF5" s="257"/>
      <c r="BG5" s="257"/>
      <c r="BH5" s="257"/>
      <c r="BI5" s="257"/>
      <c r="BJ5" s="257"/>
      <c r="BK5" s="257"/>
      <c r="BL5" s="257"/>
      <c r="BM5" s="257"/>
      <c r="BN5" s="257"/>
      <c r="BO5" s="257"/>
      <c r="BP5" s="257"/>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388</v>
      </c>
      <c r="C7" s="816"/>
      <c r="D7" s="816"/>
      <c r="E7" s="816"/>
      <c r="F7" s="816"/>
      <c r="G7" s="816"/>
      <c r="H7" s="816"/>
      <c r="I7" s="816"/>
      <c r="J7" s="816"/>
      <c r="K7" s="816"/>
      <c r="L7" s="816"/>
      <c r="M7" s="816"/>
      <c r="N7" s="816"/>
      <c r="O7" s="816"/>
      <c r="P7" s="817"/>
      <c r="Q7" s="818">
        <v>32772</v>
      </c>
      <c r="R7" s="819"/>
      <c r="S7" s="819"/>
      <c r="T7" s="819"/>
      <c r="U7" s="819"/>
      <c r="V7" s="819">
        <v>31994</v>
      </c>
      <c r="W7" s="819"/>
      <c r="X7" s="819"/>
      <c r="Y7" s="819"/>
      <c r="Z7" s="819"/>
      <c r="AA7" s="819">
        <v>778</v>
      </c>
      <c r="AB7" s="819"/>
      <c r="AC7" s="819"/>
      <c r="AD7" s="819"/>
      <c r="AE7" s="820"/>
      <c r="AF7" s="821">
        <v>659</v>
      </c>
      <c r="AG7" s="822"/>
      <c r="AH7" s="822"/>
      <c r="AI7" s="822"/>
      <c r="AJ7" s="823"/>
      <c r="AK7" s="858">
        <v>855</v>
      </c>
      <c r="AL7" s="859"/>
      <c r="AM7" s="859"/>
      <c r="AN7" s="859"/>
      <c r="AO7" s="859"/>
      <c r="AP7" s="859">
        <v>31319</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595</v>
      </c>
      <c r="BT7" s="863"/>
      <c r="BU7" s="863"/>
      <c r="BV7" s="863"/>
      <c r="BW7" s="863"/>
      <c r="BX7" s="863"/>
      <c r="BY7" s="863"/>
      <c r="BZ7" s="863"/>
      <c r="CA7" s="863"/>
      <c r="CB7" s="863"/>
      <c r="CC7" s="863"/>
      <c r="CD7" s="863"/>
      <c r="CE7" s="863"/>
      <c r="CF7" s="863"/>
      <c r="CG7" s="864"/>
      <c r="CH7" s="855">
        <v>-8</v>
      </c>
      <c r="CI7" s="856"/>
      <c r="CJ7" s="856"/>
      <c r="CK7" s="856"/>
      <c r="CL7" s="857"/>
      <c r="CM7" s="855">
        <v>91</v>
      </c>
      <c r="CN7" s="856"/>
      <c r="CO7" s="856"/>
      <c r="CP7" s="856"/>
      <c r="CQ7" s="857"/>
      <c r="CR7" s="855">
        <v>8</v>
      </c>
      <c r="CS7" s="856"/>
      <c r="CT7" s="856"/>
      <c r="CU7" s="856"/>
      <c r="CV7" s="857"/>
      <c r="CW7" s="855">
        <v>45</v>
      </c>
      <c r="CX7" s="856"/>
      <c r="CY7" s="856"/>
      <c r="CZ7" s="856"/>
      <c r="DA7" s="857"/>
      <c r="DB7" s="855" t="s">
        <v>594</v>
      </c>
      <c r="DC7" s="856"/>
      <c r="DD7" s="856"/>
      <c r="DE7" s="856"/>
      <c r="DF7" s="857"/>
      <c r="DG7" s="855" t="s">
        <v>594</v>
      </c>
      <c r="DH7" s="856"/>
      <c r="DI7" s="856"/>
      <c r="DJ7" s="856"/>
      <c r="DK7" s="857"/>
      <c r="DL7" s="855" t="s">
        <v>594</v>
      </c>
      <c r="DM7" s="856"/>
      <c r="DN7" s="856"/>
      <c r="DO7" s="856"/>
      <c r="DP7" s="857"/>
      <c r="DQ7" s="855" t="s">
        <v>594</v>
      </c>
      <c r="DR7" s="856"/>
      <c r="DS7" s="856"/>
      <c r="DT7" s="856"/>
      <c r="DU7" s="857"/>
      <c r="DV7" s="836"/>
      <c r="DW7" s="837"/>
      <c r="DX7" s="837"/>
      <c r="DY7" s="837"/>
      <c r="DZ7" s="838"/>
      <c r="EA7" s="254"/>
    </row>
    <row r="8" spans="1:131" s="255" customFormat="1" ht="26.25" customHeight="1" x14ac:dyDescent="0.15">
      <c r="A8" s="261">
        <v>2</v>
      </c>
      <c r="B8" s="839" t="s">
        <v>389</v>
      </c>
      <c r="C8" s="840"/>
      <c r="D8" s="840"/>
      <c r="E8" s="840"/>
      <c r="F8" s="840"/>
      <c r="G8" s="840"/>
      <c r="H8" s="840"/>
      <c r="I8" s="840"/>
      <c r="J8" s="840"/>
      <c r="K8" s="840"/>
      <c r="L8" s="840"/>
      <c r="M8" s="840"/>
      <c r="N8" s="840"/>
      <c r="O8" s="840"/>
      <c r="P8" s="841"/>
      <c r="Q8" s="842">
        <v>102</v>
      </c>
      <c r="R8" s="843"/>
      <c r="S8" s="843"/>
      <c r="T8" s="843"/>
      <c r="U8" s="843"/>
      <c r="V8" s="843">
        <v>100</v>
      </c>
      <c r="W8" s="843"/>
      <c r="X8" s="843"/>
      <c r="Y8" s="843"/>
      <c r="Z8" s="843"/>
      <c r="AA8" s="843">
        <v>2</v>
      </c>
      <c r="AB8" s="843"/>
      <c r="AC8" s="843"/>
      <c r="AD8" s="843"/>
      <c r="AE8" s="844"/>
      <c r="AF8" s="845">
        <v>2</v>
      </c>
      <c r="AG8" s="846"/>
      <c r="AH8" s="846"/>
      <c r="AI8" s="846"/>
      <c r="AJ8" s="847"/>
      <c r="AK8" s="848" t="s">
        <v>594</v>
      </c>
      <c r="AL8" s="849"/>
      <c r="AM8" s="849"/>
      <c r="AN8" s="849"/>
      <c r="AO8" s="849"/>
      <c r="AP8" s="849" t="s">
        <v>594</v>
      </c>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596</v>
      </c>
      <c r="BT8" s="853"/>
      <c r="BU8" s="853"/>
      <c r="BV8" s="853"/>
      <c r="BW8" s="853"/>
      <c r="BX8" s="853"/>
      <c r="BY8" s="853"/>
      <c r="BZ8" s="853"/>
      <c r="CA8" s="853"/>
      <c r="CB8" s="853"/>
      <c r="CC8" s="853"/>
      <c r="CD8" s="853"/>
      <c r="CE8" s="853"/>
      <c r="CF8" s="853"/>
      <c r="CG8" s="854"/>
      <c r="CH8" s="865">
        <v>12</v>
      </c>
      <c r="CI8" s="866"/>
      <c r="CJ8" s="866"/>
      <c r="CK8" s="866"/>
      <c r="CL8" s="867"/>
      <c r="CM8" s="865">
        <v>157</v>
      </c>
      <c r="CN8" s="866"/>
      <c r="CO8" s="866"/>
      <c r="CP8" s="866"/>
      <c r="CQ8" s="867"/>
      <c r="CR8" s="865">
        <v>100</v>
      </c>
      <c r="CS8" s="866"/>
      <c r="CT8" s="866"/>
      <c r="CU8" s="866"/>
      <c r="CV8" s="867"/>
      <c r="CW8" s="865" t="s">
        <v>594</v>
      </c>
      <c r="CX8" s="866"/>
      <c r="CY8" s="866"/>
      <c r="CZ8" s="866"/>
      <c r="DA8" s="867"/>
      <c r="DB8" s="865" t="s">
        <v>594</v>
      </c>
      <c r="DC8" s="866"/>
      <c r="DD8" s="866"/>
      <c r="DE8" s="866"/>
      <c r="DF8" s="867"/>
      <c r="DG8" s="865" t="s">
        <v>594</v>
      </c>
      <c r="DH8" s="866"/>
      <c r="DI8" s="866"/>
      <c r="DJ8" s="866"/>
      <c r="DK8" s="867"/>
      <c r="DL8" s="865" t="s">
        <v>594</v>
      </c>
      <c r="DM8" s="866"/>
      <c r="DN8" s="866"/>
      <c r="DO8" s="866"/>
      <c r="DP8" s="867"/>
      <c r="DQ8" s="865" t="s">
        <v>594</v>
      </c>
      <c r="DR8" s="866"/>
      <c r="DS8" s="866"/>
      <c r="DT8" s="866"/>
      <c r="DU8" s="867"/>
      <c r="DV8" s="868"/>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t="s">
        <v>597</v>
      </c>
      <c r="BT9" s="853"/>
      <c r="BU9" s="853"/>
      <c r="BV9" s="853"/>
      <c r="BW9" s="853"/>
      <c r="BX9" s="853"/>
      <c r="BY9" s="853"/>
      <c r="BZ9" s="853"/>
      <c r="CA9" s="853"/>
      <c r="CB9" s="853"/>
      <c r="CC9" s="853"/>
      <c r="CD9" s="853"/>
      <c r="CE9" s="853"/>
      <c r="CF9" s="853"/>
      <c r="CG9" s="854"/>
      <c r="CH9" s="865">
        <v>-27</v>
      </c>
      <c r="CI9" s="866"/>
      <c r="CJ9" s="866"/>
      <c r="CK9" s="866"/>
      <c r="CL9" s="867"/>
      <c r="CM9" s="865">
        <v>144</v>
      </c>
      <c r="CN9" s="866"/>
      <c r="CO9" s="866"/>
      <c r="CP9" s="866"/>
      <c r="CQ9" s="867"/>
      <c r="CR9" s="865">
        <v>5</v>
      </c>
      <c r="CS9" s="866"/>
      <c r="CT9" s="866"/>
      <c r="CU9" s="866"/>
      <c r="CV9" s="867"/>
      <c r="CW9" s="865">
        <v>4</v>
      </c>
      <c r="CX9" s="866"/>
      <c r="CY9" s="866"/>
      <c r="CZ9" s="866"/>
      <c r="DA9" s="867"/>
      <c r="DB9" s="865" t="s">
        <v>594</v>
      </c>
      <c r="DC9" s="866"/>
      <c r="DD9" s="866"/>
      <c r="DE9" s="866"/>
      <c r="DF9" s="867"/>
      <c r="DG9" s="865" t="s">
        <v>594</v>
      </c>
      <c r="DH9" s="866"/>
      <c r="DI9" s="866"/>
      <c r="DJ9" s="866"/>
      <c r="DK9" s="867"/>
      <c r="DL9" s="865" t="s">
        <v>594</v>
      </c>
      <c r="DM9" s="866"/>
      <c r="DN9" s="866"/>
      <c r="DO9" s="866"/>
      <c r="DP9" s="867"/>
      <c r="DQ9" s="865" t="s">
        <v>594</v>
      </c>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t="s">
        <v>598</v>
      </c>
      <c r="BT10" s="853"/>
      <c r="BU10" s="853"/>
      <c r="BV10" s="853"/>
      <c r="BW10" s="853"/>
      <c r="BX10" s="853"/>
      <c r="BY10" s="853"/>
      <c r="BZ10" s="853"/>
      <c r="CA10" s="853"/>
      <c r="CB10" s="853"/>
      <c r="CC10" s="853"/>
      <c r="CD10" s="853"/>
      <c r="CE10" s="853"/>
      <c r="CF10" s="853"/>
      <c r="CG10" s="854"/>
      <c r="CH10" s="865">
        <v>-30</v>
      </c>
      <c r="CI10" s="866"/>
      <c r="CJ10" s="866"/>
      <c r="CK10" s="866"/>
      <c r="CL10" s="867"/>
      <c r="CM10" s="865">
        <v>-156</v>
      </c>
      <c r="CN10" s="866"/>
      <c r="CO10" s="866"/>
      <c r="CP10" s="866"/>
      <c r="CQ10" s="867"/>
      <c r="CR10" s="865">
        <v>9</v>
      </c>
      <c r="CS10" s="866"/>
      <c r="CT10" s="866"/>
      <c r="CU10" s="866"/>
      <c r="CV10" s="867"/>
      <c r="CW10" s="865" t="s">
        <v>594</v>
      </c>
      <c r="CX10" s="866"/>
      <c r="CY10" s="866"/>
      <c r="CZ10" s="866"/>
      <c r="DA10" s="867"/>
      <c r="DB10" s="865" t="s">
        <v>594</v>
      </c>
      <c r="DC10" s="866"/>
      <c r="DD10" s="866"/>
      <c r="DE10" s="866"/>
      <c r="DF10" s="867"/>
      <c r="DG10" s="865" t="s">
        <v>594</v>
      </c>
      <c r="DH10" s="866"/>
      <c r="DI10" s="866"/>
      <c r="DJ10" s="866"/>
      <c r="DK10" s="867"/>
      <c r="DL10" s="865" t="s">
        <v>594</v>
      </c>
      <c r="DM10" s="866"/>
      <c r="DN10" s="866"/>
      <c r="DO10" s="866"/>
      <c r="DP10" s="867"/>
      <c r="DQ10" s="865" t="s">
        <v>594</v>
      </c>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391</v>
      </c>
      <c r="B23" s="874" t="s">
        <v>392</v>
      </c>
      <c r="C23" s="875"/>
      <c r="D23" s="875"/>
      <c r="E23" s="875"/>
      <c r="F23" s="875"/>
      <c r="G23" s="875"/>
      <c r="H23" s="875"/>
      <c r="I23" s="875"/>
      <c r="J23" s="875"/>
      <c r="K23" s="875"/>
      <c r="L23" s="875"/>
      <c r="M23" s="875"/>
      <c r="N23" s="875"/>
      <c r="O23" s="875"/>
      <c r="P23" s="876"/>
      <c r="Q23" s="877">
        <v>32874</v>
      </c>
      <c r="R23" s="878"/>
      <c r="S23" s="878"/>
      <c r="T23" s="878"/>
      <c r="U23" s="878"/>
      <c r="V23" s="878">
        <v>32094</v>
      </c>
      <c r="W23" s="878"/>
      <c r="X23" s="878"/>
      <c r="Y23" s="878"/>
      <c r="Z23" s="878"/>
      <c r="AA23" s="878">
        <v>780</v>
      </c>
      <c r="AB23" s="878"/>
      <c r="AC23" s="878"/>
      <c r="AD23" s="878"/>
      <c r="AE23" s="879"/>
      <c r="AF23" s="880">
        <v>661</v>
      </c>
      <c r="AG23" s="878"/>
      <c r="AH23" s="878"/>
      <c r="AI23" s="878"/>
      <c r="AJ23" s="881"/>
      <c r="AK23" s="882"/>
      <c r="AL23" s="883"/>
      <c r="AM23" s="883"/>
      <c r="AN23" s="883"/>
      <c r="AO23" s="883"/>
      <c r="AP23" s="878">
        <v>31319</v>
      </c>
      <c r="AQ23" s="878"/>
      <c r="AR23" s="878"/>
      <c r="AS23" s="878"/>
      <c r="AT23" s="878"/>
      <c r="AU23" s="884"/>
      <c r="AV23" s="884"/>
      <c r="AW23" s="884"/>
      <c r="AX23" s="884"/>
      <c r="AY23" s="885"/>
      <c r="AZ23" s="893" t="s">
        <v>393</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371</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378</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404</v>
      </c>
      <c r="C28" s="816"/>
      <c r="D28" s="816"/>
      <c r="E28" s="816"/>
      <c r="F28" s="816"/>
      <c r="G28" s="816"/>
      <c r="H28" s="816"/>
      <c r="I28" s="816"/>
      <c r="J28" s="816"/>
      <c r="K28" s="816"/>
      <c r="L28" s="816"/>
      <c r="M28" s="816"/>
      <c r="N28" s="816"/>
      <c r="O28" s="816"/>
      <c r="P28" s="817"/>
      <c r="Q28" s="906">
        <v>6605</v>
      </c>
      <c r="R28" s="907"/>
      <c r="S28" s="907"/>
      <c r="T28" s="907"/>
      <c r="U28" s="907"/>
      <c r="V28" s="907">
        <v>6449</v>
      </c>
      <c r="W28" s="907"/>
      <c r="X28" s="907"/>
      <c r="Y28" s="907"/>
      <c r="Z28" s="907"/>
      <c r="AA28" s="907">
        <v>156</v>
      </c>
      <c r="AB28" s="907"/>
      <c r="AC28" s="907"/>
      <c r="AD28" s="907"/>
      <c r="AE28" s="908"/>
      <c r="AF28" s="909">
        <v>156</v>
      </c>
      <c r="AG28" s="907"/>
      <c r="AH28" s="907"/>
      <c r="AI28" s="907"/>
      <c r="AJ28" s="910"/>
      <c r="AK28" s="911">
        <v>568</v>
      </c>
      <c r="AL28" s="902"/>
      <c r="AM28" s="902"/>
      <c r="AN28" s="902"/>
      <c r="AO28" s="902"/>
      <c r="AP28" s="902" t="s">
        <v>594</v>
      </c>
      <c r="AQ28" s="902"/>
      <c r="AR28" s="902"/>
      <c r="AS28" s="902"/>
      <c r="AT28" s="902"/>
      <c r="AU28" s="902" t="s">
        <v>594</v>
      </c>
      <c r="AV28" s="902"/>
      <c r="AW28" s="902"/>
      <c r="AX28" s="902"/>
      <c r="AY28" s="902"/>
      <c r="AZ28" s="903" t="s">
        <v>594</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405</v>
      </c>
      <c r="C29" s="840"/>
      <c r="D29" s="840"/>
      <c r="E29" s="840"/>
      <c r="F29" s="840"/>
      <c r="G29" s="840"/>
      <c r="H29" s="840"/>
      <c r="I29" s="840"/>
      <c r="J29" s="840"/>
      <c r="K29" s="840"/>
      <c r="L29" s="840"/>
      <c r="M29" s="840"/>
      <c r="N29" s="840"/>
      <c r="O29" s="840"/>
      <c r="P29" s="841"/>
      <c r="Q29" s="842">
        <v>254</v>
      </c>
      <c r="R29" s="843"/>
      <c r="S29" s="843"/>
      <c r="T29" s="843"/>
      <c r="U29" s="843"/>
      <c r="V29" s="843">
        <v>251</v>
      </c>
      <c r="W29" s="843"/>
      <c r="X29" s="843"/>
      <c r="Y29" s="843"/>
      <c r="Z29" s="843"/>
      <c r="AA29" s="843">
        <v>3</v>
      </c>
      <c r="AB29" s="843"/>
      <c r="AC29" s="843"/>
      <c r="AD29" s="843"/>
      <c r="AE29" s="844"/>
      <c r="AF29" s="845">
        <v>0</v>
      </c>
      <c r="AG29" s="846"/>
      <c r="AH29" s="846"/>
      <c r="AI29" s="846"/>
      <c r="AJ29" s="847"/>
      <c r="AK29" s="914">
        <v>75</v>
      </c>
      <c r="AL29" s="915"/>
      <c r="AM29" s="915"/>
      <c r="AN29" s="915"/>
      <c r="AO29" s="915"/>
      <c r="AP29" s="915">
        <v>110</v>
      </c>
      <c r="AQ29" s="915"/>
      <c r="AR29" s="915"/>
      <c r="AS29" s="915"/>
      <c r="AT29" s="915"/>
      <c r="AU29" s="915">
        <v>32</v>
      </c>
      <c r="AV29" s="915"/>
      <c r="AW29" s="915"/>
      <c r="AX29" s="915"/>
      <c r="AY29" s="915"/>
      <c r="AZ29" s="916" t="s">
        <v>594</v>
      </c>
      <c r="BA29" s="916"/>
      <c r="BB29" s="916"/>
      <c r="BC29" s="916"/>
      <c r="BD29" s="916"/>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406</v>
      </c>
      <c r="C30" s="840"/>
      <c r="D30" s="840"/>
      <c r="E30" s="840"/>
      <c r="F30" s="840"/>
      <c r="G30" s="840"/>
      <c r="H30" s="840"/>
      <c r="I30" s="840"/>
      <c r="J30" s="840"/>
      <c r="K30" s="840"/>
      <c r="L30" s="840"/>
      <c r="M30" s="840"/>
      <c r="N30" s="840"/>
      <c r="O30" s="840"/>
      <c r="P30" s="841"/>
      <c r="Q30" s="842">
        <v>749</v>
      </c>
      <c r="R30" s="843"/>
      <c r="S30" s="843"/>
      <c r="T30" s="843"/>
      <c r="U30" s="843"/>
      <c r="V30" s="843">
        <v>734</v>
      </c>
      <c r="W30" s="843"/>
      <c r="X30" s="843"/>
      <c r="Y30" s="843"/>
      <c r="Z30" s="843"/>
      <c r="AA30" s="843">
        <v>15</v>
      </c>
      <c r="AB30" s="843"/>
      <c r="AC30" s="843"/>
      <c r="AD30" s="843"/>
      <c r="AE30" s="844"/>
      <c r="AF30" s="845">
        <v>15</v>
      </c>
      <c r="AG30" s="846"/>
      <c r="AH30" s="846"/>
      <c r="AI30" s="846"/>
      <c r="AJ30" s="847"/>
      <c r="AK30" s="914">
        <v>205</v>
      </c>
      <c r="AL30" s="915"/>
      <c r="AM30" s="915"/>
      <c r="AN30" s="915"/>
      <c r="AO30" s="915"/>
      <c r="AP30" s="915" t="s">
        <v>594</v>
      </c>
      <c r="AQ30" s="915"/>
      <c r="AR30" s="915"/>
      <c r="AS30" s="915"/>
      <c r="AT30" s="915"/>
      <c r="AU30" s="915" t="s">
        <v>594</v>
      </c>
      <c r="AV30" s="915"/>
      <c r="AW30" s="915"/>
      <c r="AX30" s="915"/>
      <c r="AY30" s="915"/>
      <c r="AZ30" s="916" t="s">
        <v>594</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407</v>
      </c>
      <c r="C31" s="840"/>
      <c r="D31" s="840"/>
      <c r="E31" s="840"/>
      <c r="F31" s="840"/>
      <c r="G31" s="840"/>
      <c r="H31" s="840"/>
      <c r="I31" s="840"/>
      <c r="J31" s="840"/>
      <c r="K31" s="840"/>
      <c r="L31" s="840"/>
      <c r="M31" s="840"/>
      <c r="N31" s="840"/>
      <c r="O31" s="840"/>
      <c r="P31" s="841"/>
      <c r="Q31" s="842">
        <v>4950</v>
      </c>
      <c r="R31" s="843"/>
      <c r="S31" s="843"/>
      <c r="T31" s="843"/>
      <c r="U31" s="843"/>
      <c r="V31" s="843">
        <v>4885</v>
      </c>
      <c r="W31" s="843"/>
      <c r="X31" s="843"/>
      <c r="Y31" s="843"/>
      <c r="Z31" s="843"/>
      <c r="AA31" s="843">
        <v>65</v>
      </c>
      <c r="AB31" s="843"/>
      <c r="AC31" s="843"/>
      <c r="AD31" s="843"/>
      <c r="AE31" s="844"/>
      <c r="AF31" s="845">
        <v>65</v>
      </c>
      <c r="AG31" s="846"/>
      <c r="AH31" s="846"/>
      <c r="AI31" s="846"/>
      <c r="AJ31" s="847"/>
      <c r="AK31" s="914">
        <v>746</v>
      </c>
      <c r="AL31" s="915"/>
      <c r="AM31" s="915"/>
      <c r="AN31" s="915"/>
      <c r="AO31" s="915"/>
      <c r="AP31" s="915" t="s">
        <v>594</v>
      </c>
      <c r="AQ31" s="915"/>
      <c r="AR31" s="915"/>
      <c r="AS31" s="915"/>
      <c r="AT31" s="915"/>
      <c r="AU31" s="915" t="s">
        <v>594</v>
      </c>
      <c r="AV31" s="915"/>
      <c r="AW31" s="915"/>
      <c r="AX31" s="915"/>
      <c r="AY31" s="915"/>
      <c r="AZ31" s="916" t="s">
        <v>594</v>
      </c>
      <c r="BA31" s="916"/>
      <c r="BB31" s="916"/>
      <c r="BC31" s="916"/>
      <c r="BD31" s="916"/>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408</v>
      </c>
      <c r="C32" s="840"/>
      <c r="D32" s="840"/>
      <c r="E32" s="840"/>
      <c r="F32" s="840"/>
      <c r="G32" s="840"/>
      <c r="H32" s="840"/>
      <c r="I32" s="840"/>
      <c r="J32" s="840"/>
      <c r="K32" s="840"/>
      <c r="L32" s="840"/>
      <c r="M32" s="840"/>
      <c r="N32" s="840"/>
      <c r="O32" s="840"/>
      <c r="P32" s="841"/>
      <c r="Q32" s="842">
        <v>41</v>
      </c>
      <c r="R32" s="843"/>
      <c r="S32" s="843"/>
      <c r="T32" s="843"/>
      <c r="U32" s="843"/>
      <c r="V32" s="843">
        <v>41</v>
      </c>
      <c r="W32" s="843"/>
      <c r="X32" s="843"/>
      <c r="Y32" s="843"/>
      <c r="Z32" s="843"/>
      <c r="AA32" s="843" t="s">
        <v>594</v>
      </c>
      <c r="AB32" s="843"/>
      <c r="AC32" s="843"/>
      <c r="AD32" s="843"/>
      <c r="AE32" s="844"/>
      <c r="AF32" s="845" t="s">
        <v>127</v>
      </c>
      <c r="AG32" s="846"/>
      <c r="AH32" s="846"/>
      <c r="AI32" s="846"/>
      <c r="AJ32" s="847"/>
      <c r="AK32" s="914">
        <v>30</v>
      </c>
      <c r="AL32" s="915"/>
      <c r="AM32" s="915"/>
      <c r="AN32" s="915"/>
      <c r="AO32" s="915"/>
      <c r="AP32" s="915" t="s">
        <v>594</v>
      </c>
      <c r="AQ32" s="915"/>
      <c r="AR32" s="915"/>
      <c r="AS32" s="915"/>
      <c r="AT32" s="915"/>
      <c r="AU32" s="915" t="s">
        <v>594</v>
      </c>
      <c r="AV32" s="915"/>
      <c r="AW32" s="915"/>
      <c r="AX32" s="915"/>
      <c r="AY32" s="915"/>
      <c r="AZ32" s="916" t="s">
        <v>594</v>
      </c>
      <c r="BA32" s="916"/>
      <c r="BB32" s="916"/>
      <c r="BC32" s="916"/>
      <c r="BD32" s="916"/>
      <c r="BE32" s="912"/>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t="s">
        <v>409</v>
      </c>
      <c r="C33" s="840"/>
      <c r="D33" s="840"/>
      <c r="E33" s="840"/>
      <c r="F33" s="840"/>
      <c r="G33" s="840"/>
      <c r="H33" s="840"/>
      <c r="I33" s="840"/>
      <c r="J33" s="840"/>
      <c r="K33" s="840"/>
      <c r="L33" s="840"/>
      <c r="M33" s="840"/>
      <c r="N33" s="840"/>
      <c r="O33" s="840"/>
      <c r="P33" s="841"/>
      <c r="Q33" s="842">
        <v>2374</v>
      </c>
      <c r="R33" s="843"/>
      <c r="S33" s="843"/>
      <c r="T33" s="843"/>
      <c r="U33" s="843"/>
      <c r="V33" s="843">
        <v>2471</v>
      </c>
      <c r="W33" s="843"/>
      <c r="X33" s="843"/>
      <c r="Y33" s="843"/>
      <c r="Z33" s="843"/>
      <c r="AA33" s="843">
        <v>-97</v>
      </c>
      <c r="AB33" s="843"/>
      <c r="AC33" s="843"/>
      <c r="AD33" s="843"/>
      <c r="AE33" s="844"/>
      <c r="AF33" s="845">
        <v>193</v>
      </c>
      <c r="AG33" s="846"/>
      <c r="AH33" s="846"/>
      <c r="AI33" s="846"/>
      <c r="AJ33" s="847"/>
      <c r="AK33" s="914">
        <v>1460</v>
      </c>
      <c r="AL33" s="915"/>
      <c r="AM33" s="915"/>
      <c r="AN33" s="915"/>
      <c r="AO33" s="915"/>
      <c r="AP33" s="915">
        <v>25699</v>
      </c>
      <c r="AQ33" s="915"/>
      <c r="AR33" s="915"/>
      <c r="AS33" s="915"/>
      <c r="AT33" s="915"/>
      <c r="AU33" s="915">
        <v>18169</v>
      </c>
      <c r="AV33" s="915"/>
      <c r="AW33" s="915"/>
      <c r="AX33" s="915"/>
      <c r="AY33" s="915"/>
      <c r="AZ33" s="916" t="s">
        <v>594</v>
      </c>
      <c r="BA33" s="916"/>
      <c r="BB33" s="916"/>
      <c r="BC33" s="916"/>
      <c r="BD33" s="916"/>
      <c r="BE33" s="912" t="s">
        <v>410</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t="s">
        <v>411</v>
      </c>
      <c r="C34" s="840"/>
      <c r="D34" s="840"/>
      <c r="E34" s="840"/>
      <c r="F34" s="840"/>
      <c r="G34" s="840"/>
      <c r="H34" s="840"/>
      <c r="I34" s="840"/>
      <c r="J34" s="840"/>
      <c r="K34" s="840"/>
      <c r="L34" s="840"/>
      <c r="M34" s="840"/>
      <c r="N34" s="840"/>
      <c r="O34" s="840"/>
      <c r="P34" s="841"/>
      <c r="Q34" s="842">
        <v>27</v>
      </c>
      <c r="R34" s="843"/>
      <c r="S34" s="843"/>
      <c r="T34" s="843"/>
      <c r="U34" s="843"/>
      <c r="V34" s="843">
        <v>12</v>
      </c>
      <c r="W34" s="843"/>
      <c r="X34" s="843"/>
      <c r="Y34" s="843"/>
      <c r="Z34" s="843"/>
      <c r="AA34" s="843">
        <v>15</v>
      </c>
      <c r="AB34" s="843"/>
      <c r="AC34" s="843"/>
      <c r="AD34" s="843"/>
      <c r="AE34" s="844"/>
      <c r="AF34" s="845">
        <v>5</v>
      </c>
      <c r="AG34" s="846"/>
      <c r="AH34" s="846"/>
      <c r="AI34" s="846"/>
      <c r="AJ34" s="847"/>
      <c r="AK34" s="914" t="s">
        <v>594</v>
      </c>
      <c r="AL34" s="915"/>
      <c r="AM34" s="915"/>
      <c r="AN34" s="915"/>
      <c r="AO34" s="915"/>
      <c r="AP34" s="915" t="s">
        <v>594</v>
      </c>
      <c r="AQ34" s="915"/>
      <c r="AR34" s="915"/>
      <c r="AS34" s="915"/>
      <c r="AT34" s="915"/>
      <c r="AU34" s="915" t="s">
        <v>594</v>
      </c>
      <c r="AV34" s="915"/>
      <c r="AW34" s="915"/>
      <c r="AX34" s="915"/>
      <c r="AY34" s="915"/>
      <c r="AZ34" s="916" t="s">
        <v>594</v>
      </c>
      <c r="BA34" s="916"/>
      <c r="BB34" s="916"/>
      <c r="BC34" s="916"/>
      <c r="BD34" s="916"/>
      <c r="BE34" s="912" t="s">
        <v>412</v>
      </c>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t="s">
        <v>413</v>
      </c>
      <c r="C35" s="840"/>
      <c r="D35" s="840"/>
      <c r="E35" s="840"/>
      <c r="F35" s="840"/>
      <c r="G35" s="840"/>
      <c r="H35" s="840"/>
      <c r="I35" s="840"/>
      <c r="J35" s="840"/>
      <c r="K35" s="840"/>
      <c r="L35" s="840"/>
      <c r="M35" s="840"/>
      <c r="N35" s="840"/>
      <c r="O35" s="840"/>
      <c r="P35" s="841"/>
      <c r="Q35" s="842">
        <v>4</v>
      </c>
      <c r="R35" s="843"/>
      <c r="S35" s="843"/>
      <c r="T35" s="843"/>
      <c r="U35" s="843"/>
      <c r="V35" s="843">
        <v>1</v>
      </c>
      <c r="W35" s="843"/>
      <c r="X35" s="843"/>
      <c r="Y35" s="843"/>
      <c r="Z35" s="843"/>
      <c r="AA35" s="843">
        <v>3</v>
      </c>
      <c r="AB35" s="843"/>
      <c r="AC35" s="843"/>
      <c r="AD35" s="843"/>
      <c r="AE35" s="844"/>
      <c r="AF35" s="845">
        <v>156</v>
      </c>
      <c r="AG35" s="846"/>
      <c r="AH35" s="846"/>
      <c r="AI35" s="846"/>
      <c r="AJ35" s="847"/>
      <c r="AK35" s="914" t="s">
        <v>594</v>
      </c>
      <c r="AL35" s="915"/>
      <c r="AM35" s="915"/>
      <c r="AN35" s="915"/>
      <c r="AO35" s="915"/>
      <c r="AP35" s="915" t="s">
        <v>594</v>
      </c>
      <c r="AQ35" s="915"/>
      <c r="AR35" s="915"/>
      <c r="AS35" s="915"/>
      <c r="AT35" s="915"/>
      <c r="AU35" s="915" t="s">
        <v>594</v>
      </c>
      <c r="AV35" s="915"/>
      <c r="AW35" s="915"/>
      <c r="AX35" s="915"/>
      <c r="AY35" s="915"/>
      <c r="AZ35" s="916" t="s">
        <v>594</v>
      </c>
      <c r="BA35" s="916"/>
      <c r="BB35" s="916"/>
      <c r="BC35" s="916"/>
      <c r="BD35" s="916"/>
      <c r="BE35" s="912" t="s">
        <v>412</v>
      </c>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590</v>
      </c>
      <c r="AG63" s="926"/>
      <c r="AH63" s="926"/>
      <c r="AI63" s="926"/>
      <c r="AJ63" s="927"/>
      <c r="AK63" s="928"/>
      <c r="AL63" s="923"/>
      <c r="AM63" s="923"/>
      <c r="AN63" s="923"/>
      <c r="AO63" s="923"/>
      <c r="AP63" s="926">
        <v>25809</v>
      </c>
      <c r="AQ63" s="926"/>
      <c r="AR63" s="926"/>
      <c r="AS63" s="926"/>
      <c r="AT63" s="926"/>
      <c r="AU63" s="926">
        <v>18201</v>
      </c>
      <c r="AV63" s="926"/>
      <c r="AW63" s="926"/>
      <c r="AX63" s="926"/>
      <c r="AY63" s="926"/>
      <c r="AZ63" s="930"/>
      <c r="BA63" s="930"/>
      <c r="BB63" s="930"/>
      <c r="BC63" s="930"/>
      <c r="BD63" s="930"/>
      <c r="BE63" s="931"/>
      <c r="BF63" s="931"/>
      <c r="BG63" s="931"/>
      <c r="BH63" s="931"/>
      <c r="BI63" s="932"/>
      <c r="BJ63" s="933" t="s">
        <v>416</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378</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x14ac:dyDescent="0.15">
      <c r="A68" s="258">
        <v>1</v>
      </c>
      <c r="B68" s="953" t="s">
        <v>599</v>
      </c>
      <c r="C68" s="954"/>
      <c r="D68" s="954"/>
      <c r="E68" s="954"/>
      <c r="F68" s="954"/>
      <c r="G68" s="954"/>
      <c r="H68" s="954"/>
      <c r="I68" s="954"/>
      <c r="J68" s="954"/>
      <c r="K68" s="954"/>
      <c r="L68" s="954"/>
      <c r="M68" s="954"/>
      <c r="N68" s="954"/>
      <c r="O68" s="954"/>
      <c r="P68" s="955"/>
      <c r="Q68" s="956">
        <v>514</v>
      </c>
      <c r="R68" s="950"/>
      <c r="S68" s="950"/>
      <c r="T68" s="950"/>
      <c r="U68" s="950"/>
      <c r="V68" s="950">
        <v>470</v>
      </c>
      <c r="W68" s="950"/>
      <c r="X68" s="950"/>
      <c r="Y68" s="950"/>
      <c r="Z68" s="950"/>
      <c r="AA68" s="950">
        <v>44</v>
      </c>
      <c r="AB68" s="950"/>
      <c r="AC68" s="950"/>
      <c r="AD68" s="950"/>
      <c r="AE68" s="950"/>
      <c r="AF68" s="950">
        <v>27</v>
      </c>
      <c r="AG68" s="950"/>
      <c r="AH68" s="950"/>
      <c r="AI68" s="950"/>
      <c r="AJ68" s="950"/>
      <c r="AK68" s="950">
        <v>11</v>
      </c>
      <c r="AL68" s="950"/>
      <c r="AM68" s="950"/>
      <c r="AN68" s="950"/>
      <c r="AO68" s="950"/>
      <c r="AP68" s="950">
        <v>77</v>
      </c>
      <c r="AQ68" s="950"/>
      <c r="AR68" s="950"/>
      <c r="AS68" s="950"/>
      <c r="AT68" s="950"/>
      <c r="AU68" s="950">
        <v>26</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x14ac:dyDescent="0.15">
      <c r="A69" s="261">
        <v>2</v>
      </c>
      <c r="B69" s="957" t="s">
        <v>600</v>
      </c>
      <c r="C69" s="958"/>
      <c r="D69" s="958"/>
      <c r="E69" s="958"/>
      <c r="F69" s="958"/>
      <c r="G69" s="958"/>
      <c r="H69" s="958"/>
      <c r="I69" s="958"/>
      <c r="J69" s="958"/>
      <c r="K69" s="958"/>
      <c r="L69" s="958"/>
      <c r="M69" s="958"/>
      <c r="N69" s="958"/>
      <c r="O69" s="958"/>
      <c r="P69" s="959"/>
      <c r="Q69" s="960">
        <v>91</v>
      </c>
      <c r="R69" s="915"/>
      <c r="S69" s="915"/>
      <c r="T69" s="915"/>
      <c r="U69" s="915"/>
      <c r="V69" s="915">
        <v>81</v>
      </c>
      <c r="W69" s="915"/>
      <c r="X69" s="915"/>
      <c r="Y69" s="915"/>
      <c r="Z69" s="915"/>
      <c r="AA69" s="915">
        <v>10</v>
      </c>
      <c r="AB69" s="915"/>
      <c r="AC69" s="915"/>
      <c r="AD69" s="915"/>
      <c r="AE69" s="915"/>
      <c r="AF69" s="915">
        <v>10</v>
      </c>
      <c r="AG69" s="915"/>
      <c r="AH69" s="915"/>
      <c r="AI69" s="915"/>
      <c r="AJ69" s="915"/>
      <c r="AK69" s="915">
        <v>1</v>
      </c>
      <c r="AL69" s="915"/>
      <c r="AM69" s="915"/>
      <c r="AN69" s="915"/>
      <c r="AO69" s="915"/>
      <c r="AP69" s="915" t="s">
        <v>594</v>
      </c>
      <c r="AQ69" s="915"/>
      <c r="AR69" s="915"/>
      <c r="AS69" s="915"/>
      <c r="AT69" s="915"/>
      <c r="AU69" s="915" t="s">
        <v>594</v>
      </c>
      <c r="AV69" s="915"/>
      <c r="AW69" s="915"/>
      <c r="AX69" s="915"/>
      <c r="AY69" s="915"/>
      <c r="AZ69" s="961"/>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x14ac:dyDescent="0.15">
      <c r="A70" s="261">
        <v>3</v>
      </c>
      <c r="B70" s="957" t="s">
        <v>601</v>
      </c>
      <c r="C70" s="958"/>
      <c r="D70" s="958"/>
      <c r="E70" s="958"/>
      <c r="F70" s="958"/>
      <c r="G70" s="958"/>
      <c r="H70" s="958"/>
      <c r="I70" s="958"/>
      <c r="J70" s="958"/>
      <c r="K70" s="958"/>
      <c r="L70" s="958"/>
      <c r="M70" s="958"/>
      <c r="N70" s="958"/>
      <c r="O70" s="958"/>
      <c r="P70" s="959"/>
      <c r="Q70" s="960">
        <v>2318</v>
      </c>
      <c r="R70" s="915"/>
      <c r="S70" s="915"/>
      <c r="T70" s="915"/>
      <c r="U70" s="915"/>
      <c r="V70" s="915">
        <v>2288</v>
      </c>
      <c r="W70" s="915"/>
      <c r="X70" s="915"/>
      <c r="Y70" s="915"/>
      <c r="Z70" s="915"/>
      <c r="AA70" s="915">
        <v>30</v>
      </c>
      <c r="AB70" s="915"/>
      <c r="AC70" s="915"/>
      <c r="AD70" s="915"/>
      <c r="AE70" s="915"/>
      <c r="AF70" s="915">
        <v>30</v>
      </c>
      <c r="AG70" s="915"/>
      <c r="AH70" s="915"/>
      <c r="AI70" s="915"/>
      <c r="AJ70" s="915"/>
      <c r="AK70" s="915" t="s">
        <v>594</v>
      </c>
      <c r="AL70" s="915"/>
      <c r="AM70" s="915"/>
      <c r="AN70" s="915"/>
      <c r="AO70" s="915"/>
      <c r="AP70" s="915">
        <v>1510</v>
      </c>
      <c r="AQ70" s="915"/>
      <c r="AR70" s="915"/>
      <c r="AS70" s="915"/>
      <c r="AT70" s="915"/>
      <c r="AU70" s="915">
        <v>517</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x14ac:dyDescent="0.15">
      <c r="A71" s="261">
        <v>4</v>
      </c>
      <c r="B71" s="957" t="s">
        <v>602</v>
      </c>
      <c r="C71" s="958"/>
      <c r="D71" s="958"/>
      <c r="E71" s="958"/>
      <c r="F71" s="958"/>
      <c r="G71" s="958"/>
      <c r="H71" s="958"/>
      <c r="I71" s="958"/>
      <c r="J71" s="958"/>
      <c r="K71" s="958"/>
      <c r="L71" s="958"/>
      <c r="M71" s="958"/>
      <c r="N71" s="958"/>
      <c r="O71" s="958"/>
      <c r="P71" s="959"/>
      <c r="Q71" s="960">
        <v>427</v>
      </c>
      <c r="R71" s="915"/>
      <c r="S71" s="915"/>
      <c r="T71" s="915"/>
      <c r="U71" s="915"/>
      <c r="V71" s="915">
        <v>418</v>
      </c>
      <c r="W71" s="915"/>
      <c r="X71" s="915"/>
      <c r="Y71" s="915"/>
      <c r="Z71" s="915"/>
      <c r="AA71" s="915">
        <v>9</v>
      </c>
      <c r="AB71" s="915"/>
      <c r="AC71" s="915"/>
      <c r="AD71" s="915"/>
      <c r="AE71" s="915"/>
      <c r="AF71" s="915">
        <v>9</v>
      </c>
      <c r="AG71" s="915"/>
      <c r="AH71" s="915"/>
      <c r="AI71" s="915"/>
      <c r="AJ71" s="915"/>
      <c r="AK71" s="915" t="s">
        <v>594</v>
      </c>
      <c r="AL71" s="915"/>
      <c r="AM71" s="915"/>
      <c r="AN71" s="915"/>
      <c r="AO71" s="915"/>
      <c r="AP71" s="915">
        <v>268</v>
      </c>
      <c r="AQ71" s="915"/>
      <c r="AR71" s="915"/>
      <c r="AS71" s="915"/>
      <c r="AT71" s="915"/>
      <c r="AU71" s="915">
        <v>93</v>
      </c>
      <c r="AV71" s="915"/>
      <c r="AW71" s="915"/>
      <c r="AX71" s="915"/>
      <c r="AY71" s="915"/>
      <c r="AZ71" s="961"/>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x14ac:dyDescent="0.15">
      <c r="A72" s="261">
        <v>5</v>
      </c>
      <c r="B72" s="957" t="s">
        <v>603</v>
      </c>
      <c r="C72" s="958"/>
      <c r="D72" s="958"/>
      <c r="E72" s="958"/>
      <c r="F72" s="958"/>
      <c r="G72" s="958"/>
      <c r="H72" s="958"/>
      <c r="I72" s="958"/>
      <c r="J72" s="958"/>
      <c r="K72" s="958"/>
      <c r="L72" s="958"/>
      <c r="M72" s="958"/>
      <c r="N72" s="958"/>
      <c r="O72" s="958"/>
      <c r="P72" s="959"/>
      <c r="Q72" s="960">
        <v>153</v>
      </c>
      <c r="R72" s="915"/>
      <c r="S72" s="915"/>
      <c r="T72" s="915"/>
      <c r="U72" s="915"/>
      <c r="V72" s="915">
        <v>140</v>
      </c>
      <c r="W72" s="915"/>
      <c r="X72" s="915"/>
      <c r="Y72" s="915"/>
      <c r="Z72" s="915"/>
      <c r="AA72" s="915">
        <v>13</v>
      </c>
      <c r="AB72" s="915"/>
      <c r="AC72" s="915"/>
      <c r="AD72" s="915"/>
      <c r="AE72" s="915"/>
      <c r="AF72" s="915">
        <v>12</v>
      </c>
      <c r="AG72" s="915"/>
      <c r="AH72" s="915"/>
      <c r="AI72" s="915"/>
      <c r="AJ72" s="915"/>
      <c r="AK72" s="915" t="s">
        <v>594</v>
      </c>
      <c r="AL72" s="915"/>
      <c r="AM72" s="915"/>
      <c r="AN72" s="915"/>
      <c r="AO72" s="915"/>
      <c r="AP72" s="915">
        <v>163</v>
      </c>
      <c r="AQ72" s="915"/>
      <c r="AR72" s="915"/>
      <c r="AS72" s="915"/>
      <c r="AT72" s="915"/>
      <c r="AU72" s="915">
        <v>133</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x14ac:dyDescent="0.15">
      <c r="A73" s="261">
        <v>6</v>
      </c>
      <c r="B73" s="957" t="s">
        <v>604</v>
      </c>
      <c r="C73" s="958"/>
      <c r="D73" s="958"/>
      <c r="E73" s="958"/>
      <c r="F73" s="958"/>
      <c r="G73" s="958"/>
      <c r="H73" s="958"/>
      <c r="I73" s="958"/>
      <c r="J73" s="958"/>
      <c r="K73" s="958"/>
      <c r="L73" s="958"/>
      <c r="M73" s="958"/>
      <c r="N73" s="958"/>
      <c r="O73" s="958"/>
      <c r="P73" s="959"/>
      <c r="Q73" s="960">
        <v>6359</v>
      </c>
      <c r="R73" s="915"/>
      <c r="S73" s="915"/>
      <c r="T73" s="915"/>
      <c r="U73" s="915"/>
      <c r="V73" s="915">
        <v>6223</v>
      </c>
      <c r="W73" s="915"/>
      <c r="X73" s="915"/>
      <c r="Y73" s="915"/>
      <c r="Z73" s="915"/>
      <c r="AA73" s="915">
        <v>136</v>
      </c>
      <c r="AB73" s="915"/>
      <c r="AC73" s="915"/>
      <c r="AD73" s="915"/>
      <c r="AE73" s="915"/>
      <c r="AF73" s="915">
        <v>5228</v>
      </c>
      <c r="AG73" s="915"/>
      <c r="AH73" s="915"/>
      <c r="AI73" s="915"/>
      <c r="AJ73" s="915"/>
      <c r="AK73" s="915" t="s">
        <v>594</v>
      </c>
      <c r="AL73" s="915"/>
      <c r="AM73" s="915"/>
      <c r="AN73" s="915"/>
      <c r="AO73" s="915"/>
      <c r="AP73" s="915">
        <v>12818</v>
      </c>
      <c r="AQ73" s="915"/>
      <c r="AR73" s="915"/>
      <c r="AS73" s="915"/>
      <c r="AT73" s="915"/>
      <c r="AU73" s="915">
        <v>4351</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x14ac:dyDescent="0.15">
      <c r="A74" s="261">
        <v>7</v>
      </c>
      <c r="B74" s="957" t="s">
        <v>605</v>
      </c>
      <c r="C74" s="958"/>
      <c r="D74" s="958"/>
      <c r="E74" s="958"/>
      <c r="F74" s="958"/>
      <c r="G74" s="958"/>
      <c r="H74" s="958"/>
      <c r="I74" s="958"/>
      <c r="J74" s="958"/>
      <c r="K74" s="958"/>
      <c r="L74" s="958"/>
      <c r="M74" s="958"/>
      <c r="N74" s="958"/>
      <c r="O74" s="958"/>
      <c r="P74" s="959"/>
      <c r="Q74" s="960">
        <v>2</v>
      </c>
      <c r="R74" s="915"/>
      <c r="S74" s="915"/>
      <c r="T74" s="915"/>
      <c r="U74" s="915"/>
      <c r="V74" s="915">
        <v>1</v>
      </c>
      <c r="W74" s="915"/>
      <c r="X74" s="915"/>
      <c r="Y74" s="915"/>
      <c r="Z74" s="915"/>
      <c r="AA74" s="915">
        <v>1</v>
      </c>
      <c r="AB74" s="915"/>
      <c r="AC74" s="915"/>
      <c r="AD74" s="915"/>
      <c r="AE74" s="915"/>
      <c r="AF74" s="915">
        <v>1</v>
      </c>
      <c r="AG74" s="915"/>
      <c r="AH74" s="915"/>
      <c r="AI74" s="915"/>
      <c r="AJ74" s="915"/>
      <c r="AK74" s="915" t="s">
        <v>594</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x14ac:dyDescent="0.15">
      <c r="A75" s="261">
        <v>8</v>
      </c>
      <c r="B75" s="957" t="s">
        <v>606</v>
      </c>
      <c r="C75" s="958"/>
      <c r="D75" s="958"/>
      <c r="E75" s="958"/>
      <c r="F75" s="958"/>
      <c r="G75" s="958"/>
      <c r="H75" s="958"/>
      <c r="I75" s="958"/>
      <c r="J75" s="958"/>
      <c r="K75" s="958"/>
      <c r="L75" s="958"/>
      <c r="M75" s="958"/>
      <c r="N75" s="958"/>
      <c r="O75" s="958"/>
      <c r="P75" s="959"/>
      <c r="Q75" s="963">
        <v>12</v>
      </c>
      <c r="R75" s="964"/>
      <c r="S75" s="964"/>
      <c r="T75" s="964"/>
      <c r="U75" s="914"/>
      <c r="V75" s="965">
        <v>11</v>
      </c>
      <c r="W75" s="964"/>
      <c r="X75" s="964"/>
      <c r="Y75" s="964"/>
      <c r="Z75" s="914"/>
      <c r="AA75" s="965">
        <v>1</v>
      </c>
      <c r="AB75" s="964"/>
      <c r="AC75" s="964"/>
      <c r="AD75" s="964"/>
      <c r="AE75" s="914"/>
      <c r="AF75" s="965">
        <v>1</v>
      </c>
      <c r="AG75" s="964"/>
      <c r="AH75" s="964"/>
      <c r="AI75" s="964"/>
      <c r="AJ75" s="914"/>
      <c r="AK75" s="915" t="s">
        <v>594</v>
      </c>
      <c r="AL75" s="915"/>
      <c r="AM75" s="915"/>
      <c r="AN75" s="915"/>
      <c r="AO75" s="915"/>
      <c r="AP75" s="915" t="s">
        <v>594</v>
      </c>
      <c r="AQ75" s="915"/>
      <c r="AR75" s="915"/>
      <c r="AS75" s="915"/>
      <c r="AT75" s="915"/>
      <c r="AU75" s="915" t="s">
        <v>594</v>
      </c>
      <c r="AV75" s="915"/>
      <c r="AW75" s="915"/>
      <c r="AX75" s="915"/>
      <c r="AY75" s="915"/>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x14ac:dyDescent="0.15">
      <c r="A76" s="261">
        <v>9</v>
      </c>
      <c r="B76" s="957" t="s">
        <v>607</v>
      </c>
      <c r="C76" s="958"/>
      <c r="D76" s="958"/>
      <c r="E76" s="958"/>
      <c r="F76" s="958"/>
      <c r="G76" s="958"/>
      <c r="H76" s="958"/>
      <c r="I76" s="958"/>
      <c r="J76" s="958"/>
      <c r="K76" s="958"/>
      <c r="L76" s="958"/>
      <c r="M76" s="958"/>
      <c r="N76" s="958"/>
      <c r="O76" s="958"/>
      <c r="P76" s="959"/>
      <c r="Q76" s="963">
        <v>11860</v>
      </c>
      <c r="R76" s="964"/>
      <c r="S76" s="964"/>
      <c r="T76" s="964"/>
      <c r="U76" s="914"/>
      <c r="V76" s="965">
        <v>9385</v>
      </c>
      <c r="W76" s="964"/>
      <c r="X76" s="964"/>
      <c r="Y76" s="964"/>
      <c r="Z76" s="914"/>
      <c r="AA76" s="965">
        <v>2475</v>
      </c>
      <c r="AB76" s="964"/>
      <c r="AC76" s="964"/>
      <c r="AD76" s="964"/>
      <c r="AE76" s="914"/>
      <c r="AF76" s="965">
        <v>2475</v>
      </c>
      <c r="AG76" s="964"/>
      <c r="AH76" s="964"/>
      <c r="AI76" s="964"/>
      <c r="AJ76" s="914"/>
      <c r="AK76" s="915" t="s">
        <v>594</v>
      </c>
      <c r="AL76" s="915"/>
      <c r="AM76" s="915"/>
      <c r="AN76" s="915"/>
      <c r="AO76" s="915"/>
      <c r="AP76" s="915" t="s">
        <v>594</v>
      </c>
      <c r="AQ76" s="915"/>
      <c r="AR76" s="915"/>
      <c r="AS76" s="915"/>
      <c r="AT76" s="915"/>
      <c r="AU76" s="915" t="s">
        <v>594</v>
      </c>
      <c r="AV76" s="915"/>
      <c r="AW76" s="915"/>
      <c r="AX76" s="915"/>
      <c r="AY76" s="915"/>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x14ac:dyDescent="0.15">
      <c r="A77" s="261">
        <v>10</v>
      </c>
      <c r="B77" s="957" t="s">
        <v>608</v>
      </c>
      <c r="C77" s="958"/>
      <c r="D77" s="958"/>
      <c r="E77" s="958"/>
      <c r="F77" s="958"/>
      <c r="G77" s="958"/>
      <c r="H77" s="958"/>
      <c r="I77" s="958"/>
      <c r="J77" s="958"/>
      <c r="K77" s="958"/>
      <c r="L77" s="958"/>
      <c r="M77" s="958"/>
      <c r="N77" s="958"/>
      <c r="O77" s="958"/>
      <c r="P77" s="959"/>
      <c r="Q77" s="963">
        <v>43</v>
      </c>
      <c r="R77" s="964"/>
      <c r="S77" s="964"/>
      <c r="T77" s="964"/>
      <c r="U77" s="914"/>
      <c r="V77" s="965">
        <v>42</v>
      </c>
      <c r="W77" s="964"/>
      <c r="X77" s="964"/>
      <c r="Y77" s="964"/>
      <c r="Z77" s="914"/>
      <c r="AA77" s="965">
        <v>1</v>
      </c>
      <c r="AB77" s="964"/>
      <c r="AC77" s="964"/>
      <c r="AD77" s="964"/>
      <c r="AE77" s="914"/>
      <c r="AF77" s="965">
        <v>1</v>
      </c>
      <c r="AG77" s="964"/>
      <c r="AH77" s="964"/>
      <c r="AI77" s="964"/>
      <c r="AJ77" s="914"/>
      <c r="AK77" s="965">
        <v>43</v>
      </c>
      <c r="AL77" s="964"/>
      <c r="AM77" s="964"/>
      <c r="AN77" s="964"/>
      <c r="AO77" s="914"/>
      <c r="AP77" s="915" t="s">
        <v>594</v>
      </c>
      <c r="AQ77" s="915"/>
      <c r="AR77" s="915"/>
      <c r="AS77" s="915"/>
      <c r="AT77" s="915"/>
      <c r="AU77" s="915" t="s">
        <v>594</v>
      </c>
      <c r="AV77" s="915"/>
      <c r="AW77" s="915"/>
      <c r="AX77" s="915"/>
      <c r="AY77" s="915"/>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x14ac:dyDescent="0.15">
      <c r="A78" s="261">
        <v>11</v>
      </c>
      <c r="B78" s="957" t="s">
        <v>609</v>
      </c>
      <c r="C78" s="958"/>
      <c r="D78" s="958"/>
      <c r="E78" s="958"/>
      <c r="F78" s="958"/>
      <c r="G78" s="958"/>
      <c r="H78" s="958"/>
      <c r="I78" s="958"/>
      <c r="J78" s="958"/>
      <c r="K78" s="958"/>
      <c r="L78" s="958"/>
      <c r="M78" s="958"/>
      <c r="N78" s="958"/>
      <c r="O78" s="958"/>
      <c r="P78" s="959"/>
      <c r="Q78" s="960">
        <v>545</v>
      </c>
      <c r="R78" s="915"/>
      <c r="S78" s="915"/>
      <c r="T78" s="915"/>
      <c r="U78" s="915"/>
      <c r="V78" s="915">
        <v>172</v>
      </c>
      <c r="W78" s="915"/>
      <c r="X78" s="915"/>
      <c r="Y78" s="915"/>
      <c r="Z78" s="915"/>
      <c r="AA78" s="915">
        <v>373</v>
      </c>
      <c r="AB78" s="915"/>
      <c r="AC78" s="915"/>
      <c r="AD78" s="915"/>
      <c r="AE78" s="915"/>
      <c r="AF78" s="915">
        <v>373</v>
      </c>
      <c r="AG78" s="915"/>
      <c r="AH78" s="915"/>
      <c r="AI78" s="915"/>
      <c r="AJ78" s="915"/>
      <c r="AK78" s="915" t="s">
        <v>594</v>
      </c>
      <c r="AL78" s="915"/>
      <c r="AM78" s="915"/>
      <c r="AN78" s="915"/>
      <c r="AO78" s="915"/>
      <c r="AP78" s="915" t="s">
        <v>594</v>
      </c>
      <c r="AQ78" s="915"/>
      <c r="AR78" s="915"/>
      <c r="AS78" s="915"/>
      <c r="AT78" s="915"/>
      <c r="AU78" s="915" t="s">
        <v>594</v>
      </c>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x14ac:dyDescent="0.15">
      <c r="A79" s="261">
        <v>12</v>
      </c>
      <c r="B79" s="957" t="s">
        <v>610</v>
      </c>
      <c r="C79" s="958"/>
      <c r="D79" s="958"/>
      <c r="E79" s="958"/>
      <c r="F79" s="958"/>
      <c r="G79" s="958"/>
      <c r="H79" s="958"/>
      <c r="I79" s="958"/>
      <c r="J79" s="958"/>
      <c r="K79" s="958"/>
      <c r="L79" s="958"/>
      <c r="M79" s="958"/>
      <c r="N79" s="958"/>
      <c r="O79" s="958"/>
      <c r="P79" s="959"/>
      <c r="Q79" s="960">
        <v>800629</v>
      </c>
      <c r="R79" s="915"/>
      <c r="S79" s="915"/>
      <c r="T79" s="915"/>
      <c r="U79" s="915"/>
      <c r="V79" s="915">
        <v>751836</v>
      </c>
      <c r="W79" s="915"/>
      <c r="X79" s="915"/>
      <c r="Y79" s="915"/>
      <c r="Z79" s="915"/>
      <c r="AA79" s="915">
        <v>48793</v>
      </c>
      <c r="AB79" s="915"/>
      <c r="AC79" s="915"/>
      <c r="AD79" s="915"/>
      <c r="AE79" s="915"/>
      <c r="AF79" s="915">
        <v>48793</v>
      </c>
      <c r="AG79" s="915"/>
      <c r="AH79" s="915"/>
      <c r="AI79" s="915"/>
      <c r="AJ79" s="915"/>
      <c r="AK79" s="915">
        <v>5806</v>
      </c>
      <c r="AL79" s="915"/>
      <c r="AM79" s="915"/>
      <c r="AN79" s="915"/>
      <c r="AO79" s="915"/>
      <c r="AP79" s="915" t="s">
        <v>594</v>
      </c>
      <c r="AQ79" s="915"/>
      <c r="AR79" s="915"/>
      <c r="AS79" s="915"/>
      <c r="AT79" s="915"/>
      <c r="AU79" s="915" t="s">
        <v>594</v>
      </c>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x14ac:dyDescent="0.15">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x14ac:dyDescent="0.15">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x14ac:dyDescent="0.15">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x14ac:dyDescent="0.15">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x14ac:dyDescent="0.15">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x14ac:dyDescent="0.15">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x14ac:dyDescent="0.15">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x14ac:dyDescent="0.2">
      <c r="A88" s="264"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56960</v>
      </c>
      <c r="AG88" s="926"/>
      <c r="AH88" s="926"/>
      <c r="AI88" s="926"/>
      <c r="AJ88" s="926"/>
      <c r="AK88" s="923"/>
      <c r="AL88" s="923"/>
      <c r="AM88" s="923"/>
      <c r="AN88" s="923"/>
      <c r="AO88" s="923"/>
      <c r="AP88" s="926">
        <v>14836</v>
      </c>
      <c r="AQ88" s="926"/>
      <c r="AR88" s="926"/>
      <c r="AS88" s="926"/>
      <c r="AT88" s="926"/>
      <c r="AU88" s="926">
        <v>5120</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436</v>
      </c>
      <c r="AG109" s="979"/>
      <c r="AH109" s="979"/>
      <c r="AI109" s="979"/>
      <c r="AJ109" s="980"/>
      <c r="AK109" s="978" t="s">
        <v>306</v>
      </c>
      <c r="AL109" s="979"/>
      <c r="AM109" s="979"/>
      <c r="AN109" s="979"/>
      <c r="AO109" s="980"/>
      <c r="AP109" s="978" t="s">
        <v>437</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436</v>
      </c>
      <c r="BW109" s="979"/>
      <c r="BX109" s="979"/>
      <c r="BY109" s="979"/>
      <c r="BZ109" s="980"/>
      <c r="CA109" s="978" t="s">
        <v>306</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436</v>
      </c>
      <c r="DM109" s="979"/>
      <c r="DN109" s="979"/>
      <c r="DO109" s="979"/>
      <c r="DP109" s="980"/>
      <c r="DQ109" s="978" t="s">
        <v>306</v>
      </c>
      <c r="DR109" s="979"/>
      <c r="DS109" s="979"/>
      <c r="DT109" s="979"/>
      <c r="DU109" s="980"/>
      <c r="DV109" s="978" t="s">
        <v>437</v>
      </c>
      <c r="DW109" s="979"/>
      <c r="DX109" s="979"/>
      <c r="DY109" s="979"/>
      <c r="DZ109" s="981"/>
    </row>
    <row r="110" spans="1:131" s="246"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3529568</v>
      </c>
      <c r="AB110" s="986"/>
      <c r="AC110" s="986"/>
      <c r="AD110" s="986"/>
      <c r="AE110" s="987"/>
      <c r="AF110" s="988">
        <v>3368769</v>
      </c>
      <c r="AG110" s="986"/>
      <c r="AH110" s="986"/>
      <c r="AI110" s="986"/>
      <c r="AJ110" s="987"/>
      <c r="AK110" s="988">
        <v>3273073</v>
      </c>
      <c r="AL110" s="986"/>
      <c r="AM110" s="986"/>
      <c r="AN110" s="986"/>
      <c r="AO110" s="987"/>
      <c r="AP110" s="989">
        <v>25.8</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33462225</v>
      </c>
      <c r="BR110" s="1021"/>
      <c r="BS110" s="1021"/>
      <c r="BT110" s="1021"/>
      <c r="BU110" s="1021"/>
      <c r="BV110" s="1021">
        <v>32514389</v>
      </c>
      <c r="BW110" s="1021"/>
      <c r="BX110" s="1021"/>
      <c r="BY110" s="1021"/>
      <c r="BZ110" s="1021"/>
      <c r="CA110" s="1021">
        <v>31319361</v>
      </c>
      <c r="CB110" s="1021"/>
      <c r="CC110" s="1021"/>
      <c r="CD110" s="1021"/>
      <c r="CE110" s="1021"/>
      <c r="CF110" s="1035">
        <v>246.5</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444</v>
      </c>
      <c r="DR110" s="1021"/>
      <c r="DS110" s="1021"/>
      <c r="DT110" s="1021"/>
      <c r="DU110" s="1021"/>
      <c r="DV110" s="1022" t="s">
        <v>444</v>
      </c>
      <c r="DW110" s="1022"/>
      <c r="DX110" s="1022"/>
      <c r="DY110" s="1022"/>
      <c r="DZ110" s="1023"/>
    </row>
    <row r="111" spans="1:131" s="246"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416</v>
      </c>
      <c r="AB111" s="1028"/>
      <c r="AC111" s="1028"/>
      <c r="AD111" s="1028"/>
      <c r="AE111" s="1029"/>
      <c r="AF111" s="1030" t="s">
        <v>443</v>
      </c>
      <c r="AG111" s="1028"/>
      <c r="AH111" s="1028"/>
      <c r="AI111" s="1028"/>
      <c r="AJ111" s="1029"/>
      <c r="AK111" s="1030" t="s">
        <v>446</v>
      </c>
      <c r="AL111" s="1028"/>
      <c r="AM111" s="1028"/>
      <c r="AN111" s="1028"/>
      <c r="AO111" s="1029"/>
      <c r="AP111" s="1031" t="s">
        <v>443</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416</v>
      </c>
      <c r="BR111" s="1014"/>
      <c r="BS111" s="1014"/>
      <c r="BT111" s="1014"/>
      <c r="BU111" s="1014"/>
      <c r="BV111" s="1014" t="s">
        <v>443</v>
      </c>
      <c r="BW111" s="1014"/>
      <c r="BX111" s="1014"/>
      <c r="BY111" s="1014"/>
      <c r="BZ111" s="1014"/>
      <c r="CA111" s="1014" t="s">
        <v>443</v>
      </c>
      <c r="CB111" s="1014"/>
      <c r="CC111" s="1014"/>
      <c r="CD111" s="1014"/>
      <c r="CE111" s="1014"/>
      <c r="CF111" s="1008" t="s">
        <v>443</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416</v>
      </c>
      <c r="DH111" s="1014"/>
      <c r="DI111" s="1014"/>
      <c r="DJ111" s="1014"/>
      <c r="DK111" s="1014"/>
      <c r="DL111" s="1014" t="s">
        <v>449</v>
      </c>
      <c r="DM111" s="1014"/>
      <c r="DN111" s="1014"/>
      <c r="DO111" s="1014"/>
      <c r="DP111" s="1014"/>
      <c r="DQ111" s="1014" t="s">
        <v>443</v>
      </c>
      <c r="DR111" s="1014"/>
      <c r="DS111" s="1014"/>
      <c r="DT111" s="1014"/>
      <c r="DU111" s="1014"/>
      <c r="DV111" s="1015" t="s">
        <v>443</v>
      </c>
      <c r="DW111" s="1015"/>
      <c r="DX111" s="1015"/>
      <c r="DY111" s="1015"/>
      <c r="DZ111" s="1016"/>
    </row>
    <row r="112" spans="1:131" s="246" customFormat="1" ht="26.25" customHeight="1" x14ac:dyDescent="0.15">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446</v>
      </c>
      <c r="AB112" s="1053"/>
      <c r="AC112" s="1053"/>
      <c r="AD112" s="1053"/>
      <c r="AE112" s="1054"/>
      <c r="AF112" s="1055" t="s">
        <v>446</v>
      </c>
      <c r="AG112" s="1053"/>
      <c r="AH112" s="1053"/>
      <c r="AI112" s="1053"/>
      <c r="AJ112" s="1054"/>
      <c r="AK112" s="1055" t="s">
        <v>443</v>
      </c>
      <c r="AL112" s="1053"/>
      <c r="AM112" s="1053"/>
      <c r="AN112" s="1053"/>
      <c r="AO112" s="1054"/>
      <c r="AP112" s="1056" t="s">
        <v>449</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20565669</v>
      </c>
      <c r="BR112" s="1014"/>
      <c r="BS112" s="1014"/>
      <c r="BT112" s="1014"/>
      <c r="BU112" s="1014"/>
      <c r="BV112" s="1014">
        <v>19326550</v>
      </c>
      <c r="BW112" s="1014"/>
      <c r="BX112" s="1014"/>
      <c r="BY112" s="1014"/>
      <c r="BZ112" s="1014"/>
      <c r="CA112" s="1014">
        <v>18171797</v>
      </c>
      <c r="CB112" s="1014"/>
      <c r="CC112" s="1014"/>
      <c r="CD112" s="1014"/>
      <c r="CE112" s="1014"/>
      <c r="CF112" s="1008">
        <v>143</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416</v>
      </c>
      <c r="DM112" s="1014"/>
      <c r="DN112" s="1014"/>
      <c r="DO112" s="1014"/>
      <c r="DP112" s="1014"/>
      <c r="DQ112" s="1014" t="s">
        <v>449</v>
      </c>
      <c r="DR112" s="1014"/>
      <c r="DS112" s="1014"/>
      <c r="DT112" s="1014"/>
      <c r="DU112" s="1014"/>
      <c r="DV112" s="1015" t="s">
        <v>416</v>
      </c>
      <c r="DW112" s="1015"/>
      <c r="DX112" s="1015"/>
      <c r="DY112" s="1015"/>
      <c r="DZ112" s="1016"/>
    </row>
    <row r="113" spans="1:130" s="246"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1363593</v>
      </c>
      <c r="AB113" s="1028"/>
      <c r="AC113" s="1028"/>
      <c r="AD113" s="1028"/>
      <c r="AE113" s="1029"/>
      <c r="AF113" s="1030">
        <v>1364153</v>
      </c>
      <c r="AG113" s="1028"/>
      <c r="AH113" s="1028"/>
      <c r="AI113" s="1028"/>
      <c r="AJ113" s="1029"/>
      <c r="AK113" s="1030">
        <v>1390594</v>
      </c>
      <c r="AL113" s="1028"/>
      <c r="AM113" s="1028"/>
      <c r="AN113" s="1028"/>
      <c r="AO113" s="1029"/>
      <c r="AP113" s="1031">
        <v>10.9</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v>6203016</v>
      </c>
      <c r="BR113" s="1014"/>
      <c r="BS113" s="1014"/>
      <c r="BT113" s="1014"/>
      <c r="BU113" s="1014"/>
      <c r="BV113" s="1014">
        <v>5643001</v>
      </c>
      <c r="BW113" s="1014"/>
      <c r="BX113" s="1014"/>
      <c r="BY113" s="1014"/>
      <c r="BZ113" s="1014"/>
      <c r="CA113" s="1014">
        <v>5120333</v>
      </c>
      <c r="CB113" s="1014"/>
      <c r="CC113" s="1014"/>
      <c r="CD113" s="1014"/>
      <c r="CE113" s="1014"/>
      <c r="CF113" s="1008">
        <v>40.299999999999997</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449</v>
      </c>
      <c r="DR113" s="1053"/>
      <c r="DS113" s="1053"/>
      <c r="DT113" s="1053"/>
      <c r="DU113" s="1054"/>
      <c r="DV113" s="1056" t="s">
        <v>443</v>
      </c>
      <c r="DW113" s="1057"/>
      <c r="DX113" s="1057"/>
      <c r="DY113" s="1057"/>
      <c r="DZ113" s="1058"/>
    </row>
    <row r="114" spans="1:130" s="246" customFormat="1" ht="26.25" customHeight="1" x14ac:dyDescent="0.15">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448032</v>
      </c>
      <c r="AB114" s="1053"/>
      <c r="AC114" s="1053"/>
      <c r="AD114" s="1053"/>
      <c r="AE114" s="1054"/>
      <c r="AF114" s="1055">
        <v>430252</v>
      </c>
      <c r="AG114" s="1053"/>
      <c r="AH114" s="1053"/>
      <c r="AI114" s="1053"/>
      <c r="AJ114" s="1054"/>
      <c r="AK114" s="1055">
        <v>473219</v>
      </c>
      <c r="AL114" s="1053"/>
      <c r="AM114" s="1053"/>
      <c r="AN114" s="1053"/>
      <c r="AO114" s="1054"/>
      <c r="AP114" s="1056">
        <v>3.7</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3908036</v>
      </c>
      <c r="BR114" s="1014"/>
      <c r="BS114" s="1014"/>
      <c r="BT114" s="1014"/>
      <c r="BU114" s="1014"/>
      <c r="BV114" s="1014">
        <v>3738905</v>
      </c>
      <c r="BW114" s="1014"/>
      <c r="BX114" s="1014"/>
      <c r="BY114" s="1014"/>
      <c r="BZ114" s="1014"/>
      <c r="CA114" s="1014">
        <v>3706654</v>
      </c>
      <c r="CB114" s="1014"/>
      <c r="CC114" s="1014"/>
      <c r="CD114" s="1014"/>
      <c r="CE114" s="1014"/>
      <c r="CF114" s="1008">
        <v>29.2</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446</v>
      </c>
      <c r="DM114" s="1053"/>
      <c r="DN114" s="1053"/>
      <c r="DO114" s="1053"/>
      <c r="DP114" s="1054"/>
      <c r="DQ114" s="1055" t="s">
        <v>443</v>
      </c>
      <c r="DR114" s="1053"/>
      <c r="DS114" s="1053"/>
      <c r="DT114" s="1053"/>
      <c r="DU114" s="1054"/>
      <c r="DV114" s="1056" t="s">
        <v>443</v>
      </c>
      <c r="DW114" s="1057"/>
      <c r="DX114" s="1057"/>
      <c r="DY114" s="1057"/>
      <c r="DZ114" s="1058"/>
    </row>
    <row r="115" spans="1:130" s="246"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416</v>
      </c>
      <c r="AB115" s="1028"/>
      <c r="AC115" s="1028"/>
      <c r="AD115" s="1028"/>
      <c r="AE115" s="1029"/>
      <c r="AF115" s="1030" t="s">
        <v>449</v>
      </c>
      <c r="AG115" s="1028"/>
      <c r="AH115" s="1028"/>
      <c r="AI115" s="1028"/>
      <c r="AJ115" s="1029"/>
      <c r="AK115" s="1030" t="s">
        <v>446</v>
      </c>
      <c r="AL115" s="1028"/>
      <c r="AM115" s="1028"/>
      <c r="AN115" s="1028"/>
      <c r="AO115" s="1029"/>
      <c r="AP115" s="1031" t="s">
        <v>416</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443</v>
      </c>
      <c r="BW115" s="1014"/>
      <c r="BX115" s="1014"/>
      <c r="BY115" s="1014"/>
      <c r="BZ115" s="1014"/>
      <c r="CA115" s="1014" t="s">
        <v>416</v>
      </c>
      <c r="CB115" s="1014"/>
      <c r="CC115" s="1014"/>
      <c r="CD115" s="1014"/>
      <c r="CE115" s="1014"/>
      <c r="CF115" s="1008" t="s">
        <v>443</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416</v>
      </c>
      <c r="DM115" s="1053"/>
      <c r="DN115" s="1053"/>
      <c r="DO115" s="1053"/>
      <c r="DP115" s="1054"/>
      <c r="DQ115" s="1055" t="s">
        <v>449</v>
      </c>
      <c r="DR115" s="1053"/>
      <c r="DS115" s="1053"/>
      <c r="DT115" s="1053"/>
      <c r="DU115" s="1054"/>
      <c r="DV115" s="1056" t="s">
        <v>416</v>
      </c>
      <c r="DW115" s="1057"/>
      <c r="DX115" s="1057"/>
      <c r="DY115" s="1057"/>
      <c r="DZ115" s="1058"/>
    </row>
    <row r="116" spans="1:130" s="246"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19</v>
      </c>
      <c r="AB116" s="1053"/>
      <c r="AC116" s="1053"/>
      <c r="AD116" s="1053"/>
      <c r="AE116" s="1054"/>
      <c r="AF116" s="1055">
        <v>22</v>
      </c>
      <c r="AG116" s="1053"/>
      <c r="AH116" s="1053"/>
      <c r="AI116" s="1053"/>
      <c r="AJ116" s="1054"/>
      <c r="AK116" s="1055">
        <v>9</v>
      </c>
      <c r="AL116" s="1053"/>
      <c r="AM116" s="1053"/>
      <c r="AN116" s="1053"/>
      <c r="AO116" s="1054"/>
      <c r="AP116" s="1056">
        <v>0</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416</v>
      </c>
      <c r="BR116" s="1014"/>
      <c r="BS116" s="1014"/>
      <c r="BT116" s="1014"/>
      <c r="BU116" s="1014"/>
      <c r="BV116" s="1014" t="s">
        <v>446</v>
      </c>
      <c r="BW116" s="1014"/>
      <c r="BX116" s="1014"/>
      <c r="BY116" s="1014"/>
      <c r="BZ116" s="1014"/>
      <c r="CA116" s="1014" t="s">
        <v>416</v>
      </c>
      <c r="CB116" s="1014"/>
      <c r="CC116" s="1014"/>
      <c r="CD116" s="1014"/>
      <c r="CE116" s="1014"/>
      <c r="CF116" s="1008" t="s">
        <v>446</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449</v>
      </c>
      <c r="DH116" s="1053"/>
      <c r="DI116" s="1053"/>
      <c r="DJ116" s="1053"/>
      <c r="DK116" s="1054"/>
      <c r="DL116" s="1055" t="s">
        <v>449</v>
      </c>
      <c r="DM116" s="1053"/>
      <c r="DN116" s="1053"/>
      <c r="DO116" s="1053"/>
      <c r="DP116" s="1054"/>
      <c r="DQ116" s="1055" t="s">
        <v>443</v>
      </c>
      <c r="DR116" s="1053"/>
      <c r="DS116" s="1053"/>
      <c r="DT116" s="1053"/>
      <c r="DU116" s="1054"/>
      <c r="DV116" s="1056" t="s">
        <v>443</v>
      </c>
      <c r="DW116" s="1057"/>
      <c r="DX116" s="1057"/>
      <c r="DY116" s="1057"/>
      <c r="DZ116" s="1058"/>
    </row>
    <row r="117" spans="1:130" s="246"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5341212</v>
      </c>
      <c r="AB117" s="1071"/>
      <c r="AC117" s="1071"/>
      <c r="AD117" s="1071"/>
      <c r="AE117" s="1072"/>
      <c r="AF117" s="1073">
        <v>5163196</v>
      </c>
      <c r="AG117" s="1071"/>
      <c r="AH117" s="1071"/>
      <c r="AI117" s="1071"/>
      <c r="AJ117" s="1072"/>
      <c r="AK117" s="1073">
        <v>5136895</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468</v>
      </c>
      <c r="CB117" s="1014"/>
      <c r="CC117" s="1014"/>
      <c r="CD117" s="1014"/>
      <c r="CE117" s="1014"/>
      <c r="CF117" s="1008" t="s">
        <v>469</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471</v>
      </c>
      <c r="DM117" s="1053"/>
      <c r="DN117" s="1053"/>
      <c r="DO117" s="1053"/>
      <c r="DP117" s="1054"/>
      <c r="DQ117" s="1055" t="s">
        <v>127</v>
      </c>
      <c r="DR117" s="1053"/>
      <c r="DS117" s="1053"/>
      <c r="DT117" s="1053"/>
      <c r="DU117" s="1054"/>
      <c r="DV117" s="1056" t="s">
        <v>127</v>
      </c>
      <c r="DW117" s="1057"/>
      <c r="DX117" s="1057"/>
      <c r="DY117" s="1057"/>
      <c r="DZ117" s="1058"/>
    </row>
    <row r="118" spans="1:130" s="246"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436</v>
      </c>
      <c r="AG118" s="979"/>
      <c r="AH118" s="979"/>
      <c r="AI118" s="979"/>
      <c r="AJ118" s="980"/>
      <c r="AK118" s="978" t="s">
        <v>306</v>
      </c>
      <c r="AL118" s="979"/>
      <c r="AM118" s="979"/>
      <c r="AN118" s="979"/>
      <c r="AO118" s="980"/>
      <c r="AP118" s="1065" t="s">
        <v>437</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471</v>
      </c>
      <c r="BR118" s="1092"/>
      <c r="BS118" s="1092"/>
      <c r="BT118" s="1092"/>
      <c r="BU118" s="1092"/>
      <c r="BV118" s="1092" t="s">
        <v>127</v>
      </c>
      <c r="BW118" s="1092"/>
      <c r="BX118" s="1092"/>
      <c r="BY118" s="1092"/>
      <c r="BZ118" s="1092"/>
      <c r="CA118" s="1092" t="s">
        <v>473</v>
      </c>
      <c r="CB118" s="1092"/>
      <c r="CC118" s="1092"/>
      <c r="CD118" s="1092"/>
      <c r="CE118" s="1092"/>
      <c r="CF118" s="1008" t="s">
        <v>416</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416</v>
      </c>
      <c r="DH118" s="1053"/>
      <c r="DI118" s="1053"/>
      <c r="DJ118" s="1053"/>
      <c r="DK118" s="1054"/>
      <c r="DL118" s="1055" t="s">
        <v>127</v>
      </c>
      <c r="DM118" s="1053"/>
      <c r="DN118" s="1053"/>
      <c r="DO118" s="1053"/>
      <c r="DP118" s="1054"/>
      <c r="DQ118" s="1055" t="s">
        <v>469</v>
      </c>
      <c r="DR118" s="1053"/>
      <c r="DS118" s="1053"/>
      <c r="DT118" s="1053"/>
      <c r="DU118" s="1054"/>
      <c r="DV118" s="1056" t="s">
        <v>473</v>
      </c>
      <c r="DW118" s="1057"/>
      <c r="DX118" s="1057"/>
      <c r="DY118" s="1057"/>
      <c r="DZ118" s="1058"/>
    </row>
    <row r="119" spans="1:130" s="246"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469</v>
      </c>
      <c r="AG119" s="986"/>
      <c r="AH119" s="986"/>
      <c r="AI119" s="986"/>
      <c r="AJ119" s="987"/>
      <c r="AK119" s="988" t="s">
        <v>469</v>
      </c>
      <c r="AL119" s="986"/>
      <c r="AM119" s="986"/>
      <c r="AN119" s="986"/>
      <c r="AO119" s="987"/>
      <c r="AP119" s="989" t="s">
        <v>127</v>
      </c>
      <c r="AQ119" s="990"/>
      <c r="AR119" s="990"/>
      <c r="AS119" s="990"/>
      <c r="AT119" s="991"/>
      <c r="AU119" s="996"/>
      <c r="AV119" s="997"/>
      <c r="AW119" s="997"/>
      <c r="AX119" s="997"/>
      <c r="AY119" s="997"/>
      <c r="AZ119" s="277" t="s">
        <v>186</v>
      </c>
      <c r="BA119" s="277"/>
      <c r="BB119" s="277"/>
      <c r="BC119" s="277"/>
      <c r="BD119" s="277"/>
      <c r="BE119" s="277"/>
      <c r="BF119" s="277"/>
      <c r="BG119" s="277"/>
      <c r="BH119" s="277"/>
      <c r="BI119" s="277"/>
      <c r="BJ119" s="277"/>
      <c r="BK119" s="277"/>
      <c r="BL119" s="277"/>
      <c r="BM119" s="277"/>
      <c r="BN119" s="277"/>
      <c r="BO119" s="1069" t="s">
        <v>475</v>
      </c>
      <c r="BP119" s="1100"/>
      <c r="BQ119" s="1091">
        <v>64138946</v>
      </c>
      <c r="BR119" s="1092"/>
      <c r="BS119" s="1092"/>
      <c r="BT119" s="1092"/>
      <c r="BU119" s="1092"/>
      <c r="BV119" s="1092">
        <v>61222845</v>
      </c>
      <c r="BW119" s="1092"/>
      <c r="BX119" s="1092"/>
      <c r="BY119" s="1092"/>
      <c r="BZ119" s="1092"/>
      <c r="CA119" s="1092">
        <v>58318145</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477</v>
      </c>
      <c r="DH119" s="1078"/>
      <c r="DI119" s="1078"/>
      <c r="DJ119" s="1078"/>
      <c r="DK119" s="1079"/>
      <c r="DL119" s="1077" t="s">
        <v>127</v>
      </c>
      <c r="DM119" s="1078"/>
      <c r="DN119" s="1078"/>
      <c r="DO119" s="1078"/>
      <c r="DP119" s="1079"/>
      <c r="DQ119" s="1077" t="s">
        <v>478</v>
      </c>
      <c r="DR119" s="1078"/>
      <c r="DS119" s="1078"/>
      <c r="DT119" s="1078"/>
      <c r="DU119" s="1079"/>
      <c r="DV119" s="1080" t="s">
        <v>469</v>
      </c>
      <c r="DW119" s="1081"/>
      <c r="DX119" s="1081"/>
      <c r="DY119" s="1081"/>
      <c r="DZ119" s="1082"/>
    </row>
    <row r="120" spans="1:130" s="246"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416</v>
      </c>
      <c r="AG120" s="1053"/>
      <c r="AH120" s="1053"/>
      <c r="AI120" s="1053"/>
      <c r="AJ120" s="1054"/>
      <c r="AK120" s="1055" t="s">
        <v>127</v>
      </c>
      <c r="AL120" s="1053"/>
      <c r="AM120" s="1053"/>
      <c r="AN120" s="1053"/>
      <c r="AO120" s="1054"/>
      <c r="AP120" s="1056" t="s">
        <v>468</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9079753</v>
      </c>
      <c r="BR120" s="1021"/>
      <c r="BS120" s="1021"/>
      <c r="BT120" s="1021"/>
      <c r="BU120" s="1021"/>
      <c r="BV120" s="1021">
        <v>9022605</v>
      </c>
      <c r="BW120" s="1021"/>
      <c r="BX120" s="1021"/>
      <c r="BY120" s="1021"/>
      <c r="BZ120" s="1021"/>
      <c r="CA120" s="1021">
        <v>9892602</v>
      </c>
      <c r="CB120" s="1021"/>
      <c r="CC120" s="1021"/>
      <c r="CD120" s="1021"/>
      <c r="CE120" s="1021"/>
      <c r="CF120" s="1035">
        <v>77.900000000000006</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20563361</v>
      </c>
      <c r="DH120" s="1021"/>
      <c r="DI120" s="1021"/>
      <c r="DJ120" s="1021"/>
      <c r="DK120" s="1021"/>
      <c r="DL120" s="1021">
        <v>19324047</v>
      </c>
      <c r="DM120" s="1021"/>
      <c r="DN120" s="1021"/>
      <c r="DO120" s="1021"/>
      <c r="DP120" s="1021"/>
      <c r="DQ120" s="1021">
        <v>18168932</v>
      </c>
      <c r="DR120" s="1021"/>
      <c r="DS120" s="1021"/>
      <c r="DT120" s="1021"/>
      <c r="DU120" s="1021"/>
      <c r="DV120" s="1022">
        <v>143</v>
      </c>
      <c r="DW120" s="1022"/>
      <c r="DX120" s="1022"/>
      <c r="DY120" s="1022"/>
      <c r="DZ120" s="1023"/>
    </row>
    <row r="121" spans="1:130" s="246"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477</v>
      </c>
      <c r="AB121" s="1053"/>
      <c r="AC121" s="1053"/>
      <c r="AD121" s="1053"/>
      <c r="AE121" s="1054"/>
      <c r="AF121" s="1055" t="s">
        <v>127</v>
      </c>
      <c r="AG121" s="1053"/>
      <c r="AH121" s="1053"/>
      <c r="AI121" s="1053"/>
      <c r="AJ121" s="1054"/>
      <c r="AK121" s="1055" t="s">
        <v>468</v>
      </c>
      <c r="AL121" s="1053"/>
      <c r="AM121" s="1053"/>
      <c r="AN121" s="1053"/>
      <c r="AO121" s="1054"/>
      <c r="AP121" s="1056" t="s">
        <v>416</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769930</v>
      </c>
      <c r="BR121" s="1014"/>
      <c r="BS121" s="1014"/>
      <c r="BT121" s="1014"/>
      <c r="BU121" s="1014"/>
      <c r="BV121" s="1014">
        <v>658193</v>
      </c>
      <c r="BW121" s="1014"/>
      <c r="BX121" s="1014"/>
      <c r="BY121" s="1014"/>
      <c r="BZ121" s="1014"/>
      <c r="CA121" s="1014">
        <v>554953</v>
      </c>
      <c r="CB121" s="1014"/>
      <c r="CC121" s="1014"/>
      <c r="CD121" s="1014"/>
      <c r="CE121" s="1014"/>
      <c r="CF121" s="1008">
        <v>4.4000000000000004</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2308</v>
      </c>
      <c r="DH121" s="1014"/>
      <c r="DI121" s="1014"/>
      <c r="DJ121" s="1014"/>
      <c r="DK121" s="1014"/>
      <c r="DL121" s="1014">
        <v>2503</v>
      </c>
      <c r="DM121" s="1014"/>
      <c r="DN121" s="1014"/>
      <c r="DO121" s="1014"/>
      <c r="DP121" s="1014"/>
      <c r="DQ121" s="1014">
        <v>2865</v>
      </c>
      <c r="DR121" s="1014"/>
      <c r="DS121" s="1014"/>
      <c r="DT121" s="1014"/>
      <c r="DU121" s="1014"/>
      <c r="DV121" s="1015">
        <v>0</v>
      </c>
      <c r="DW121" s="1015"/>
      <c r="DX121" s="1015"/>
      <c r="DY121" s="1015"/>
      <c r="DZ121" s="1016"/>
    </row>
    <row r="122" spans="1:130" s="246" customFormat="1" ht="26.25" customHeight="1" x14ac:dyDescent="0.15">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416</v>
      </c>
      <c r="AB122" s="1053"/>
      <c r="AC122" s="1053"/>
      <c r="AD122" s="1053"/>
      <c r="AE122" s="1054"/>
      <c r="AF122" s="1055" t="s">
        <v>471</v>
      </c>
      <c r="AG122" s="1053"/>
      <c r="AH122" s="1053"/>
      <c r="AI122" s="1053"/>
      <c r="AJ122" s="1054"/>
      <c r="AK122" s="1055" t="s">
        <v>416</v>
      </c>
      <c r="AL122" s="1053"/>
      <c r="AM122" s="1053"/>
      <c r="AN122" s="1053"/>
      <c r="AO122" s="1054"/>
      <c r="AP122" s="1056" t="s">
        <v>471</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39069731</v>
      </c>
      <c r="BR122" s="1092"/>
      <c r="BS122" s="1092"/>
      <c r="BT122" s="1092"/>
      <c r="BU122" s="1092"/>
      <c r="BV122" s="1092">
        <v>38569050</v>
      </c>
      <c r="BW122" s="1092"/>
      <c r="BX122" s="1092"/>
      <c r="BY122" s="1092"/>
      <c r="BZ122" s="1092"/>
      <c r="CA122" s="1092">
        <v>37135536</v>
      </c>
      <c r="CB122" s="1092"/>
      <c r="CC122" s="1092"/>
      <c r="CD122" s="1092"/>
      <c r="CE122" s="1092"/>
      <c r="CF122" s="1112">
        <v>292.3</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488</v>
      </c>
      <c r="DM122" s="1014"/>
      <c r="DN122" s="1014"/>
      <c r="DO122" s="1014"/>
      <c r="DP122" s="1014"/>
      <c r="DQ122" s="1014" t="s">
        <v>469</v>
      </c>
      <c r="DR122" s="1014"/>
      <c r="DS122" s="1014"/>
      <c r="DT122" s="1014"/>
      <c r="DU122" s="1014"/>
      <c r="DV122" s="1015" t="s">
        <v>469</v>
      </c>
      <c r="DW122" s="1015"/>
      <c r="DX122" s="1015"/>
      <c r="DY122" s="1015"/>
      <c r="DZ122" s="1016"/>
    </row>
    <row r="123" spans="1:130" s="246"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478</v>
      </c>
      <c r="AB123" s="1053"/>
      <c r="AC123" s="1053"/>
      <c r="AD123" s="1053"/>
      <c r="AE123" s="1054"/>
      <c r="AF123" s="1055" t="s">
        <v>471</v>
      </c>
      <c r="AG123" s="1053"/>
      <c r="AH123" s="1053"/>
      <c r="AI123" s="1053"/>
      <c r="AJ123" s="1054"/>
      <c r="AK123" s="1055" t="s">
        <v>469</v>
      </c>
      <c r="AL123" s="1053"/>
      <c r="AM123" s="1053"/>
      <c r="AN123" s="1053"/>
      <c r="AO123" s="1054"/>
      <c r="AP123" s="1056" t="s">
        <v>469</v>
      </c>
      <c r="AQ123" s="1057"/>
      <c r="AR123" s="1057"/>
      <c r="AS123" s="1057"/>
      <c r="AT123" s="1058"/>
      <c r="AU123" s="1089"/>
      <c r="AV123" s="1090"/>
      <c r="AW123" s="1090"/>
      <c r="AX123" s="1090"/>
      <c r="AY123" s="1090"/>
      <c r="AZ123" s="277" t="s">
        <v>186</v>
      </c>
      <c r="BA123" s="277"/>
      <c r="BB123" s="277"/>
      <c r="BC123" s="277"/>
      <c r="BD123" s="277"/>
      <c r="BE123" s="277"/>
      <c r="BF123" s="277"/>
      <c r="BG123" s="277"/>
      <c r="BH123" s="277"/>
      <c r="BI123" s="277"/>
      <c r="BJ123" s="277"/>
      <c r="BK123" s="277"/>
      <c r="BL123" s="277"/>
      <c r="BM123" s="277"/>
      <c r="BN123" s="277"/>
      <c r="BO123" s="1069" t="s">
        <v>489</v>
      </c>
      <c r="BP123" s="1100"/>
      <c r="BQ123" s="1159">
        <v>48919414</v>
      </c>
      <c r="BR123" s="1160"/>
      <c r="BS123" s="1160"/>
      <c r="BT123" s="1160"/>
      <c r="BU123" s="1160"/>
      <c r="BV123" s="1160">
        <v>48249848</v>
      </c>
      <c r="BW123" s="1160"/>
      <c r="BX123" s="1160"/>
      <c r="BY123" s="1160"/>
      <c r="BZ123" s="1160"/>
      <c r="CA123" s="1160">
        <v>47583091</v>
      </c>
      <c r="CB123" s="1160"/>
      <c r="CC123" s="1160"/>
      <c r="CD123" s="1160"/>
      <c r="CE123" s="1160"/>
      <c r="CF123" s="1093"/>
      <c r="CG123" s="1094"/>
      <c r="CH123" s="1094"/>
      <c r="CI123" s="1094"/>
      <c r="CJ123" s="1095"/>
      <c r="CK123" s="1104"/>
      <c r="CL123" s="1105"/>
      <c r="CM123" s="1105"/>
      <c r="CN123" s="1105"/>
      <c r="CO123" s="1106"/>
      <c r="CP123" s="1114" t="s">
        <v>490</v>
      </c>
      <c r="CQ123" s="1115"/>
      <c r="CR123" s="1115"/>
      <c r="CS123" s="1115"/>
      <c r="CT123" s="1115"/>
      <c r="CU123" s="1115"/>
      <c r="CV123" s="1115"/>
      <c r="CW123" s="1115"/>
      <c r="CX123" s="1115"/>
      <c r="CY123" s="1115"/>
      <c r="CZ123" s="1115"/>
      <c r="DA123" s="1115"/>
      <c r="DB123" s="1115"/>
      <c r="DC123" s="1115"/>
      <c r="DD123" s="1115"/>
      <c r="DE123" s="1115"/>
      <c r="DF123" s="1116"/>
      <c r="DG123" s="1052" t="s">
        <v>491</v>
      </c>
      <c r="DH123" s="1053"/>
      <c r="DI123" s="1053"/>
      <c r="DJ123" s="1053"/>
      <c r="DK123" s="1054"/>
      <c r="DL123" s="1055" t="s">
        <v>477</v>
      </c>
      <c r="DM123" s="1053"/>
      <c r="DN123" s="1053"/>
      <c r="DO123" s="1053"/>
      <c r="DP123" s="1054"/>
      <c r="DQ123" s="1055" t="s">
        <v>416</v>
      </c>
      <c r="DR123" s="1053"/>
      <c r="DS123" s="1053"/>
      <c r="DT123" s="1053"/>
      <c r="DU123" s="1054"/>
      <c r="DV123" s="1056" t="s">
        <v>471</v>
      </c>
      <c r="DW123" s="1057"/>
      <c r="DX123" s="1057"/>
      <c r="DY123" s="1057"/>
      <c r="DZ123" s="1058"/>
    </row>
    <row r="124" spans="1:130" s="246" customFormat="1" ht="26.25" customHeight="1" thickBot="1" x14ac:dyDescent="0.2">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469</v>
      </c>
      <c r="AB124" s="1053"/>
      <c r="AC124" s="1053"/>
      <c r="AD124" s="1053"/>
      <c r="AE124" s="1054"/>
      <c r="AF124" s="1055" t="s">
        <v>469</v>
      </c>
      <c r="AG124" s="1053"/>
      <c r="AH124" s="1053"/>
      <c r="AI124" s="1053"/>
      <c r="AJ124" s="1054"/>
      <c r="AK124" s="1055" t="s">
        <v>127</v>
      </c>
      <c r="AL124" s="1053"/>
      <c r="AM124" s="1053"/>
      <c r="AN124" s="1053"/>
      <c r="AO124" s="1054"/>
      <c r="AP124" s="1056" t="s">
        <v>491</v>
      </c>
      <c r="AQ124" s="1057"/>
      <c r="AR124" s="1057"/>
      <c r="AS124" s="1057"/>
      <c r="AT124" s="1058"/>
      <c r="AU124" s="1155" t="s">
        <v>492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122.4</v>
      </c>
      <c r="BR124" s="1122"/>
      <c r="BS124" s="1122"/>
      <c r="BT124" s="1122"/>
      <c r="BU124" s="1122"/>
      <c r="BV124" s="1122">
        <v>104.9</v>
      </c>
      <c r="BW124" s="1122"/>
      <c r="BX124" s="1122"/>
      <c r="BY124" s="1122"/>
      <c r="BZ124" s="1122"/>
      <c r="CA124" s="1122">
        <v>84.4</v>
      </c>
      <c r="CB124" s="1122"/>
      <c r="CC124" s="1122"/>
      <c r="CD124" s="1122"/>
      <c r="CE124" s="1122"/>
      <c r="CF124" s="1123"/>
      <c r="CG124" s="1124"/>
      <c r="CH124" s="1124"/>
      <c r="CI124" s="1124"/>
      <c r="CJ124" s="1125"/>
      <c r="CK124" s="1107"/>
      <c r="CL124" s="1107"/>
      <c r="CM124" s="1107"/>
      <c r="CN124" s="1107"/>
      <c r="CO124" s="1108"/>
      <c r="CP124" s="1114" t="s">
        <v>493</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469</v>
      </c>
      <c r="DR124" s="1078"/>
      <c r="DS124" s="1078"/>
      <c r="DT124" s="1078"/>
      <c r="DU124" s="1079"/>
      <c r="DV124" s="1080" t="s">
        <v>416</v>
      </c>
      <c r="DW124" s="1081"/>
      <c r="DX124" s="1081"/>
      <c r="DY124" s="1081"/>
      <c r="DZ124" s="1082"/>
    </row>
    <row r="125" spans="1:130" s="246"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478</v>
      </c>
      <c r="AL125" s="1053"/>
      <c r="AM125" s="1053"/>
      <c r="AN125" s="1053"/>
      <c r="AO125" s="1054"/>
      <c r="AP125" s="1056" t="s">
        <v>127</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494</v>
      </c>
      <c r="CL125" s="1102"/>
      <c r="CM125" s="1102"/>
      <c r="CN125" s="1102"/>
      <c r="CO125" s="1103"/>
      <c r="CP125" s="1034" t="s">
        <v>495</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469</v>
      </c>
      <c r="DM125" s="1021"/>
      <c r="DN125" s="1021"/>
      <c r="DO125" s="1021"/>
      <c r="DP125" s="1021"/>
      <c r="DQ125" s="1021" t="s">
        <v>416</v>
      </c>
      <c r="DR125" s="1021"/>
      <c r="DS125" s="1021"/>
      <c r="DT125" s="1021"/>
      <c r="DU125" s="1021"/>
      <c r="DV125" s="1022" t="s">
        <v>416</v>
      </c>
      <c r="DW125" s="1022"/>
      <c r="DX125" s="1022"/>
      <c r="DY125" s="1022"/>
      <c r="DZ125" s="1023"/>
    </row>
    <row r="126" spans="1:130" s="246"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491</v>
      </c>
      <c r="AB126" s="1053"/>
      <c r="AC126" s="1053"/>
      <c r="AD126" s="1053"/>
      <c r="AE126" s="1054"/>
      <c r="AF126" s="1055" t="s">
        <v>127</v>
      </c>
      <c r="AG126" s="1053"/>
      <c r="AH126" s="1053"/>
      <c r="AI126" s="1053"/>
      <c r="AJ126" s="1054"/>
      <c r="AK126" s="1055" t="s">
        <v>127</v>
      </c>
      <c r="AL126" s="1053"/>
      <c r="AM126" s="1053"/>
      <c r="AN126" s="1053"/>
      <c r="AO126" s="1054"/>
      <c r="AP126" s="1056" t="s">
        <v>471</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496</v>
      </c>
      <c r="CQ126" s="1044"/>
      <c r="CR126" s="1044"/>
      <c r="CS126" s="1044"/>
      <c r="CT126" s="1044"/>
      <c r="CU126" s="1044"/>
      <c r="CV126" s="1044"/>
      <c r="CW126" s="1044"/>
      <c r="CX126" s="1044"/>
      <c r="CY126" s="1044"/>
      <c r="CZ126" s="1044"/>
      <c r="DA126" s="1044"/>
      <c r="DB126" s="1044"/>
      <c r="DC126" s="1044"/>
      <c r="DD126" s="1044"/>
      <c r="DE126" s="1044"/>
      <c r="DF126" s="1045"/>
      <c r="DG126" s="1013" t="s">
        <v>488</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6" customFormat="1" ht="26.25" customHeight="1" x14ac:dyDescent="0.15">
      <c r="A127" s="1154"/>
      <c r="B127" s="1042"/>
      <c r="C127" s="1096" t="s">
        <v>497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488</v>
      </c>
      <c r="AB127" s="1053"/>
      <c r="AC127" s="1053"/>
      <c r="AD127" s="1053"/>
      <c r="AE127" s="1054"/>
      <c r="AF127" s="1055" t="s">
        <v>477</v>
      </c>
      <c r="AG127" s="1053"/>
      <c r="AH127" s="1053"/>
      <c r="AI127" s="1053"/>
      <c r="AJ127" s="1054"/>
      <c r="AK127" s="1055" t="s">
        <v>491</v>
      </c>
      <c r="AL127" s="1053"/>
      <c r="AM127" s="1053"/>
      <c r="AN127" s="1053"/>
      <c r="AO127" s="1054"/>
      <c r="AP127" s="1056" t="s">
        <v>491</v>
      </c>
      <c r="AQ127" s="1057"/>
      <c r="AR127" s="1057"/>
      <c r="AS127" s="1057"/>
      <c r="AT127" s="1058"/>
      <c r="AU127" s="282"/>
      <c r="AV127" s="282"/>
      <c r="AW127" s="282"/>
      <c r="AX127" s="1126" t="s">
        <v>498</v>
      </c>
      <c r="AY127" s="1127"/>
      <c r="AZ127" s="1127"/>
      <c r="BA127" s="1127"/>
      <c r="BB127" s="1127"/>
      <c r="BC127" s="1127"/>
      <c r="BD127" s="1127"/>
      <c r="BE127" s="1128"/>
      <c r="BF127" s="1129" t="s">
        <v>499</v>
      </c>
      <c r="BG127" s="1127"/>
      <c r="BH127" s="1127"/>
      <c r="BI127" s="1127"/>
      <c r="BJ127" s="1127"/>
      <c r="BK127" s="1127"/>
      <c r="BL127" s="1128"/>
      <c r="BM127" s="1129" t="s">
        <v>500</v>
      </c>
      <c r="BN127" s="1127"/>
      <c r="BO127" s="1127"/>
      <c r="BP127" s="1127"/>
      <c r="BQ127" s="1127"/>
      <c r="BR127" s="1127"/>
      <c r="BS127" s="1128"/>
      <c r="BT127" s="1129" t="s">
        <v>501</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502</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416</v>
      </c>
      <c r="DM127" s="1014"/>
      <c r="DN127" s="1014"/>
      <c r="DO127" s="1014"/>
      <c r="DP127" s="1014"/>
      <c r="DQ127" s="1014" t="s">
        <v>478</v>
      </c>
      <c r="DR127" s="1014"/>
      <c r="DS127" s="1014"/>
      <c r="DT127" s="1014"/>
      <c r="DU127" s="1014"/>
      <c r="DV127" s="1015" t="s">
        <v>127</v>
      </c>
      <c r="DW127" s="1015"/>
      <c r="DX127" s="1015"/>
      <c r="DY127" s="1015"/>
      <c r="DZ127" s="1016"/>
    </row>
    <row r="128" spans="1:130" s="246" customFormat="1" ht="26.25" customHeight="1" thickBot="1" x14ac:dyDescent="0.2">
      <c r="A128" s="1137" t="s">
        <v>503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504</v>
      </c>
      <c r="X128" s="1139"/>
      <c r="Y128" s="1139"/>
      <c r="Z128" s="1140"/>
      <c r="AA128" s="1141">
        <v>130263</v>
      </c>
      <c r="AB128" s="1142"/>
      <c r="AC128" s="1142"/>
      <c r="AD128" s="1142"/>
      <c r="AE128" s="1143"/>
      <c r="AF128" s="1144">
        <v>126039</v>
      </c>
      <c r="AG128" s="1142"/>
      <c r="AH128" s="1142"/>
      <c r="AI128" s="1142"/>
      <c r="AJ128" s="1143"/>
      <c r="AK128" s="1144">
        <v>121657</v>
      </c>
      <c r="AL128" s="1142"/>
      <c r="AM128" s="1142"/>
      <c r="AN128" s="1142"/>
      <c r="AO128" s="1143"/>
      <c r="AP128" s="1145"/>
      <c r="AQ128" s="1146"/>
      <c r="AR128" s="1146"/>
      <c r="AS128" s="1146"/>
      <c r="AT128" s="1147"/>
      <c r="AU128" s="282"/>
      <c r="AV128" s="282"/>
      <c r="AW128" s="282"/>
      <c r="AX128" s="982" t="s">
        <v>505</v>
      </c>
      <c r="AY128" s="983"/>
      <c r="AZ128" s="983"/>
      <c r="BA128" s="983"/>
      <c r="BB128" s="983"/>
      <c r="BC128" s="983"/>
      <c r="BD128" s="983"/>
      <c r="BE128" s="984"/>
      <c r="BF128" s="1148" t="s">
        <v>127</v>
      </c>
      <c r="BG128" s="1149"/>
      <c r="BH128" s="1149"/>
      <c r="BI128" s="1149"/>
      <c r="BJ128" s="1149"/>
      <c r="BK128" s="1149"/>
      <c r="BL128" s="1150"/>
      <c r="BM128" s="1148">
        <v>12.71</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506</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491</v>
      </c>
      <c r="DM128" s="1134"/>
      <c r="DN128" s="1134"/>
      <c r="DO128" s="1134"/>
      <c r="DP128" s="1134"/>
      <c r="DQ128" s="1134" t="s">
        <v>468</v>
      </c>
      <c r="DR128" s="1134"/>
      <c r="DS128" s="1134"/>
      <c r="DT128" s="1134"/>
      <c r="DU128" s="1134"/>
      <c r="DV128" s="1135" t="s">
        <v>468</v>
      </c>
      <c r="DW128" s="1135"/>
      <c r="DX128" s="1135"/>
      <c r="DY128" s="1135"/>
      <c r="DZ128" s="1136"/>
    </row>
    <row r="129" spans="1:131" s="246"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507</v>
      </c>
      <c r="X129" s="1168"/>
      <c r="Y129" s="1168"/>
      <c r="Z129" s="1169"/>
      <c r="AA129" s="1052">
        <v>15852600</v>
      </c>
      <c r="AB129" s="1053"/>
      <c r="AC129" s="1053"/>
      <c r="AD129" s="1053"/>
      <c r="AE129" s="1054"/>
      <c r="AF129" s="1055">
        <v>15784634</v>
      </c>
      <c r="AG129" s="1053"/>
      <c r="AH129" s="1053"/>
      <c r="AI129" s="1053"/>
      <c r="AJ129" s="1054"/>
      <c r="AK129" s="1055">
        <v>16015207</v>
      </c>
      <c r="AL129" s="1053"/>
      <c r="AM129" s="1053"/>
      <c r="AN129" s="1053"/>
      <c r="AO129" s="1054"/>
      <c r="AP129" s="1170"/>
      <c r="AQ129" s="1171"/>
      <c r="AR129" s="1171"/>
      <c r="AS129" s="1171"/>
      <c r="AT129" s="1172"/>
      <c r="AU129" s="284"/>
      <c r="AV129" s="284"/>
      <c r="AW129" s="284"/>
      <c r="AX129" s="1161" t="s">
        <v>508</v>
      </c>
      <c r="AY129" s="1044"/>
      <c r="AZ129" s="1044"/>
      <c r="BA129" s="1044"/>
      <c r="BB129" s="1044"/>
      <c r="BC129" s="1044"/>
      <c r="BD129" s="1044"/>
      <c r="BE129" s="1045"/>
      <c r="BF129" s="1162" t="s">
        <v>127</v>
      </c>
      <c r="BG129" s="1163"/>
      <c r="BH129" s="1163"/>
      <c r="BI129" s="1163"/>
      <c r="BJ129" s="1163"/>
      <c r="BK129" s="1163"/>
      <c r="BL129" s="1164"/>
      <c r="BM129" s="1162">
        <v>17.71</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509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510</v>
      </c>
      <c r="X130" s="1168"/>
      <c r="Y130" s="1168"/>
      <c r="Z130" s="1169"/>
      <c r="AA130" s="1052">
        <v>3423744</v>
      </c>
      <c r="AB130" s="1053"/>
      <c r="AC130" s="1053"/>
      <c r="AD130" s="1053"/>
      <c r="AE130" s="1054"/>
      <c r="AF130" s="1055">
        <v>3421700</v>
      </c>
      <c r="AG130" s="1053"/>
      <c r="AH130" s="1053"/>
      <c r="AI130" s="1053"/>
      <c r="AJ130" s="1054"/>
      <c r="AK130" s="1055">
        <v>3308515</v>
      </c>
      <c r="AL130" s="1053"/>
      <c r="AM130" s="1053"/>
      <c r="AN130" s="1053"/>
      <c r="AO130" s="1054"/>
      <c r="AP130" s="1170"/>
      <c r="AQ130" s="1171"/>
      <c r="AR130" s="1171"/>
      <c r="AS130" s="1171"/>
      <c r="AT130" s="1172"/>
      <c r="AU130" s="284"/>
      <c r="AV130" s="284"/>
      <c r="AW130" s="284"/>
      <c r="AX130" s="1161" t="s">
        <v>511</v>
      </c>
      <c r="AY130" s="1044"/>
      <c r="AZ130" s="1044"/>
      <c r="BA130" s="1044"/>
      <c r="BB130" s="1044"/>
      <c r="BC130" s="1044"/>
      <c r="BD130" s="1044"/>
      <c r="BE130" s="1045"/>
      <c r="BF130" s="1198">
        <v>13.6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512</v>
      </c>
      <c r="X131" s="1206"/>
      <c r="Y131" s="1206"/>
      <c r="Z131" s="1207"/>
      <c r="AA131" s="1099">
        <v>12428856</v>
      </c>
      <c r="AB131" s="1078"/>
      <c r="AC131" s="1078"/>
      <c r="AD131" s="1078"/>
      <c r="AE131" s="1079"/>
      <c r="AF131" s="1077">
        <v>12362934</v>
      </c>
      <c r="AG131" s="1078"/>
      <c r="AH131" s="1078"/>
      <c r="AI131" s="1078"/>
      <c r="AJ131" s="1079"/>
      <c r="AK131" s="1077">
        <v>12706692</v>
      </c>
      <c r="AL131" s="1078"/>
      <c r="AM131" s="1078"/>
      <c r="AN131" s="1078"/>
      <c r="AO131" s="1079"/>
      <c r="AP131" s="1208"/>
      <c r="AQ131" s="1209"/>
      <c r="AR131" s="1209"/>
      <c r="AS131" s="1209"/>
      <c r="AT131" s="1210"/>
      <c r="AU131" s="284"/>
      <c r="AV131" s="284"/>
      <c r="AW131" s="284"/>
      <c r="AX131" s="1180" t="s">
        <v>513</v>
      </c>
      <c r="AY131" s="1131"/>
      <c r="AZ131" s="1131"/>
      <c r="BA131" s="1131"/>
      <c r="BB131" s="1131"/>
      <c r="BC131" s="1131"/>
      <c r="BD131" s="1131"/>
      <c r="BE131" s="1132"/>
      <c r="BF131" s="1181">
        <v>84.4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514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515</v>
      </c>
      <c r="W132" s="1191"/>
      <c r="X132" s="1191"/>
      <c r="Y132" s="1191"/>
      <c r="Z132" s="1192"/>
      <c r="AA132" s="1193">
        <v>14.3794811</v>
      </c>
      <c r="AB132" s="1194"/>
      <c r="AC132" s="1194"/>
      <c r="AD132" s="1194"/>
      <c r="AE132" s="1195"/>
      <c r="AF132" s="1196">
        <v>13.06693864</v>
      </c>
      <c r="AG132" s="1194"/>
      <c r="AH132" s="1194"/>
      <c r="AI132" s="1194"/>
      <c r="AJ132" s="1195"/>
      <c r="AK132" s="1196">
        <v>13.43168623</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516</v>
      </c>
      <c r="W133" s="1174"/>
      <c r="X133" s="1174"/>
      <c r="Y133" s="1174"/>
      <c r="Z133" s="1175"/>
      <c r="AA133" s="1176">
        <v>14.1</v>
      </c>
      <c r="AB133" s="1177"/>
      <c r="AC133" s="1177"/>
      <c r="AD133" s="1177"/>
      <c r="AE133" s="1178"/>
      <c r="AF133" s="1176">
        <v>14.1</v>
      </c>
      <c r="AG133" s="1177"/>
      <c r="AH133" s="1177"/>
      <c r="AI133" s="1177"/>
      <c r="AJ133" s="1178"/>
      <c r="AK133" s="1176">
        <v>13.6</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3ZurRrcg+vyd7Wac3hfFIkL0HTU8PeWEhXKCSElr7sCNWlacCAdt6aSWEMaicBoBI/gmzt7d92SLd3JRvPexcA==" saltValue="QhmkQVkL5o8FOipXw1g6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l4L9vWm6F8RbqcCn83zFL9PMVVK+2ypwQeJmti+6BRq3D7xEiD9NXMmaeOtrFyPvwgf8E56TkcPgTGma2C5N9A==" saltValue="lowCLuPVOkt6qXgLMJvO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m7sxNe85+dr49cCrrzS5sbC8jJpp/5xEvK02scGld6rjju0ExTWtSC54cY1rFEpvR1++Yo3jqNVx+8+3ieJyQ==" saltValue="T71hZPPEe0lgahHLWf6S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525</v>
      </c>
      <c r="AL9" s="1214"/>
      <c r="AM9" s="1214"/>
      <c r="AN9" s="1215"/>
      <c r="AO9" s="312">
        <v>4646048</v>
      </c>
      <c r="AP9" s="312">
        <v>100029</v>
      </c>
      <c r="AQ9" s="313">
        <v>94370</v>
      </c>
      <c r="AR9" s="314">
        <v>6</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526</v>
      </c>
      <c r="AL10" s="1214"/>
      <c r="AM10" s="1214"/>
      <c r="AN10" s="1215"/>
      <c r="AO10" s="315">
        <v>544722</v>
      </c>
      <c r="AP10" s="315">
        <v>11728</v>
      </c>
      <c r="AQ10" s="316">
        <v>9302</v>
      </c>
      <c r="AR10" s="317">
        <v>26.1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527</v>
      </c>
      <c r="AL11" s="1214"/>
      <c r="AM11" s="1214"/>
      <c r="AN11" s="1215"/>
      <c r="AO11" s="315" t="s">
        <v>528</v>
      </c>
      <c r="AP11" s="315" t="s">
        <v>528</v>
      </c>
      <c r="AQ11" s="316">
        <v>1639</v>
      </c>
      <c r="AR11" s="317" t="s">
        <v>528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529</v>
      </c>
      <c r="AL12" s="1214"/>
      <c r="AM12" s="1214"/>
      <c r="AN12" s="1215"/>
      <c r="AO12" s="315" t="s">
        <v>528</v>
      </c>
      <c r="AP12" s="315" t="s">
        <v>528</v>
      </c>
      <c r="AQ12" s="316">
        <v>4</v>
      </c>
      <c r="AR12" s="317" t="s">
        <v>528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530</v>
      </c>
      <c r="AL13" s="1214"/>
      <c r="AM13" s="1214"/>
      <c r="AN13" s="1215"/>
      <c r="AO13" s="315">
        <v>109292</v>
      </c>
      <c r="AP13" s="315">
        <v>2353</v>
      </c>
      <c r="AQ13" s="316">
        <v>3374</v>
      </c>
      <c r="AR13" s="317">
        <v>-30.3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531</v>
      </c>
      <c r="AL14" s="1214"/>
      <c r="AM14" s="1214"/>
      <c r="AN14" s="1215"/>
      <c r="AO14" s="315">
        <v>117373</v>
      </c>
      <c r="AP14" s="315">
        <v>2527</v>
      </c>
      <c r="AQ14" s="316">
        <v>2035</v>
      </c>
      <c r="AR14" s="317">
        <v>24.2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532</v>
      </c>
      <c r="AL15" s="1220"/>
      <c r="AM15" s="1220"/>
      <c r="AN15" s="1221"/>
      <c r="AO15" s="315">
        <v>-402746</v>
      </c>
      <c r="AP15" s="315">
        <v>-8671</v>
      </c>
      <c r="AQ15" s="316">
        <v>-7711</v>
      </c>
      <c r="AR15" s="317">
        <v>12.4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186</v>
      </c>
      <c r="AL16" s="1220"/>
      <c r="AM16" s="1220"/>
      <c r="AN16" s="1221"/>
      <c r="AO16" s="315">
        <v>5014689</v>
      </c>
      <c r="AP16" s="315">
        <v>107966</v>
      </c>
      <c r="AQ16" s="316">
        <v>103011</v>
      </c>
      <c r="AR16" s="317">
        <v>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534</v>
      </c>
      <c r="AP20" s="324" t="s">
        <v>535</v>
      </c>
      <c r="AQ20" s="325" t="s">
        <v>536</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537</v>
      </c>
      <c r="AL21" s="1223"/>
      <c r="AM21" s="1223"/>
      <c r="AN21" s="1224"/>
      <c r="AO21" s="328">
        <v>9.2100000000000009</v>
      </c>
      <c r="AP21" s="329">
        <v>9.8800000000000008</v>
      </c>
      <c r="AQ21" s="330">
        <v>-0.67</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538</v>
      </c>
      <c r="AL22" s="1223"/>
      <c r="AM22" s="1223"/>
      <c r="AN22" s="1224"/>
      <c r="AO22" s="333">
        <v>98.6</v>
      </c>
      <c r="AP22" s="334">
        <v>97.4</v>
      </c>
      <c r="AQ22" s="335">
        <v>1.2</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542</v>
      </c>
      <c r="AL32" s="1217"/>
      <c r="AM32" s="1217"/>
      <c r="AN32" s="1218"/>
      <c r="AO32" s="343">
        <v>3273073</v>
      </c>
      <c r="AP32" s="343">
        <v>70469</v>
      </c>
      <c r="AQ32" s="344">
        <v>65683</v>
      </c>
      <c r="AR32" s="345">
        <v>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543</v>
      </c>
      <c r="AL33" s="1217"/>
      <c r="AM33" s="1217"/>
      <c r="AN33" s="1218"/>
      <c r="AO33" s="343" t="s">
        <v>528</v>
      </c>
      <c r="AP33" s="343" t="s">
        <v>528</v>
      </c>
      <c r="AQ33" s="344" t="s">
        <v>528</v>
      </c>
      <c r="AR33" s="345"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544</v>
      </c>
      <c r="AL34" s="1217"/>
      <c r="AM34" s="1217"/>
      <c r="AN34" s="1218"/>
      <c r="AO34" s="343" t="s">
        <v>528</v>
      </c>
      <c r="AP34" s="343" t="s">
        <v>528</v>
      </c>
      <c r="AQ34" s="344">
        <v>9</v>
      </c>
      <c r="AR34" s="345"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545</v>
      </c>
      <c r="AL35" s="1217"/>
      <c r="AM35" s="1217"/>
      <c r="AN35" s="1218"/>
      <c r="AO35" s="343">
        <v>1390594</v>
      </c>
      <c r="AP35" s="343">
        <v>29939</v>
      </c>
      <c r="AQ35" s="344">
        <v>17466</v>
      </c>
      <c r="AR35" s="345">
        <v>71.400000000000006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546</v>
      </c>
      <c r="AL36" s="1217"/>
      <c r="AM36" s="1217"/>
      <c r="AN36" s="1218"/>
      <c r="AO36" s="343">
        <v>473219</v>
      </c>
      <c r="AP36" s="343">
        <v>10188</v>
      </c>
      <c r="AQ36" s="344">
        <v>3476</v>
      </c>
      <c r="AR36" s="345">
        <v>193.1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547</v>
      </c>
      <c r="AL37" s="1217"/>
      <c r="AM37" s="1217"/>
      <c r="AN37" s="1218"/>
      <c r="AO37" s="343" t="s">
        <v>528</v>
      </c>
      <c r="AP37" s="343" t="s">
        <v>528</v>
      </c>
      <c r="AQ37" s="344">
        <v>810</v>
      </c>
      <c r="AR37" s="345" t="s">
        <v>528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548</v>
      </c>
      <c r="AL38" s="1226"/>
      <c r="AM38" s="1226"/>
      <c r="AN38" s="1227"/>
      <c r="AO38" s="346">
        <v>9</v>
      </c>
      <c r="AP38" s="346">
        <v>0</v>
      </c>
      <c r="AQ38" s="347">
        <v>2</v>
      </c>
      <c r="AR38" s="335">
        <v>-100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549</v>
      </c>
      <c r="AL39" s="1226"/>
      <c r="AM39" s="1226"/>
      <c r="AN39" s="1227"/>
      <c r="AO39" s="343">
        <v>-121657</v>
      </c>
      <c r="AP39" s="343">
        <v>-2619</v>
      </c>
      <c r="AQ39" s="344">
        <v>-2801</v>
      </c>
      <c r="AR39" s="345">
        <v>-6.5</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550</v>
      </c>
      <c r="AL40" s="1217"/>
      <c r="AM40" s="1217"/>
      <c r="AN40" s="1218"/>
      <c r="AO40" s="343">
        <v>-3308515</v>
      </c>
      <c r="AP40" s="343">
        <v>-71232</v>
      </c>
      <c r="AQ40" s="344">
        <v>-61607</v>
      </c>
      <c r="AR40" s="345">
        <v>15.6</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299</v>
      </c>
      <c r="AL41" s="1229"/>
      <c r="AM41" s="1229"/>
      <c r="AN41" s="1230"/>
      <c r="AO41" s="343">
        <v>1706723</v>
      </c>
      <c r="AP41" s="343">
        <v>36746</v>
      </c>
      <c r="AQ41" s="344">
        <v>23038</v>
      </c>
      <c r="AR41" s="345">
        <v>59.5</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551</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553</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520</v>
      </c>
      <c r="AN49" s="1233" t="s">
        <v>554</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555</v>
      </c>
      <c r="AO50" s="360" t="s">
        <v>556</v>
      </c>
      <c r="AP50" s="361" t="s">
        <v>557</v>
      </c>
      <c r="AQ50" s="362" t="s">
        <v>558</v>
      </c>
      <c r="AR50" s="363"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560</v>
      </c>
      <c r="AL51" s="356"/>
      <c r="AM51" s="364">
        <v>3834712</v>
      </c>
      <c r="AN51" s="365">
        <v>78688</v>
      </c>
      <c r="AO51" s="366">
        <v>-1.5</v>
      </c>
      <c r="AP51" s="367">
        <v>78864</v>
      </c>
      <c r="AQ51" s="368">
        <v>-10.4</v>
      </c>
      <c r="AR51" s="369">
        <v>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561</v>
      </c>
      <c r="AM52" s="372">
        <v>2800042</v>
      </c>
      <c r="AN52" s="373">
        <v>57457</v>
      </c>
      <c r="AO52" s="374">
        <v>-4.5</v>
      </c>
      <c r="AP52" s="375">
        <v>46136</v>
      </c>
      <c r="AQ52" s="376">
        <v>-4.2</v>
      </c>
      <c r="AR52" s="377">
        <v>-0.3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562</v>
      </c>
      <c r="AL53" s="356"/>
      <c r="AM53" s="364">
        <v>3630019</v>
      </c>
      <c r="AN53" s="365">
        <v>75407</v>
      </c>
      <c r="AO53" s="366">
        <v>-4.2</v>
      </c>
      <c r="AP53" s="367">
        <v>85042</v>
      </c>
      <c r="AQ53" s="368">
        <v>7.8</v>
      </c>
      <c r="AR53" s="369">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561</v>
      </c>
      <c r="AM54" s="372">
        <v>2204580</v>
      </c>
      <c r="AN54" s="373">
        <v>45796</v>
      </c>
      <c r="AO54" s="374">
        <v>-20.3</v>
      </c>
      <c r="AP54" s="375">
        <v>50806</v>
      </c>
      <c r="AQ54" s="376">
        <v>10.1</v>
      </c>
      <c r="AR54" s="377">
        <v>-30.4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563</v>
      </c>
      <c r="AL55" s="356"/>
      <c r="AM55" s="364">
        <v>2510244</v>
      </c>
      <c r="AN55" s="365">
        <v>52789</v>
      </c>
      <c r="AO55" s="366">
        <v>-30</v>
      </c>
      <c r="AP55" s="367">
        <v>83774</v>
      </c>
      <c r="AQ55" s="368">
        <v>-1.5</v>
      </c>
      <c r="AR55" s="369">
        <v>-28.5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561</v>
      </c>
      <c r="AM56" s="372">
        <v>1540643</v>
      </c>
      <c r="AN56" s="373">
        <v>32399</v>
      </c>
      <c r="AO56" s="374">
        <v>-29.3</v>
      </c>
      <c r="AP56" s="375">
        <v>52179</v>
      </c>
      <c r="AQ56" s="376">
        <v>2.7</v>
      </c>
      <c r="AR56" s="377">
        <v>-32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564</v>
      </c>
      <c r="AL57" s="356"/>
      <c r="AM57" s="364">
        <v>3474999</v>
      </c>
      <c r="AN57" s="365">
        <v>73971</v>
      </c>
      <c r="AO57" s="366">
        <v>40.1</v>
      </c>
      <c r="AP57" s="367">
        <v>132981</v>
      </c>
      <c r="AQ57" s="368">
        <v>58.7</v>
      </c>
      <c r="AR57" s="369">
        <v>-18.600000000000001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561</v>
      </c>
      <c r="AM58" s="372">
        <v>2282316</v>
      </c>
      <c r="AN58" s="373">
        <v>48583</v>
      </c>
      <c r="AO58" s="374">
        <v>50</v>
      </c>
      <c r="AP58" s="375">
        <v>56973</v>
      </c>
      <c r="AQ58" s="376">
        <v>9.1999999999999993</v>
      </c>
      <c r="AR58" s="377">
        <v>40.799999999999997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565</v>
      </c>
      <c r="AL59" s="356"/>
      <c r="AM59" s="364">
        <v>2766090</v>
      </c>
      <c r="AN59" s="365">
        <v>59554</v>
      </c>
      <c r="AO59" s="366">
        <v>-19.5</v>
      </c>
      <c r="AP59" s="367">
        <v>128523</v>
      </c>
      <c r="AQ59" s="368">
        <v>-3.4</v>
      </c>
      <c r="AR59" s="369">
        <v>-16.100000000000001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561</v>
      </c>
      <c r="AM60" s="372">
        <v>1716414</v>
      </c>
      <c r="AN60" s="373">
        <v>36954</v>
      </c>
      <c r="AO60" s="374">
        <v>-23.9</v>
      </c>
      <c r="AP60" s="375">
        <v>56792</v>
      </c>
      <c r="AQ60" s="376">
        <v>-0.3</v>
      </c>
      <c r="AR60" s="377">
        <v>-23.6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566</v>
      </c>
      <c r="AL61" s="378"/>
      <c r="AM61" s="379">
        <v>3243213</v>
      </c>
      <c r="AN61" s="380">
        <v>68082</v>
      </c>
      <c r="AO61" s="381">
        <v>-3</v>
      </c>
      <c r="AP61" s="382">
        <v>101837</v>
      </c>
      <c r="AQ61" s="383">
        <v>10.199999999999999</v>
      </c>
      <c r="AR61" s="369">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561</v>
      </c>
      <c r="AM62" s="372">
        <v>2108799</v>
      </c>
      <c r="AN62" s="373">
        <v>44238</v>
      </c>
      <c r="AO62" s="374">
        <v>-5.6</v>
      </c>
      <c r="AP62" s="375">
        <v>52577</v>
      </c>
      <c r="AQ62" s="376">
        <v>3.5</v>
      </c>
      <c r="AR62" s="377">
        <v>-9.1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vcwe4y3IXzH3meeR2bP/FFvZhl69OTJpVWvqcsKi807mMgBGnxSY0jhV6fNtovmJo61rcpWAzAHM3J8CR8JMoA==" saltValue="3QCYTuc+3ltiUw2QUT2oF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20" spans="125:125" ht="13.5" hidden="1" customHeight="1" x14ac:dyDescent="0.15"/>
    <row r="121" spans="125:125" ht="13.5" hidden="1" customHeight="1" x14ac:dyDescent="0.15">
      <c r="DU121" s="290"/>
    </row>
  </sheetData>
  <sheetProtection algorithmName="SHA-512" hashValue="b66Tq6W9TiuvSvr2gSA2OYYgeRhCi5YDxTsXdhVOKyf+wo8e0bPxu7lyLvsix4GvHvEuatuho27sNmScYh7IhA==" saltValue="ACERM+Vi3KR7xN2KOBsP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sheetData>
  <sheetProtection algorithmName="SHA-512" hashValue="HEXPhpmiUuRNv8/vkyr3GDZi6X2KkyIJojBBaMaLbFn7VB5pLCuiHvXhHw9DE1E0YNPLnTjdyzrmhuj4OJVTpA==" saltValue="Ha/e7IniORdTjssFxIsO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16.420000000000002</v>
      </c>
      <c r="G47" s="12">
        <v>17</v>
      </c>
      <c r="H47" s="12">
        <v>17.63</v>
      </c>
      <c r="I47" s="12">
        <v>17.79</v>
      </c>
      <c r="J47" s="13">
        <v>18.07</v>
      </c>
    </row>
    <row r="48" spans="2:10" ht="57.75" customHeight="1" x14ac:dyDescent="0.15">
      <c r="B48" s="14"/>
      <c r="C48" s="1238" t="s">
        <v>4</v>
      </c>
      <c r="D48" s="1238"/>
      <c r="E48" s="1239"/>
      <c r="F48" s="15">
        <v>1.64</v>
      </c>
      <c r="G48" s="16">
        <v>2.2000000000000002</v>
      </c>
      <c r="H48" s="16">
        <v>4.46</v>
      </c>
      <c r="I48" s="16">
        <v>4.09</v>
      </c>
      <c r="J48" s="17">
        <v>4.13</v>
      </c>
    </row>
    <row r="49" spans="2:10" ht="57.75" customHeight="1" thickBot="1" x14ac:dyDescent="0.2">
      <c r="B49" s="18"/>
      <c r="C49" s="1240" t="s">
        <v>5</v>
      </c>
      <c r="D49" s="1240"/>
      <c r="E49" s="1241"/>
      <c r="F49" s="19" t="s">
        <v>575</v>
      </c>
      <c r="G49" s="20">
        <v>3.71</v>
      </c>
      <c r="H49" s="20">
        <v>6.89</v>
      </c>
      <c r="I49" s="20">
        <v>3.91</v>
      </c>
      <c r="J49" s="21">
        <v>3.58</v>
      </c>
    </row>
    <row r="50" spans="2:10" ht="13.5" customHeight="1" x14ac:dyDescent="0.15"/>
  </sheetData>
  <sheetProtection algorithmName="SHA-512" hashValue="uFNzsDNrN8FEhXJ1MBxUzFTKIXUJoR8gdJHBPTVU+RTUTgl1rg0NKX50wP6Uuhtq9o1FuvU4BwGzMedH9S25zA==" saltValue="WlH6vJ8qeaaEMxCNTImz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2022-09-20T09:07:13Z</cp:lastPrinted>
  <dcterms:created xsi:type="dcterms:W3CDTF">2022-02-02T06:01:19Z</dcterms:created>
  <dcterms:modified xsi:type="dcterms:W3CDTF">2022-09-23T03:16:33Z</dcterms:modified>
  <cp:category/>
</cp:coreProperties>
</file>