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Z:\03財政企画\【毎年ある調査】\（02月）財政状況資料集\R8（R6決）\03_県に提出\"/>
    </mc:Choice>
  </mc:AlternateContent>
  <xr:revisionPtr revIDLastSave="0" documentId="13_ncr:1_{9C1C9A6B-E347-4204-B38D-7E8A42CD11E6}" xr6:coauthVersionLast="47" xr6:coauthVersionMax="47" xr10:uidLastSave="{00000000-0000-0000-0000-000000000000}"/>
  <bookViews>
    <workbookView xWindow="-110" yWindow="-110" windowWidth="19420" windowHeight="11500"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経営企画課）実質公債費比率（分子）の構造" sheetId="6" r:id="rId11"/>
    <sheet name="（経営企画課）将来負担比率（分子）の構造" sheetId="7" r:id="rId12"/>
    <sheet name="（経営企画課）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CO38" i="10"/>
  <c r="BW38" i="10"/>
  <c r="BE38" i="10"/>
  <c r="U38" i="10"/>
  <c r="C38" i="10"/>
  <c r="BE37" i="10"/>
  <c r="U37" i="10"/>
  <c r="C37" i="10"/>
  <c r="BE36" i="10"/>
  <c r="C36" i="10"/>
  <c r="BE35" i="10"/>
  <c r="C35" i="10"/>
  <c r="CO34" i="10"/>
  <c r="CO35" i="10" s="1"/>
  <c r="CO36" i="10" s="1"/>
  <c r="CO37" i="10" s="1"/>
  <c r="BW34" i="10"/>
  <c r="BW35" i="10" s="1"/>
  <c r="BW36" i="10" s="1"/>
  <c r="BW37" i="10" s="1"/>
  <c r="BE34" i="10"/>
  <c r="C34" i="10"/>
  <c r="U34" i="10" s="1"/>
  <c r="U35" i="10" s="1"/>
  <c r="U36" i="10" s="1"/>
  <c r="AM34" i="10" l="1"/>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<sst xmlns="http://schemas.openxmlformats.org/spreadsheetml/2006/main" count="1016" uniqueCount="558">
  <si>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</si>
  <si>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</si>
  <si>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</si>
  <si>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</si>
  <si>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</si>
  <si>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</si>
  <si>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</si>
  <si>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</si>
  <si>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</si>
  <si>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</si>
  <si>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</si>
  <si>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</si>
  <si>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</si>
  <si>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</si>
  <si>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</si>
  <si>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</si>
  <si>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</si>
  <si>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</si>
  <si>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</si>
  <si>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</si>
  <si>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</si>
  <si>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</si>
  <si>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</si>
  <si>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</si>
  <si>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</si>
  <si>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</si>
  <si>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</si>
  <si>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</si>
  <si>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</si>
  <si>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</si>
  <si>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</si>
  <si>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</si>
  <si>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</si>
  <si>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</si>
  <si>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</si>
  <si>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</si>
  <si>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</si>
  <si>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</si>
  <si>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</si>
  <si>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</si>
  <si>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</si>
  <si>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</si>
  <si>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</si>
  <si>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</si>
  <si>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</si>
  <si>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</si>
  <si>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</si>
  <si>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</si>
  <si>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</si>
  <si>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</si>
  <si>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</si>
  <si>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</si>
  <si>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</si>
  <si>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</si>
  <si>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</si>
  <si>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</si>
  <si>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</si>
  <si>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</si>
  <si>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</si>
  <si>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</si>
  <si>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</si>
  <si>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</si>
  <si>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</si>
  <si>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</si>
  <si>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</si>
  <si>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</si>
  <si>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</si>
  <si>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</si>
  <si>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</si>
  <si>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</si>
  <si>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</si>
  <si>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</si>
  <si>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</si>
  <si>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</si>
  <si>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</si>
  <si>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</si>
  <si>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</si>
  <si>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</si>
  <si>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</si>
  <si>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</si>
  <si>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</si>
  <si>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</si>
  <si>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</si>
  <si>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</si>
  <si>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</si>
  <si>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</si>
  <si>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</si>
  <si>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</si>
  <si>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</si>
  <si>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</si>
  <si>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</si>
  <si>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</si>
  <si>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</si>
  <si>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</si>
  <si>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</si>
  <si>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</si>
  <si>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</si>
  <si>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</si>
  <si>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</si>
  <si>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</si>
  <si>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</si>
  <si>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</si>
  <si>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</si>
  <si>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</si>
  <si>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</si>
  <si>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</si>
  <si>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</si>
  <si>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</si>
  <si>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</si>
  <si>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</si>
  <si>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</si>
  <si>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</si>
  <si>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</si>
  <si>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</si>
  <si>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</si>
  <si>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</si>
  <si>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</si>
  <si>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</si>
  <si>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</si>
  <si>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</si>
  <si>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</si>
  <si>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</si>
  <si>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</si>
  <si>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</si>
  <si>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</si>
  <si>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</si>
  <si>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</si>
  <si>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</si>
  <si>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</si>
  <si>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</si>
  <si>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</si>
  <si>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</si>
  <si>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</si>
  <si>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</si>
  <si>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</si>
  <si>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</si>
  <si>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</si>
  <si>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</si>
  <si>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</si>
  <si>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</si>
  <si>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</si>
  <si>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</si>
  <si>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</si>
  <si>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</si>
  <si>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</si>
  <si>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</si>
  <si>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</si>
  <si>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</si>
  <si>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</si>
  <si>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</si>
  <si>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</si>
  <si>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</si>
  <si>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</si>
  <si>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</si>
  <si>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</si>
  <si>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</si>
  <si>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</si>
  <si>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</si>
  <si>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</si>
  <si>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</si>
  <si>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</si>
  <si>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</si>
  <si>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</si>
  <si>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</si>
  <si>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</si>
  <si>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</si>
  <si>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</si>
  <si>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</si>
  <si>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</si>
  <si>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</si>
  <si>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</si>
  <si>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</si>
  <si>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</si>
  <si>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</si>
  <si>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</si>
  <si>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</si>
  <si>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</si>
  <si>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</si>
  <si>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</si>
  <si>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</si>
  <si>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</si>
  <si>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</si>
  <si>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</si>
  <si>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</si>
  <si>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</si>
  <si>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</si>
  <si>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</si>
  <si>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</si>
  <si>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</si>
  <si>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</si>
  <si>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</si>
  <si>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</si>
  <si>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</si>
  <si>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</si>
  <si>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</si>
  <si>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</si>
  <si>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</si>
  <si>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</si>
  <si>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</si>
  <si>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</si>
  <si>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</si>
  <si>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</si>
  <si>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</si>
  <si>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</si>
  <si>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</si>
  <si>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</si>
  <si>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</si>
  <si>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</si>
  <si>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</si>
  <si>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</si>
  <si>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</si>
  <si>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</si>
  <si>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</si>
  <si>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</si>
  <si>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</si>
  <si>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</si>
  <si>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</si>
  <si>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</si>
  <si>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</si>
  <si>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</si>
  <si>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</si>
  <si>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</si>
  <si>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</si>
  <si>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</si>
  <si>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</si>
  <si>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</si>
  <si>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</si>
  <si>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</si>
  <si>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</si>
  <si>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</si>
  <si>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</si>
  <si>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</si>
  <si>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</si>
  <si>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</si>
  <si>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</si>
  <si>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</si>
  <si>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</si>
  <si>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</si>
  <si>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</si>
  <si>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</si>
  <si>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</si>
  <si>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</si>
  <si>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</si>
  <si>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</si>
  <si>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</si>
  <si>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</si>
  <si>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</si>
  <si>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</si>
  <si>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</si>
  <si>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</si>
  <si>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</si>
  <si>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</si>
  <si>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</si>
  <si>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</si>
  <si>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</si>
  <si>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</si>
  <si>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</si>
  <si>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</si>
  <si>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</si>
  <si>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</si>
  <si>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</si>
  <si>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</si>
  <si>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</si>
  <si>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</si>
  <si>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</si>
  <si>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</si>
  <si>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</si>
  <si>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</si>
  <si>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</si>
  <si>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</si>
  <si>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</si>
  <si>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</si>
  <si>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</si>
  <si>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</si>
  <si>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</si>
  <si>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</si>
  <si>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</si>
  <si>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</si>
  <si>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</si>
  <si>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</si>
  <si>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</si>
  <si>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</si>
  <si>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</si>
  <si>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</si>
  <si>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</si>
  <si>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</si>
  <si>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</si>
  <si>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</si>
  <si>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</si>
  <si>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</si>
  <si>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</si>
  <si>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</si>
  <si>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</si>
  <si>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</si>
  <si>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</si>
  <si>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</si>
  <si>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</si>
  <si>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</si>
  <si>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</si>
  <si>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</si>
  <si>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</si>
  <si>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</si>
  <si>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</si>
  <si>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</si>
  <si>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</si>
  <si>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</si>
  <si>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</si>
  <si>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</si>
  <si>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</si>
  <si>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</si>
  <si>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</si>
  <si>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</si>
  <si>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</si>
  <si>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</si>
  <si>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</si>
  <si>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</si>
  <si>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</si>
  <si>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</si>
  <si>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</si>
  <si>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</si>
  <si>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</si>
  <si>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</si>
  <si>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</si>
  <si>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</si>
  <si>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</si>
  <si>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</si>
  <si>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</si>
  <si>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</si>
  <si>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</si>
  <si>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</si>
  <si>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</si>
  <si>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</si>
  <si>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</si>
  <si>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</si>
  <si>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</si>
  <si>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</si>
  <si>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</si>
  <si>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</si>
  <si>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</si>
  <si>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</si>
  <si>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</si>
  <si>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</si>
  <si>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</si>
  <si>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</si>
  <si>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</si>
  <si>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</si>
  <si>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</si>
  <si>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</si>
  <si>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</si>
  <si>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</si>
  <si>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</si>
  <si>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</si>
  <si>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</si>
  <si>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</si>
  <si>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</si>
  <si>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</si>
  <si>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</si>
  <si>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</si>
  <si>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</si>
  <si>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</si>
  <si>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</si>
  <si>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</si>
  <si>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</si>
  <si>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</si>
  <si>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</si>
  <si>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</si>
  <si>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</si>
  <si>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</si>
  <si>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</si>
  <si>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</si>
  <si>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</si>
  <si>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</si>
  <si>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</si>
  <si>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</si>
  <si>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</si>
  <si>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</si>
  <si>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</si>
  <si>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</si>
  <si>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</si>
  <si>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</si>
  <si>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</si>
  <si>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</si>
  <si>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</si>
  <si>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</si>
  <si>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</si>
  <si>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</si>
  <si>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</si>
  <si>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</si>
  <si>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</si>
  <si>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</si>
  <si>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</si>
  <si>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</si>
  <si>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</si>
  <si>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</si>
  <si>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</si>
  <si>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</si>
  <si>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</si>
  <si>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</si>
  <si>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</si>
  <si>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</si>
  <si>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</si>
  <si>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</si>
  <si>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</si>
  <si>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</si>
  <si>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</si>
  <si>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</si>
  <si>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</si>
  <si>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</si>
  <si>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</si>
  <si>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</si>
  <si>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</si>
  <si>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</si>
  <si>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</si>
  <si>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</si>
  <si>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</si>
  <si>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</si>
  <si>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</si>
  <si>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</si>
  <si>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</si>
  <si>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</si>
  <si>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</si>
  <si>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</si>
  <si>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</si>
  <si>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</si>
  <si>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</si>
  <si>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</si>
  <si>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</si>
  <si>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</si>
  <si>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</si>
  <si>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</si>
  <si>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</si>
  <si>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</si>
  <si>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</si>
  <si>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</si>
  <si>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</si>
  <si>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</si>
  <si>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</si>
  <si>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</si>
  <si>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</si>
  <si>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</si>
  <si>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</si>
  <si>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</si>
  <si>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</si>
  <si>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</si>
  <si>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</si>
  <si>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</si>
  <si>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</si>
  <si>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</si>
  <si>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</si>
  <si>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</si>
  <si>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</si>
  <si>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</si>
  <si>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</si>
  <si>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</si>
  <si>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</si>
  <si>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</si>
  <si>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</si>
  <si>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</si>
  <si>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</si>
  <si>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</si>
  <si>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</si>
  <si>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</si>
  <si>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</si>
  <si>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</si>
  <si>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</si>
  <si>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</si>
  <si>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</si>
  <si>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</si>
  <si>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</si>
  <si>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</si>
  <si>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</si>
  <si>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</si>
  <si>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</si>
  <si>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</si>
  <si>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</si>
  <si>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</si>
  <si>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</si>
  <si>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</si>
  <si>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</si>
  <si>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</si>
  <si>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</si>
  <si>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</si>
  <si>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</si>
  <si>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</si>
  <si>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</si>
  <si>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</si>
  <si>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</si>
  <si>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</si>
  <si>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</si>
  <si>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</si>
  <si>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</si>
  <si>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</si>
  <si>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</si>
  <si>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</si>
  <si>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</si>
  <si>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</si>
  <si>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</si>
  <si>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</si>
  <si>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</si>
  <si>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</si>
  <si>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</si>
  <si>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</si>
  <si>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</si>
  <si>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</si>
  <si>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</si>
  <si>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</si>
  <si>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</si>
  <si>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</si>
  <si>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</si>
  <si>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</si>
  <si>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</si>
  <si>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</si>
  <si>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</si>
  <si>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</si>
  <si>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</si>
  <si>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</si>
  <si>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</si>
  <si>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</si>
  <si>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</si>
  <si>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</si>
  <si>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</si>
  <si>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</si>
  <si>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</si>
  <si>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</si>
  <si>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</si>
  <si>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</si>
  <si>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</si>
  <si>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</si>
  <si>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</si>
  <si>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</si>
  <si>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</si>
  <si>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</si>
  <si>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</si>
  <si>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</si>
  <si>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モーターボート競走事業会計</t>
  </si>
  <si>
    <t>水道事業会計</t>
  </si>
  <si>
    <t>下水道事業会計</t>
  </si>
  <si>
    <t>病院事業会計</t>
  </si>
  <si>
    <t>工業用水道事業会計</t>
  </si>
  <si>
    <t>一般会計</t>
  </si>
  <si>
    <t>交通事業会計</t>
  </si>
  <si>
    <t>介護保険事業特別会計</t>
  </si>
  <si>
    <t>その他会計（赤字）</t>
  </si>
  <si>
    <t>その他会計（黒字）</t>
  </si>
  <si>
    <t>R02</t>
    <phoneticPr fontId="5"/>
  </si>
  <si>
    <t>R03</t>
    <phoneticPr fontId="5"/>
  </si>
  <si>
    <t>R04</t>
    <phoneticPr fontId="5"/>
  </si>
  <si>
    <t>R05</t>
    <phoneticPr fontId="5"/>
  </si>
  <si>
    <t>R06</t>
    <phoneticPr fontId="5"/>
  </si>
  <si>
    <t>後期広域連合（一般会計）</t>
    <rPh sb="0" eb="2">
      <t>コウキ</t>
    </rPh>
    <rPh sb="2" eb="6">
      <t>コウイキレンゴウ</t>
    </rPh>
    <rPh sb="7" eb="11">
      <t>イッパンカイケイ</t>
    </rPh>
    <phoneticPr fontId="2"/>
  </si>
  <si>
    <t>後期広域連合（特別会計）</t>
    <rPh sb="0" eb="2">
      <t>コウキ</t>
    </rPh>
    <rPh sb="2" eb="6">
      <t>コウイキレンゴウ</t>
    </rPh>
    <rPh sb="7" eb="11">
      <t>トクベツカイケイ</t>
    </rPh>
    <phoneticPr fontId="2"/>
  </si>
  <si>
    <t>豊中市伊丹市クリーンランド</t>
    <rPh sb="0" eb="3">
      <t>トヨナカシ</t>
    </rPh>
    <rPh sb="3" eb="6">
      <t>イタミシ</t>
    </rPh>
    <phoneticPr fontId="2"/>
  </si>
  <si>
    <t>いたみ文化・スポーツ財団</t>
    <rPh sb="3" eb="5">
      <t>ブンカ</t>
    </rPh>
    <rPh sb="10" eb="12">
      <t>ザイダン</t>
    </rPh>
    <phoneticPr fontId="2"/>
  </si>
  <si>
    <t>伊丹まち未来</t>
    <rPh sb="0" eb="2">
      <t>イタミ</t>
    </rPh>
    <rPh sb="4" eb="6">
      <t>ミライ</t>
    </rPh>
    <phoneticPr fontId="2"/>
  </si>
  <si>
    <t>-</t>
    <phoneticPr fontId="2"/>
  </si>
  <si>
    <t>伊丹市社会福祉事業団</t>
    <rPh sb="0" eb="3">
      <t>イタミシ</t>
    </rPh>
    <rPh sb="3" eb="5">
      <t>シャカイ</t>
    </rPh>
    <rPh sb="5" eb="7">
      <t>フクシ</t>
    </rPh>
    <rPh sb="7" eb="10">
      <t>ジギョウダン</t>
    </rPh>
    <phoneticPr fontId="2"/>
  </si>
  <si>
    <t>阪神北広域救急医療財団</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</si>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</sst>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BF31-48F5-BA18-B52BA39152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43400</c:v>
                </c:pt>
                <c:pt idx="1">
                  <c:v>63509</c:v>
                </c:pt>
                <c:pt idx="2">
                  <c:v>57178</c:v>
                </c:pt>
                <c:pt idx="3">
                  <c:v>33506</c:v>
                </c:pt>
                <c:pt idx="4">
                  <c:v>44289</c:v>
                </c:pt>
              </c:numCache>
            </c:numRef>
          </c:val>
          <c:smooth val="0"/>
          <c:extLst>
            <c:ext xmlns:c16="http://schemas.microsoft.com/office/drawing/2014/chart" uri="{C3380CC4-5D6E-409C-BE32-E72D297353CC}">
              <c16:uniqueId val="{00000001-BF31-48F5-BA18-B52BA39152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2.73</c:v>
                </c:pt>
                <c:pt idx="1">
                  <c:v>2.4700000000000002</c:v>
                </c:pt>
                <c:pt idx="2">
                  <c:v>2.0299999999999998</c:v>
                </c:pt>
                <c:pt idx="3">
                  <c:v>2.41</c:v>
                </c:pt>
                <c:pt idx="4">
                  <c:v>1.64</c:v>
                </c:pt>
              </c:numCache>
            </c:numRef>
          </c:val>
          <c:extLst>
            <c:ext xmlns:c16="http://schemas.microsoft.com/office/drawing/2014/chart" uri="{C3380CC4-5D6E-409C-BE32-E72D297353CC}">
              <c16:uniqueId val="{00000000-AEE4-4E68-99C7-98E09CF8E1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11.56</c:v>
                </c:pt>
                <c:pt idx="1">
                  <c:v>13.16</c:v>
                </c:pt>
                <c:pt idx="2">
                  <c:v>16.27</c:v>
                </c:pt>
                <c:pt idx="3">
                  <c:v>22.16</c:v>
                </c:pt>
                <c:pt idx="4">
                  <c:v>29.55</c:v>
                </c:pt>
              </c:numCache>
            </c:numRef>
          </c:val>
          <c:extLst>
            <c:ext xmlns:c16="http://schemas.microsoft.com/office/drawing/2014/chart" uri="{C3380CC4-5D6E-409C-BE32-E72D297353CC}">
              <c16:uniqueId val="{00000001-AEE4-4E68-99C7-98E09CF8E1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3.52</c:v>
                </c:pt>
                <c:pt idx="2">
                  <c:v>3.05</c:v>
                </c:pt>
                <c:pt idx="3">
                  <c:v>11.59</c:v>
                </c:pt>
                <c:pt idx="4">
                  <c:v>12.11</c:v>
                </c:pt>
              </c:numCache>
            </c:numRef>
          </c:val>
          <c:smooth val="0"/>
          <c:extLst>
            <c:ext xmlns:c16="http://schemas.microsoft.com/office/drawing/2014/chart" uri="{C3380CC4-5D6E-409C-BE32-E72D297353CC}">
              <c16:uniqueId val="{00000002-AEE4-4E68-99C7-98E09CF8E1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0.93</c:v>
                </c:pt>
                <c:pt idx="4">
                  <c:v>#N/A</c:v>
                </c:pt>
                <c:pt idx="5">
                  <c:v>0.69</c:v>
                </c:pt>
                <c:pt idx="6">
                  <c:v>#N/A</c:v>
                </c:pt>
                <c:pt idx="7">
                  <c:v>0.56000000000000005</c:v>
                </c:pt>
                <c:pt idx="8">
                  <c:v>#N/A</c:v>
                </c:pt>
                <c:pt idx="9">
                  <c:v>0.85</c:v>
                </c:pt>
              </c:numCache>
            </c:numRef>
          </c:val>
          <c:extLst>
            <c:ext xmlns:c16="http://schemas.microsoft.com/office/drawing/2014/chart" uri="{C3380CC4-5D6E-409C-BE32-E72D297353CC}">
              <c16:uniqueId val="{00000000-FFDE-4CFB-A19A-25ED1AF0AC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DE-4CFB-A19A-25ED1AF0AC72}"/>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0.46</c:v>
                </c:pt>
                <c:pt idx="2">
                  <c:v>#N/A</c:v>
                </c:pt>
                <c:pt idx="3">
                  <c:v>0.41</c:v>
                </c:pt>
                <c:pt idx="4">
                  <c:v>#N/A</c:v>
                </c:pt>
                <c:pt idx="5">
                  <c:v>0.26</c:v>
                </c:pt>
                <c:pt idx="6">
                  <c:v>#N/A</c:v>
                </c:pt>
                <c:pt idx="7">
                  <c:v>0.34</c:v>
                </c:pt>
                <c:pt idx="8">
                  <c:v>#N/A</c:v>
                </c:pt>
                <c:pt idx="9">
                  <c:v>0.93</c:v>
                </c:pt>
              </c:numCache>
            </c:numRef>
          </c:val>
          <c:extLst>
            <c:ext xmlns:c16="http://schemas.microsoft.com/office/drawing/2014/chart" uri="{C3380CC4-5D6E-409C-BE32-E72D297353CC}">
              <c16:uniqueId val="{00000002-FFDE-4CFB-A19A-25ED1AF0AC72}"/>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3.41</c:v>
                </c:pt>
                <c:pt idx="2">
                  <c:v>#N/A</c:v>
                </c:pt>
                <c:pt idx="3">
                  <c:v>2.5299999999999998</c:v>
                </c:pt>
                <c:pt idx="4">
                  <c:v>#N/A</c:v>
                </c:pt>
                <c:pt idx="5">
                  <c:v>1.96</c:v>
                </c:pt>
                <c:pt idx="6">
                  <c:v>#N/A</c:v>
                </c:pt>
                <c:pt idx="7">
                  <c:v>1.8</c:v>
                </c:pt>
                <c:pt idx="8">
                  <c:v>#N/A</c:v>
                </c:pt>
                <c:pt idx="9">
                  <c:v>1.43</c:v>
                </c:pt>
              </c:numCache>
            </c:numRef>
          </c:val>
          <c:extLst>
            <c:ext xmlns:c16="http://schemas.microsoft.com/office/drawing/2014/chart" uri="{C3380CC4-5D6E-409C-BE32-E72D297353CC}">
              <c16:uniqueId val="{00000003-FFDE-4CFB-A19A-25ED1AF0AC72}"/>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2.72</c:v>
                </c:pt>
                <c:pt idx="2">
                  <c:v>#N/A</c:v>
                </c:pt>
                <c:pt idx="3">
                  <c:v>2.46</c:v>
                </c:pt>
                <c:pt idx="4">
                  <c:v>#N/A</c:v>
                </c:pt>
                <c:pt idx="5">
                  <c:v>2.02</c:v>
                </c:pt>
                <c:pt idx="6">
                  <c:v>#N/A</c:v>
                </c:pt>
                <c:pt idx="7">
                  <c:v>2.41</c:v>
                </c:pt>
                <c:pt idx="8">
                  <c:v>#N/A</c:v>
                </c:pt>
                <c:pt idx="9">
                  <c:v>1.64</c:v>
                </c:pt>
              </c:numCache>
            </c:numRef>
          </c:val>
          <c:extLst>
            <c:ext xmlns:c16="http://schemas.microsoft.com/office/drawing/2014/chart" uri="{C3380CC4-5D6E-409C-BE32-E72D297353CC}">
              <c16:uniqueId val="{00000004-FFDE-4CFB-A19A-25ED1AF0AC7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2.62</c:v>
                </c:pt>
                <c:pt idx="2">
                  <c:v>#N/A</c:v>
                </c:pt>
                <c:pt idx="3">
                  <c:v>2.48</c:v>
                </c:pt>
                <c:pt idx="4">
                  <c:v>#N/A</c:v>
                </c:pt>
                <c:pt idx="5">
                  <c:v>2.54</c:v>
                </c:pt>
                <c:pt idx="6">
                  <c:v>#N/A</c:v>
                </c:pt>
                <c:pt idx="7">
                  <c:v>2.33</c:v>
                </c:pt>
                <c:pt idx="8">
                  <c:v>#N/A</c:v>
                </c:pt>
                <c:pt idx="9">
                  <c:v>2.27</c:v>
                </c:pt>
              </c:numCache>
            </c:numRef>
          </c:val>
          <c:extLst>
            <c:ext xmlns:c16="http://schemas.microsoft.com/office/drawing/2014/chart" uri="{C3380CC4-5D6E-409C-BE32-E72D297353CC}">
              <c16:uniqueId val="{00000005-FFDE-4CFB-A19A-25ED1AF0AC7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4.95</c:v>
                </c:pt>
                <c:pt idx="2">
                  <c:v>#N/A</c:v>
                </c:pt>
                <c:pt idx="3">
                  <c:v>6.4</c:v>
                </c:pt>
                <c:pt idx="4">
                  <c:v>#N/A</c:v>
                </c:pt>
                <c:pt idx="5">
                  <c:v>6.58</c:v>
                </c:pt>
                <c:pt idx="6">
                  <c:v>#N/A</c:v>
                </c:pt>
                <c:pt idx="7">
                  <c:v>4.12</c:v>
                </c:pt>
                <c:pt idx="8">
                  <c:v>#N/A</c:v>
                </c:pt>
                <c:pt idx="9">
                  <c:v>3.08</c:v>
                </c:pt>
              </c:numCache>
            </c:numRef>
          </c:val>
          <c:extLst>
            <c:ext xmlns:c16="http://schemas.microsoft.com/office/drawing/2014/chart" uri="{C3380CC4-5D6E-409C-BE32-E72D297353CC}">
              <c16:uniqueId val="{00000006-FFDE-4CFB-A19A-25ED1AF0AC7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1.55</c:v>
                </c:pt>
                <c:pt idx="2">
                  <c:v>#N/A</c:v>
                </c:pt>
                <c:pt idx="3">
                  <c:v>1.82</c:v>
                </c:pt>
                <c:pt idx="4">
                  <c:v>#N/A</c:v>
                </c:pt>
                <c:pt idx="5">
                  <c:v>1.99</c:v>
                </c:pt>
                <c:pt idx="6">
                  <c:v>#N/A</c:v>
                </c:pt>
                <c:pt idx="7">
                  <c:v>3.13</c:v>
                </c:pt>
                <c:pt idx="8">
                  <c:v>#N/A</c:v>
                </c:pt>
                <c:pt idx="9">
                  <c:v>3.48</c:v>
                </c:pt>
              </c:numCache>
            </c:numRef>
          </c:val>
          <c:extLst>
            <c:ext xmlns:c16="http://schemas.microsoft.com/office/drawing/2014/chart" uri="{C3380CC4-5D6E-409C-BE32-E72D297353CC}">
              <c16:uniqueId val="{00000007-FFDE-4CFB-A19A-25ED1AF0AC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5.29</c:v>
                </c:pt>
                <c:pt idx="4">
                  <c:v>#N/A</c:v>
                </c:pt>
                <c:pt idx="5">
                  <c:v>5.14</c:v>
                </c:pt>
                <c:pt idx="6">
                  <c:v>#N/A</c:v>
                </c:pt>
                <c:pt idx="7">
                  <c:v>4.49</c:v>
                </c:pt>
                <c:pt idx="8">
                  <c:v>#N/A</c:v>
                </c:pt>
                <c:pt idx="9">
                  <c:v>3.67</c:v>
                </c:pt>
              </c:numCache>
            </c:numRef>
          </c:val>
          <c:extLst>
            <c:ext xmlns:c16="http://schemas.microsoft.com/office/drawing/2014/chart" uri="{C3380CC4-5D6E-409C-BE32-E72D297353CC}">
              <c16:uniqueId val="{00000008-FFDE-4CFB-A19A-25ED1AF0AC72}"/>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4.26</c:v>
                </c:pt>
                <c:pt idx="2">
                  <c:v>#N/A</c:v>
                </c:pt>
                <c:pt idx="3">
                  <c:v>5.34</c:v>
                </c:pt>
                <c:pt idx="4">
                  <c:v>#N/A</c:v>
                </c:pt>
                <c:pt idx="5">
                  <c:v>5.53</c:v>
                </c:pt>
                <c:pt idx="6">
                  <c:v>#N/A</c:v>
                </c:pt>
                <c:pt idx="7">
                  <c:v>5.93</c:v>
                </c:pt>
                <c:pt idx="8">
                  <c:v>#N/A</c:v>
                </c:pt>
                <c:pt idx="9">
                  <c:v>4.9800000000000004</c:v>
                </c:pt>
              </c:numCache>
            </c:numRef>
          </c:val>
          <c:extLst>
            <c:ext xmlns:c16="http://schemas.microsoft.com/office/drawing/2014/chart" uri="{C3380CC4-5D6E-409C-BE32-E72D297353CC}">
              <c16:uniqueId val="{00000009-FFDE-4CFB-A19A-25ED1AF0AC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7112</c:v>
                </c:pt>
                <c:pt idx="5">
                  <c:v>7340</c:v>
                </c:pt>
                <c:pt idx="8">
                  <c:v>7234</c:v>
                </c:pt>
                <c:pt idx="11">
                  <c:v>7386</c:v>
                </c:pt>
                <c:pt idx="14">
                  <c:v>7282</c:v>
                </c:pt>
              </c:numCache>
            </c:numRef>
          </c:val>
          <c:extLst>
            <c:ext xmlns:c16="http://schemas.microsoft.com/office/drawing/2014/chart" uri="{C3380CC4-5D6E-409C-BE32-E72D297353CC}">
              <c16:uniqueId val="{00000000-53B7-401C-A586-758B7483D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B7-401C-A586-758B7483D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21</c:v>
                </c:pt>
                <c:pt idx="6">
                  <c:v>16</c:v>
                </c:pt>
                <c:pt idx="9">
                  <c:v>16</c:v>
                </c:pt>
                <c:pt idx="12">
                  <c:v>16</c:v>
                </c:pt>
              </c:numCache>
            </c:numRef>
          </c:val>
          <c:extLst>
            <c:ext xmlns:c16="http://schemas.microsoft.com/office/drawing/2014/chart" uri="{C3380CC4-5D6E-409C-BE32-E72D297353CC}">
              <c16:uniqueId val="{00000002-53B7-401C-A586-758B7483D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209</c:v>
                </c:pt>
                <c:pt idx="3">
                  <c:v>219</c:v>
                </c:pt>
                <c:pt idx="6">
                  <c:v>212</c:v>
                </c:pt>
                <c:pt idx="9">
                  <c:v>152</c:v>
                </c:pt>
                <c:pt idx="12">
                  <c:v>204</c:v>
                </c:pt>
              </c:numCache>
            </c:numRef>
          </c:val>
          <c:extLst>
            <c:ext xmlns:c16="http://schemas.microsoft.com/office/drawing/2014/chart" uri="{C3380CC4-5D6E-409C-BE32-E72D297353CC}">
              <c16:uniqueId val="{00000003-53B7-401C-A586-758B7483D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1868</c:v>
                </c:pt>
                <c:pt idx="3">
                  <c:v>1834</c:v>
                </c:pt>
                <c:pt idx="6">
                  <c:v>1808</c:v>
                </c:pt>
                <c:pt idx="9">
                  <c:v>1706</c:v>
                </c:pt>
                <c:pt idx="12">
                  <c:v>1733</c:v>
                </c:pt>
              </c:numCache>
            </c:numRef>
          </c:val>
          <c:extLst>
            <c:ext xmlns:c16="http://schemas.microsoft.com/office/drawing/2014/chart" uri="{C3380CC4-5D6E-409C-BE32-E72D297353CC}">
              <c16:uniqueId val="{00000004-53B7-401C-A586-758B7483D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B7-401C-A586-758B7483D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B7-401C-A586-758B7483D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6666</c:v>
                </c:pt>
                <c:pt idx="3">
                  <c:v>6949</c:v>
                </c:pt>
                <c:pt idx="6">
                  <c:v>7186</c:v>
                </c:pt>
                <c:pt idx="9">
                  <c:v>7380</c:v>
                </c:pt>
                <c:pt idx="12">
                  <c:v>6691</c:v>
                </c:pt>
              </c:numCache>
            </c:numRef>
          </c:val>
          <c:extLst>
            <c:ext xmlns:c16="http://schemas.microsoft.com/office/drawing/2014/chart" uri="{C3380CC4-5D6E-409C-BE32-E72D297353CC}">
              <c16:uniqueId val="{00000007-53B7-401C-A586-758B7483D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1655</c:v>
                </c:pt>
                <c:pt idx="2">
                  <c:v>#N/A</c:v>
                </c:pt>
                <c:pt idx="3">
                  <c:v>#N/A</c:v>
                </c:pt>
                <c:pt idx="4">
                  <c:v>1683</c:v>
                </c:pt>
                <c:pt idx="5">
                  <c:v>#N/A</c:v>
                </c:pt>
                <c:pt idx="6">
                  <c:v>#N/A</c:v>
                </c:pt>
                <c:pt idx="7">
                  <c:v>1988</c:v>
                </c:pt>
                <c:pt idx="8">
                  <c:v>#N/A</c:v>
                </c:pt>
                <c:pt idx="9">
                  <c:v>#N/A</c:v>
                </c:pt>
                <c:pt idx="10">
                  <c:v>1868</c:v>
                </c:pt>
                <c:pt idx="11">
                  <c:v>#N/A</c:v>
                </c:pt>
                <c:pt idx="12">
                  <c:v>#N/A</c:v>
                </c:pt>
                <c:pt idx="13">
                  <c:v>1362</c:v>
                </c:pt>
                <c:pt idx="14">
                  <c:v>#N/A</c:v>
                </c:pt>
              </c:numCache>
            </c:numRef>
          </c:val>
          <c:smooth val="0"/>
          <c:extLst>
            <c:ext xmlns:c16="http://schemas.microsoft.com/office/drawing/2014/chart" uri="{C3380CC4-5D6E-409C-BE32-E72D297353CC}">
              <c16:uniqueId val="{00000008-53B7-401C-A586-758B7483D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68497</c:v>
                </c:pt>
                <c:pt idx="5">
                  <c:v>71610</c:v>
                </c:pt>
                <c:pt idx="8">
                  <c:v>70460</c:v>
                </c:pt>
                <c:pt idx="11">
                  <c:v>69078</c:v>
                </c:pt>
                <c:pt idx="14">
                  <c:v>71258</c:v>
                </c:pt>
              </c:numCache>
            </c:numRef>
          </c:val>
          <c:extLst>
            <c:ext xmlns:c16="http://schemas.microsoft.com/office/drawing/2014/chart" uri="{C3380CC4-5D6E-409C-BE32-E72D297353CC}">
              <c16:uniqueId val="{00000000-2516-4726-AF6E-CDF594F363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13945</c:v>
                </c:pt>
                <c:pt idx="5">
                  <c:v>13334</c:v>
                </c:pt>
                <c:pt idx="8">
                  <c:v>12323</c:v>
                </c:pt>
                <c:pt idx="11">
                  <c:v>11561</c:v>
                </c:pt>
                <c:pt idx="14">
                  <c:v>10428</c:v>
                </c:pt>
              </c:numCache>
            </c:numRef>
          </c:val>
          <c:extLst>
            <c:ext xmlns:c16="http://schemas.microsoft.com/office/drawing/2014/chart" uri="{C3380CC4-5D6E-409C-BE32-E72D297353CC}">
              <c16:uniqueId val="{00000001-2516-4726-AF6E-CDF594F363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24051</c:v>
                </c:pt>
                <c:pt idx="5">
                  <c:v>28194</c:v>
                </c:pt>
                <c:pt idx="8">
                  <c:v>31462</c:v>
                </c:pt>
                <c:pt idx="11">
                  <c:v>33182</c:v>
                </c:pt>
                <c:pt idx="14">
                  <c:v>35011</c:v>
                </c:pt>
              </c:numCache>
            </c:numRef>
          </c:val>
          <c:extLst>
            <c:ext xmlns:c16="http://schemas.microsoft.com/office/drawing/2014/chart" uri="{C3380CC4-5D6E-409C-BE32-E72D297353CC}">
              <c16:uniqueId val="{00000002-2516-4726-AF6E-CDF594F363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16-4726-AF6E-CDF594F363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16-4726-AF6E-CDF594F363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4</c:v>
                </c:pt>
                <c:pt idx="6">
                  <c:v>12</c:v>
                </c:pt>
                <c:pt idx="9">
                  <c:v>3</c:v>
                </c:pt>
                <c:pt idx="12">
                  <c:v>3</c:v>
                </c:pt>
              </c:numCache>
            </c:numRef>
          </c:val>
          <c:extLst>
            <c:ext xmlns:c16="http://schemas.microsoft.com/office/drawing/2014/chart" uri="{C3380CC4-5D6E-409C-BE32-E72D297353CC}">
              <c16:uniqueId val="{00000005-2516-4726-AF6E-CDF594F363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7813</c:v>
                </c:pt>
                <c:pt idx="3">
                  <c:v>7972</c:v>
                </c:pt>
                <c:pt idx="6">
                  <c:v>8364</c:v>
                </c:pt>
                <c:pt idx="9">
                  <c:v>8921</c:v>
                </c:pt>
                <c:pt idx="12">
                  <c:v>9567</c:v>
                </c:pt>
              </c:numCache>
            </c:numRef>
          </c:val>
          <c:extLst>
            <c:ext xmlns:c16="http://schemas.microsoft.com/office/drawing/2014/chart" uri="{C3380CC4-5D6E-409C-BE32-E72D297353CC}">
              <c16:uniqueId val="{00000006-2516-4726-AF6E-CDF594F363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2894</c:v>
                </c:pt>
                <c:pt idx="3">
                  <c:v>2534</c:v>
                </c:pt>
                <c:pt idx="6">
                  <c:v>2180</c:v>
                </c:pt>
                <c:pt idx="9">
                  <c:v>1806</c:v>
                </c:pt>
                <c:pt idx="12">
                  <c:v>1481</c:v>
                </c:pt>
              </c:numCache>
            </c:numRef>
          </c:val>
          <c:extLst>
            <c:ext xmlns:c16="http://schemas.microsoft.com/office/drawing/2014/chart" uri="{C3380CC4-5D6E-409C-BE32-E72D297353CC}">
              <c16:uniqueId val="{00000007-2516-4726-AF6E-CDF594F363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16601</c:v>
                </c:pt>
                <c:pt idx="3">
                  <c:v>15855</c:v>
                </c:pt>
                <c:pt idx="6">
                  <c:v>15975</c:v>
                </c:pt>
                <c:pt idx="9">
                  <c:v>15573</c:v>
                </c:pt>
                <c:pt idx="12">
                  <c:v>19844</c:v>
                </c:pt>
              </c:numCache>
            </c:numRef>
          </c:val>
          <c:extLst>
            <c:ext xmlns:c16="http://schemas.microsoft.com/office/drawing/2014/chart" uri="{C3380CC4-5D6E-409C-BE32-E72D297353CC}">
              <c16:uniqueId val="{00000008-2516-4726-AF6E-CDF594F363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362</c:v>
                </c:pt>
                <c:pt idx="3">
                  <c:v>341</c:v>
                </c:pt>
                <c:pt idx="6">
                  <c:v>325</c:v>
                </c:pt>
                <c:pt idx="9">
                  <c:v>370</c:v>
                </c:pt>
                <c:pt idx="12">
                  <c:v>355</c:v>
                </c:pt>
              </c:numCache>
            </c:numRef>
          </c:val>
          <c:extLst>
            <c:ext xmlns:c16="http://schemas.microsoft.com/office/drawing/2014/chart" uri="{C3380CC4-5D6E-409C-BE32-E72D297353CC}">
              <c16:uniqueId val="{00000009-2516-4726-AF6E-CDF594F363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60954</c:v>
                </c:pt>
                <c:pt idx="3">
                  <c:v>64600</c:v>
                </c:pt>
                <c:pt idx="6">
                  <c:v>65108</c:v>
                </c:pt>
                <c:pt idx="9">
                  <c:v>59198</c:v>
                </c:pt>
                <c:pt idx="12">
                  <c:v>55505</c:v>
                </c:pt>
              </c:numCache>
            </c:numRef>
          </c:val>
          <c:extLst>
            <c:ext xmlns:c16="http://schemas.microsoft.com/office/drawing/2014/chart" uri="{C3380CC4-5D6E-409C-BE32-E72D297353CC}">
              <c16:uniqueId val="{0000000A-2516-4726-AF6E-CDF594F363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16-4726-AF6E-CDF594F363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7248</c:v>
                </c:pt>
                <c:pt idx="1">
                  <c:v>10105</c:v>
                </c:pt>
                <c:pt idx="2">
                  <c:v>13937</c:v>
                </c:pt>
              </c:numCache>
            </c:numRef>
          </c:val>
          <c:extLst>
            <c:ext xmlns:c16="http://schemas.microsoft.com/office/drawing/2014/chart" uri="{C3380CC4-5D6E-409C-BE32-E72D297353CC}">
              <c16:uniqueId val="{00000000-69DD-4EAD-B48B-15DE1E05E2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12815</c:v>
                </c:pt>
                <c:pt idx="1">
                  <c:v>11405</c:v>
                </c:pt>
                <c:pt idx="2">
                  <c:v>10455</c:v>
                </c:pt>
              </c:numCache>
            </c:numRef>
          </c:val>
          <c:extLst>
            <c:ext xmlns:c16="http://schemas.microsoft.com/office/drawing/2014/chart" uri="{C3380CC4-5D6E-409C-BE32-E72D297353CC}">
              <c16:uniqueId val="{00000001-69DD-4EAD-B48B-15DE1E05E2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8675</c:v>
                </c:pt>
                <c:pt idx="1">
                  <c:v>9472</c:v>
                </c:pt>
                <c:pt idx="2">
                  <c:v>8697</c:v>
                </c:pt>
              </c:numCache>
            </c:numRef>
          </c:val>
          <c:extLst>
            <c:ext xmlns:c16="http://schemas.microsoft.com/office/drawing/2014/chart" uri="{C3380CC4-5D6E-409C-BE32-E72D297353CC}">
              <c16:uniqueId val="{00000002-69DD-4EAD-B48B-15DE1E05E2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令和５年度までは、令和２年度以降に実施した一般会計における公共施設の再配置整備や新庁舎整備などにより元利償還金が増加していたが、繰上償還の実施等により地方債額も減少していることから元利償還金も減少に転じ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）は、密度補正により基準財政需要額に算入される元利償還金の減少等により前年から減少している。</a:t>
          </a:r>
        </a:p>
        <a:p>
          <a:r>
            <a:rPr kumimoji="1" lang="ja-JP" altLang="en-US" sz="1400">
              <a:latin typeface="ＭＳ ゴシック" pitchFamily="49" charset="-128"/>
              <a:ea typeface="ＭＳ ゴシック" pitchFamily="49" charset="-128"/>
            </a:rPr>
            <a:t>　結果として、実質公債費比率（分子）は、元利償還金等（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）の減少を上回り、同分子が減少する状況にある。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）は、一般会計において繰上償還を実施したことにより、地方債現在高が減少している一方、公営企業における企業債の発行により、公営企業債等繰入見込額が増加しているため、全体として増加している。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）は、今後の新病院整備等に備えた基金への積立を行ったことなどにより、充当可能基金が増加するため、全体として増加傾向にある。</a:t>
          </a:r>
        </a:p>
        <a:p>
          <a:r>
            <a:rPr kumimoji="1" lang="ja-JP" altLang="en-US" sz="1400">
              <a:latin typeface="ＭＳ ゴシック" pitchFamily="49" charset="-128"/>
              <a:ea typeface="ＭＳ ゴシック" pitchFamily="49" charset="-128"/>
            </a:rPr>
            <a:t>　結果として、将来負担比率（分子）は、充当可能財源等（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）を上回る状況にある。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急激な社会情勢の悪化、今後増加が見込まれる統合新病院の建設や公共施設の再配置整備等に伴う公債費や改修費の増加等に備え目標を掲げ積立てを行っているため、基金残高の総額は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将来を見据えた基金の積立てを実施する一方、統合新病院の建設や公共施設の再配置整備等に基金の活用を考えている。今後も引き続き、行財政プラン（令和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年度）の基金の管理方針に基づき、適正な管理・運営を行う。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公共施設の再配置整備や一般職員の退職手当への備え等。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新庁舎整備事業の進捗により公共施設等整備保全基金を取り崩したことや、一般職員の退職手当のために取り崩したことにより、基金残高が減少した。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年度）の基金の管理方針に基づき、公共施設等整備保全基金は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億円）を基準に、一般職員退職手当基金は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統合新病院の建設に備えた積立て等を行ったことにより、基金残高が増加した。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地方債の繰上償還を行ったことにより、基金残高が減少した。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類似団体内順位は前年度から同水準で推移しており、全国・県平均と比較しても平均値を上回っている状況にある。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指数自体は、新型コロナウイルス感染拡大の影響に伴い、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年度の基準財政収入額が一時的に減少したことや、原油価格の高騰に伴う光熱水費の増加など、基準財政需要額が同収入額以上に増加したことにより、近年低下傾向にある。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阪神淡路大震災の影響を受けた平成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％を超えて以降、平成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年度を除き、経常収支比率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％以上の高い水準で推移して</a:t>
          </a:r>
        </a:p>
        <a:p>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　令和６年度決算においては、歳入面では市税収入、普通交付税等が増加したが、歳出面で人件費、扶助費等が増加した結果、経常収支比率は前年度に比べて増加しており、類似団体内順位についても前年度と比較して順位を下げる結果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75438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5695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22352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569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65</xdr:row>
      <xdr:rowOff>22352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9769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65</xdr:row>
      <xdr:rowOff>46482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976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85869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これまでに引き続き全国・県平均よりも低い水準で推移している一方、類似団体内順位については、前年度と比較して順位を下げる結果となった。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人件費については、人事院勧告に伴う給与改定、会計年度任用職員の勤勉手当の創設による増、物件費等については物価上昇に伴う委託料の増加等により、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人当たり人件費・物件費等決算額全体としては昨年度と比較して増加している。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131828</xdr:rowOff>
    </xdr:from>
    <xdr:to>
      <xdr:col>23</xdr:col>
      <xdr:colOff>133350</xdr:colOff>
      <xdr:row>83</xdr:row>
      <xdr:rowOff>76792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0728"/>
          <a:ext cx="838200" cy="1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131828</xdr:rowOff>
    </xdr:from>
    <xdr:to>
      <xdr:col>19</xdr:col>
      <xdr:colOff>133350</xdr:colOff>
      <xdr:row>83</xdr:row>
      <xdr:rowOff>41616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90728"/>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158961</xdr:rowOff>
    </xdr:from>
    <xdr:to>
      <xdr:col>15</xdr:col>
      <xdr:colOff>82550</xdr:colOff>
      <xdr:row>83</xdr:row>
      <xdr:rowOff>41616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7861"/>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69774</xdr:rowOff>
    </xdr:from>
    <xdr:to>
      <xdr:col>11</xdr:col>
      <xdr:colOff>31750</xdr:colOff>
      <xdr:row>82</xdr:row>
      <xdr:rowOff>158961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8674"/>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25992</xdr:rowOff>
    </xdr:from>
    <xdr:to>
      <xdr:col>23</xdr:col>
      <xdr:colOff>184150</xdr:colOff>
      <xdr:row>83</xdr:row>
      <xdr:rowOff>127592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42519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81028</xdr:rowOff>
    </xdr:from>
    <xdr:to>
      <xdr:col>19</xdr:col>
      <xdr:colOff>184150</xdr:colOff>
      <xdr:row>83</xdr:row>
      <xdr:rowOff>11178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21355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162266</xdr:rowOff>
    </xdr:from>
    <xdr:to>
      <xdr:col>15</xdr:col>
      <xdr:colOff>133350</xdr:colOff>
      <xdr:row>83</xdr:row>
      <xdr:rowOff>92416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102593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108161</xdr:rowOff>
    </xdr:from>
    <xdr:to>
      <xdr:col>11</xdr:col>
      <xdr:colOff>82550</xdr:colOff>
      <xdr:row>83</xdr:row>
      <xdr:rowOff>38311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48488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18974</xdr:rowOff>
    </xdr:from>
    <xdr:to>
      <xdr:col>7</xdr:col>
      <xdr:colOff>31750</xdr:colOff>
      <xdr:row>82</xdr:row>
      <xdr:rowOff>120574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給料表のあり方を見直し、令和２年度から国家公務員行政職俸給表と同様の給料表を適用し、職務・職責に応じた給料体系とすることにより給与水準の適正化を図ってきた。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令和６年度の変動要因としては、職員の採用、退職による職員構成の変動があったため。</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039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年度までは類似団体との比較において、やや上位で推移してい</a:t>
          </a:r>
        </a:p>
        <a:p>
          <a:r>
            <a:rPr kumimoji="1" lang="ja-JP" altLang="en-US" sz="1300">
              <a:latin typeface="ＭＳ Ｐゴシック" panose="020B0600070205080204" pitchFamily="50" charset="-128"/>
              <a:ea typeface="ＭＳ Ｐゴシック" panose="020B0600070205080204" pitchFamily="50" charset="-128"/>
            </a:rPr>
            <a:t>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年度以降、再任用職員のフルタイム化に伴い、やや順位を</a:t>
          </a:r>
        </a:p>
        <a:p>
          <a:r>
            <a:rPr kumimoji="1" lang="ja-JP" altLang="en-US" sz="1300">
              <a:latin typeface="ＭＳ Ｐゴシック" panose="020B0600070205080204" pitchFamily="50" charset="-128"/>
              <a:ea typeface="ＭＳ Ｐゴシック" panose="020B0600070205080204" pitchFamily="50" charset="-128"/>
            </a:rPr>
            <a:t>下げる結果となっており、その後は横ばいで推移している。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59531</xdr:rowOff>
    </xdr:from>
    <xdr:to>
      <xdr:col>81</xdr:col>
      <xdr:colOff>44450</xdr:colOff>
      <xdr:row>62</xdr:row>
      <xdr:rowOff>122872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9431"/>
          <a:ext cx="8382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53499</xdr:rowOff>
    </xdr:from>
    <xdr:to>
      <xdr:col>77</xdr:col>
      <xdr:colOff>44450</xdr:colOff>
      <xdr:row>62</xdr:row>
      <xdr:rowOff>59531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833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41434</xdr:rowOff>
    </xdr:from>
    <xdr:to>
      <xdr:col>72</xdr:col>
      <xdr:colOff>203200</xdr:colOff>
      <xdr:row>62</xdr:row>
      <xdr:rowOff>53499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13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35401</xdr:rowOff>
    </xdr:from>
    <xdr:to>
      <xdr:col>68</xdr:col>
      <xdr:colOff>152400</xdr:colOff>
      <xdr:row>62</xdr:row>
      <xdr:rowOff>41434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530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72072</xdr:rowOff>
    </xdr:from>
    <xdr:to>
      <xdr:col>81</xdr:col>
      <xdr:colOff>95250</xdr:colOff>
      <xdr:row>63</xdr:row>
      <xdr:rowOff>2222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44149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8731</xdr:rowOff>
    </xdr:from>
    <xdr:to>
      <xdr:col>77</xdr:col>
      <xdr:colOff>95250</xdr:colOff>
      <xdr:row>62</xdr:row>
      <xdr:rowOff>110331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2699</xdr:rowOff>
    </xdr:from>
    <xdr:to>
      <xdr:col>73</xdr:col>
      <xdr:colOff>44450</xdr:colOff>
      <xdr:row>62</xdr:row>
      <xdr:rowOff>104299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89076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1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162084</xdr:rowOff>
    </xdr:from>
    <xdr:to>
      <xdr:col>68</xdr:col>
      <xdr:colOff>203200</xdr:colOff>
      <xdr:row>62</xdr:row>
      <xdr:rowOff>92234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156051</xdr:rowOff>
    </xdr:from>
    <xdr:to>
      <xdr:col>64</xdr:col>
      <xdr:colOff>152400</xdr:colOff>
      <xdr:row>62</xdr:row>
      <xdr:rowOff>86201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公営企業（主に病院事業）に対する繰入額が増加 する一方、繰上償還実施により普通会計の元利償還金が減少していることや分母である標準財政規模が増加傾向にあるため、実質公債費比率は、近年減少傾向にある。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の老朽化に伴い、今後も多額な地方債発行を見込んでいることから、引き続き、伊丹市行財政プランにおける財政規律の順守や既発債の繰上償還を行うことなどで、将来の公債費負担の縮減を図っていきたい。</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138491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20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138491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24493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25296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普通会計において、公営企業（病院事業）の企業債発行により公営企業債等繰入見込額が増加し、将来負担額が増加したものの、それを上回る充当可能財源等の増加により引き続き、将来負担比率が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従前より全国の平均値を下回る状況にあり、今後の公共施設マネジメントに係る積極的な投資を進めることによる大幅な市債発行の増加を考慮しても、なお、地方財政健全化法で定める早期健全化基準を大きく下回る見込みと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年度の給与構造改革（給料表を平均</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p>
        <a:p>
          <a:r>
            <a:rPr kumimoji="1" lang="ja-JP" altLang="en-US" sz="1100">
              <a:latin typeface="ＭＳ Ｐゴシック" panose="020B0600070205080204" pitchFamily="50" charset="-128"/>
              <a:ea typeface="ＭＳ Ｐゴシック" panose="020B0600070205080204" pitchFamily="50" charset="-128"/>
            </a:rPr>
            <a:t>　令和６年度決算においては、人事院勧告に伴う給与改定、会計年度任用職員の勤勉手当の創設による増等により、経常収支比率は増加している。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113393</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57043"/>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113393</xdr:rowOff>
    </xdr:from>
    <xdr:to>
      <xdr:col>19</xdr:col>
      <xdr:colOff>187325</xdr:colOff>
      <xdr:row>37</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5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156936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2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58964</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02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62593</xdr:rowOff>
    </xdr:from>
    <xdr:to>
      <xdr:col>20</xdr:col>
      <xdr:colOff>38100</xdr:colOff>
      <xdr:row>37</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148970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106136</xdr:rowOff>
    </xdr:from>
    <xdr:to>
      <xdr:col>15</xdr:col>
      <xdr:colOff>149225</xdr:colOff>
      <xdr:row>38</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21062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8164</xdr:rowOff>
    </xdr:from>
    <xdr:to>
      <xdr:col>11</xdr:col>
      <xdr:colOff>60325</xdr:colOff>
      <xdr:row>37</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従来より、ごみ処理業務等を一部事務組合で行っていること等により、物件費は類似団体平均よりやや低い水準にある。</a:t>
          </a:r>
        </a:p>
        <a:p>
          <a:r>
            <a:rPr kumimoji="1" lang="ja-JP" altLang="en-US" sz="1300">
              <a:latin typeface="ＭＳ Ｐゴシック" panose="020B0600070205080204" pitchFamily="50" charset="-128"/>
              <a:ea typeface="ＭＳ Ｐゴシック" panose="020B0600070205080204" pitchFamily="50" charset="-128"/>
            </a:rPr>
            <a:t>　令和６年度決算においては、光熱水費の増、物価上昇による委託料の増等により経常収支比率は増加している。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12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1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5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令和６年度決算においては、利用者の増による保育所保育委託料、障害児通所給付費・措置費、障害福祉サービス費の増加等により、経常収支比率が増加しているが、</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全国平均・類似団体平均についても同程度の上昇を見せていることから、社会情勢の変化に伴う全国的な傾向であると分析している。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24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令和６年度決算では介護保険給付費繰出金が増加したこと等により、経常収支比率は前年度から引き続き類似団体平均値を上回り、依然高水準が続いている状況である。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137885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令和６年度決算においては、一部事務組合への負担金が増加していることから、経常収支比率は前年度と比べて増加し、類似団体内順位についても前年度と比較して順位を下げる結果となった。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121557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99786</xdr:rowOff>
    </xdr:from>
    <xdr:to>
      <xdr:col>78</xdr:col>
      <xdr:colOff>69850</xdr:colOff>
      <xdr:row>37</xdr:row>
      <xdr:rowOff>37193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271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37193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91622</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481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42834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2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これまで、阪神淡路大震災の災害復旧事業債の償還の影響から類似団体内順位は低位であったが、償還の完了に伴い改善してきた。</a:t>
          </a:r>
        </a:p>
        <a:p>
          <a:r>
            <a:rPr kumimoji="1" lang="ja-JP" altLang="en-US" sz="1300">
              <a:latin typeface="ＭＳ Ｐゴシック" panose="020B0600070205080204" pitchFamily="50" charset="-128"/>
              <a:ea typeface="ＭＳ Ｐゴシック" panose="020B0600070205080204" pitchFamily="50" charset="-128"/>
            </a:rPr>
            <a:t>　令和６年度決算においては、元利償還金の減少により経常収支比率は減少しているが、引き続き決算剰余金や基金を活用した積極的な繰上償還の実施等、市債残高の減少に努めていく。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76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79</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65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0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100330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歳入面では市税収入、普通交付税等が増加したが、歳出面で人件費、扶助費等が増加した結果、経常収支比率は前年度に比べて増加しており、類似団体内順位についても前年度と比較して順位を下げる結果となった。</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2291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1229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109855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7432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144145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743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170832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93345</xdr:rowOff>
    </xdr:from>
    <xdr:to>
      <xdr:col>65</xdr:col>
      <xdr:colOff>53975</xdr:colOff>
      <xdr:row>77</xdr:row>
      <xdr:rowOff>23495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33672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114884</xdr:rowOff>
    </xdr:from>
    <xdr:to>
      <xdr:col>29</xdr:col>
      <xdr:colOff>127000</xdr:colOff>
      <xdr:row>15</xdr:row>
      <xdr:rowOff>29959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1359"/>
          <a:ext cx="647700" cy="25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29959</xdr:rowOff>
    </xdr:from>
    <xdr:to>
      <xdr:col>26</xdr:col>
      <xdr:colOff>50800</xdr:colOff>
      <xdr:row>15</xdr:row>
      <xdr:rowOff>104407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9334"/>
          <a:ext cx="698500" cy="7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104407</xdr:rowOff>
    </xdr:from>
    <xdr:to>
      <xdr:col>22</xdr:col>
      <xdr:colOff>114300</xdr:colOff>
      <xdr:row>15</xdr:row>
      <xdr:rowOff>118885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3782"/>
          <a:ext cx="698500" cy="1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118885</xdr:rowOff>
    </xdr:from>
    <xdr:to>
      <xdr:col>18</xdr:col>
      <xdr:colOff>177800</xdr:colOff>
      <xdr:row>16</xdr:row>
      <xdr:rowOff>34569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8260"/>
          <a:ext cx="698500" cy="8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64084</xdr:rowOff>
    </xdr:from>
    <xdr:to>
      <xdr:col>29</xdr:col>
      <xdr:colOff>177800</xdr:colOff>
      <xdr:row>13</xdr:row>
      <xdr:rowOff>165684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0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80611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150609</xdr:rowOff>
    </xdr:from>
    <xdr:to>
      <xdr:col>26</xdr:col>
      <xdr:colOff>101600</xdr:colOff>
      <xdr:row>15</xdr:row>
      <xdr:rowOff>80759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7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53607</xdr:rowOff>
    </xdr:from>
    <xdr:to>
      <xdr:col>22</xdr:col>
      <xdr:colOff>165100</xdr:colOff>
      <xdr:row>15</xdr:row>
      <xdr:rowOff>155207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165384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68085</xdr:rowOff>
    </xdr:from>
    <xdr:to>
      <xdr:col>19</xdr:col>
      <xdr:colOff>38100</xdr:colOff>
      <xdr:row>15</xdr:row>
      <xdr:rowOff>169685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155219</xdr:rowOff>
    </xdr:from>
    <xdr:to>
      <xdr:col>15</xdr:col>
      <xdr:colOff>101600</xdr:colOff>
      <xdr:row>16</xdr:row>
      <xdr:rowOff>85369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95546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211772</xdr:rowOff>
    </xdr:from>
    <xdr:to>
      <xdr:col>29</xdr:col>
      <xdr:colOff>127000</xdr:colOff>
      <xdr:row>35</xdr:row>
      <xdr:rowOff>305918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2122"/>
          <a:ext cx="647700" cy="9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191236</xdr:rowOff>
    </xdr:from>
    <xdr:to>
      <xdr:col>26</xdr:col>
      <xdr:colOff>50800</xdr:colOff>
      <xdr:row>35</xdr:row>
      <xdr:rowOff>211772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1586"/>
          <a:ext cx="698500" cy="2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191236</xdr:rowOff>
    </xdr:from>
    <xdr:to>
      <xdr:col>22</xdr:col>
      <xdr:colOff>114300</xdr:colOff>
      <xdr:row>35</xdr:row>
      <xdr:rowOff>249110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1586"/>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249110</xdr:rowOff>
    </xdr:from>
    <xdr:to>
      <xdr:col>18</xdr:col>
      <xdr:colOff>177800</xdr:colOff>
      <xdr:row>35</xdr:row>
      <xdr:rowOff>255206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9460"/>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255118</xdr:rowOff>
    </xdr:from>
    <xdr:to>
      <xdr:col>29</xdr:col>
      <xdr:colOff>177800</xdr:colOff>
      <xdr:row>36</xdr:row>
      <xdr:rowOff>13818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227195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160972</xdr:rowOff>
    </xdr:from>
    <xdr:to>
      <xdr:col>26</xdr:col>
      <xdr:colOff>101600</xdr:colOff>
      <xdr:row>35</xdr:row>
      <xdr:rowOff>262572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272749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140436</xdr:rowOff>
    </xdr:from>
    <xdr:to>
      <xdr:col>22</xdr:col>
      <xdr:colOff>165100</xdr:colOff>
      <xdr:row>35</xdr:row>
      <xdr:rowOff>242036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252213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198310</xdr:rowOff>
    </xdr:from>
    <xdr:to>
      <xdr:col>19</xdr:col>
      <xdr:colOff>38100</xdr:colOff>
      <xdr:row>35</xdr:row>
      <xdr:rowOff>299910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310087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204406</xdr:rowOff>
    </xdr:from>
    <xdr:to>
      <xdr:col>15</xdr:col>
      <xdr:colOff>101600</xdr:colOff>
      <xdr:row>35</xdr:row>
      <xdr:rowOff>306006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316183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6502</xdr:rowOff>
    </xdr:from>
    <xdr:to>
      <xdr:col>24</xdr:col>
      <xdr:colOff>63500</xdr:colOff>
      <xdr:row>34</xdr:row>
      <xdr:rowOff>154711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4352"/>
          <a:ext cx="8382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154711</xdr:rowOff>
    </xdr:from>
    <xdr:to>
      <xdr:col>19</xdr:col>
      <xdr:colOff>177800</xdr:colOff>
      <xdr:row>35</xdr:row>
      <xdr:rowOff>54813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401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33439</xdr:rowOff>
    </xdr:from>
    <xdr:to>
      <xdr:col>15</xdr:col>
      <xdr:colOff>50800</xdr:colOff>
      <xdr:row>35</xdr:row>
      <xdr:rowOff>54813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3418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33439</xdr:rowOff>
    </xdr:from>
    <xdr:to>
      <xdr:col>10</xdr:col>
      <xdr:colOff>114300</xdr:colOff>
      <xdr:row>35</xdr:row>
      <xdr:rowOff>123660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4189"/>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127152</xdr:rowOff>
    </xdr:from>
    <xdr:to>
      <xdr:col>24</xdr:col>
      <xdr:colOff>114300</xdr:colOff>
      <xdr:row>33</xdr:row>
      <xdr:rowOff>57302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150029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103911</xdr:rowOff>
    </xdr:from>
    <xdr:to>
      <xdr:col>20</xdr:col>
      <xdr:colOff>38100</xdr:colOff>
      <xdr:row>35</xdr:row>
      <xdr:rowOff>34061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50588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4013</xdr:rowOff>
    </xdr:from>
    <xdr:to>
      <xdr:col>15</xdr:col>
      <xdr:colOff>101600</xdr:colOff>
      <xdr:row>35</xdr:row>
      <xdr:rowOff>105613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154089</xdr:rowOff>
    </xdr:from>
    <xdr:to>
      <xdr:col>10</xdr:col>
      <xdr:colOff>165100</xdr:colOff>
      <xdr:row>35</xdr:row>
      <xdr:rowOff>84239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100766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72860</xdr:rowOff>
    </xdr:from>
    <xdr:to>
      <xdr:col>6</xdr:col>
      <xdr:colOff>38100</xdr:colOff>
      <xdr:row>36</xdr:row>
      <xdr:rowOff>3010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19537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102488</xdr:rowOff>
    </xdr:from>
    <xdr:to>
      <xdr:col>24</xdr:col>
      <xdr:colOff>63500</xdr:colOff>
      <xdr:row>58</xdr:row>
      <xdr:rowOff>138263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46588"/>
          <a:ext cx="8382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171263</xdr:rowOff>
    </xdr:from>
    <xdr:to>
      <xdr:col>19</xdr:col>
      <xdr:colOff>177800</xdr:colOff>
      <xdr:row>58</xdr:row>
      <xdr:rowOff>138263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43913"/>
          <a:ext cx="889000" cy="1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171263</xdr:rowOff>
    </xdr:from>
    <xdr:to>
      <xdr:col>15</xdr:col>
      <xdr:colOff>50800</xdr:colOff>
      <xdr:row>58</xdr:row>
      <xdr:rowOff>64539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3913"/>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64539</xdr:rowOff>
    </xdr:from>
    <xdr:to>
      <xdr:col>10</xdr:col>
      <xdr:colOff>114300</xdr:colOff>
      <xdr:row>58</xdr:row>
      <xdr:rowOff>138165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8639"/>
          <a:ext cx="889000" cy="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51688</xdr:rowOff>
    </xdr:from>
    <xdr:to>
      <xdr:col>24</xdr:col>
      <xdr:colOff>114300</xdr:colOff>
      <xdr:row>58</xdr:row>
      <xdr:rowOff>153288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30115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87463</xdr:rowOff>
    </xdr:from>
    <xdr:to>
      <xdr:col>20</xdr:col>
      <xdr:colOff>38100</xdr:colOff>
      <xdr:row>59</xdr:row>
      <xdr:rowOff>17613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120463</xdr:rowOff>
    </xdr:from>
    <xdr:to>
      <xdr:col>15</xdr:col>
      <xdr:colOff>101600</xdr:colOff>
      <xdr:row>58</xdr:row>
      <xdr:rowOff>50613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41740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13739</xdr:rowOff>
    </xdr:from>
    <xdr:to>
      <xdr:col>10</xdr:col>
      <xdr:colOff>165100</xdr:colOff>
      <xdr:row>58</xdr:row>
      <xdr:rowOff>115339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106466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87365</xdr:rowOff>
    </xdr:from>
    <xdr:to>
      <xdr:col>6</xdr:col>
      <xdr:colOff>38100</xdr:colOff>
      <xdr:row>59</xdr:row>
      <xdr:rowOff>17515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81254</xdr:rowOff>
    </xdr:from>
    <xdr:to>
      <xdr:col>24</xdr:col>
      <xdr:colOff>63500</xdr:colOff>
      <xdr:row>78</xdr:row>
      <xdr:rowOff>99085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54354"/>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99085</xdr:rowOff>
    </xdr:from>
    <xdr:to>
      <xdr:col>19</xdr:col>
      <xdr:colOff>177800</xdr:colOff>
      <xdr:row>78</xdr:row>
      <xdr:rowOff>116154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2185"/>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106629</xdr:rowOff>
    </xdr:from>
    <xdr:to>
      <xdr:col>15</xdr:col>
      <xdr:colOff>50800</xdr:colOff>
      <xdr:row>78</xdr:row>
      <xdr:rowOff>116154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97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84989</xdr:rowOff>
    </xdr:from>
    <xdr:to>
      <xdr:col>10</xdr:col>
      <xdr:colOff>114300</xdr:colOff>
      <xdr:row>78</xdr:row>
      <xdr:rowOff>106629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8089"/>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30454</xdr:rowOff>
    </xdr:from>
    <xdr:to>
      <xdr:col>24</xdr:col>
      <xdr:colOff>114300</xdr:colOff>
      <xdr:row>78</xdr:row>
      <xdr:rowOff>132054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116831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48285</xdr:rowOff>
    </xdr:from>
    <xdr:to>
      <xdr:col>20</xdr:col>
      <xdr:colOff>38100</xdr:colOff>
      <xdr:row>78</xdr:row>
      <xdr:rowOff>149885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141012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65354</xdr:rowOff>
    </xdr:from>
    <xdr:to>
      <xdr:col>15</xdr:col>
      <xdr:colOff>101600</xdr:colOff>
      <xdr:row>78</xdr:row>
      <xdr:rowOff>166954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158081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55829</xdr:rowOff>
    </xdr:from>
    <xdr:to>
      <xdr:col>10</xdr:col>
      <xdr:colOff>165100</xdr:colOff>
      <xdr:row>78</xdr:row>
      <xdr:rowOff>157429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148556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34189</xdr:rowOff>
    </xdr:from>
    <xdr:to>
      <xdr:col>6</xdr:col>
      <xdr:colOff>38100</xdr:colOff>
      <xdr:row>78</xdr:row>
      <xdr:rowOff>135789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125070</xdr:rowOff>
    </xdr:from>
    <xdr:to>
      <xdr:col>24</xdr:col>
      <xdr:colOff>63500</xdr:colOff>
      <xdr:row>95</xdr:row>
      <xdr:rowOff>72771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1370"/>
          <a:ext cx="838200" cy="1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72771</xdr:rowOff>
    </xdr:from>
    <xdr:to>
      <xdr:col>19</xdr:col>
      <xdr:colOff>177800</xdr:colOff>
      <xdr:row>96</xdr:row>
      <xdr:rowOff>63360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60521"/>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79539</xdr:rowOff>
    </xdr:from>
    <xdr:to>
      <xdr:col>15</xdr:col>
      <xdr:colOff>50800</xdr:colOff>
      <xdr:row>96</xdr:row>
      <xdr:rowOff>63360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67289"/>
          <a:ext cx="889000" cy="1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79539</xdr:rowOff>
    </xdr:from>
    <xdr:to>
      <xdr:col>10</xdr:col>
      <xdr:colOff>114300</xdr:colOff>
      <xdr:row>97</xdr:row>
      <xdr:rowOff>72377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67289"/>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74270</xdr:rowOff>
    </xdr:from>
    <xdr:to>
      <xdr:col>24</xdr:col>
      <xdr:colOff>114300</xdr:colOff>
      <xdr:row>95</xdr:row>
      <xdr:rowOff>4420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97147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21971</xdr:rowOff>
    </xdr:from>
    <xdr:to>
      <xdr:col>20</xdr:col>
      <xdr:colOff>38100</xdr:colOff>
      <xdr:row>95</xdr:row>
      <xdr:rowOff>123571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140098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12560</xdr:rowOff>
    </xdr:from>
    <xdr:to>
      <xdr:col>15</xdr:col>
      <xdr:colOff>101600</xdr:colOff>
      <xdr:row>96</xdr:row>
      <xdr:rowOff>114160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130687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4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28739</xdr:rowOff>
    </xdr:from>
    <xdr:to>
      <xdr:col>10</xdr:col>
      <xdr:colOff>165100</xdr:colOff>
      <xdr:row>95</xdr:row>
      <xdr:rowOff>130339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146866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21577</xdr:rowOff>
    </xdr:from>
    <xdr:to>
      <xdr:col>6</xdr:col>
      <xdr:colOff>38100</xdr:colOff>
      <xdr:row>97</xdr:row>
      <xdr:rowOff>123177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139704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68388</xdr:rowOff>
    </xdr:from>
    <xdr:to>
      <xdr:col>55</xdr:col>
      <xdr:colOff>0</xdr:colOff>
      <xdr:row>37</xdr:row>
      <xdr:rowOff>94111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12038"/>
          <a:ext cx="8382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80177</xdr:rowOff>
    </xdr:from>
    <xdr:to>
      <xdr:col>50</xdr:col>
      <xdr:colOff>114300</xdr:colOff>
      <xdr:row>37</xdr:row>
      <xdr:rowOff>68388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52377"/>
          <a:ext cx="889000" cy="1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80177</xdr:rowOff>
    </xdr:from>
    <xdr:to>
      <xdr:col>45</xdr:col>
      <xdr:colOff>177800</xdr:colOff>
      <xdr:row>37</xdr:row>
      <xdr:rowOff>103168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2377"/>
          <a:ext cx="889000" cy="19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13382</xdr:rowOff>
    </xdr:from>
    <xdr:to>
      <xdr:col>41</xdr:col>
      <xdr:colOff>50800</xdr:colOff>
      <xdr:row>37</xdr:row>
      <xdr:rowOff>103168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28332"/>
          <a:ext cx="889000" cy="11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43311</xdr:rowOff>
    </xdr:from>
    <xdr:to>
      <xdr:col>55</xdr:col>
      <xdr:colOff>50800</xdr:colOff>
      <xdr:row>37</xdr:row>
      <xdr:rowOff>144911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21738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17588</xdr:rowOff>
    </xdr:from>
    <xdr:to>
      <xdr:col>50</xdr:col>
      <xdr:colOff>165100</xdr:colOff>
      <xdr:row>37</xdr:row>
      <xdr:rowOff>119188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110315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29377</xdr:rowOff>
    </xdr:from>
    <xdr:to>
      <xdr:col>46</xdr:col>
      <xdr:colOff>38100</xdr:colOff>
      <xdr:row>36</xdr:row>
      <xdr:rowOff>130977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147504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52368</xdr:rowOff>
    </xdr:from>
    <xdr:to>
      <xdr:col>41</xdr:col>
      <xdr:colOff>101600</xdr:colOff>
      <xdr:row>37</xdr:row>
      <xdr:rowOff>153968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145094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134032</xdr:rowOff>
    </xdr:from>
    <xdr:to>
      <xdr:col>36</xdr:col>
      <xdr:colOff>165100</xdr:colOff>
      <xdr:row>31</xdr:row>
      <xdr:rowOff>64182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3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131111</xdr:rowOff>
    </xdr:from>
    <xdr:to>
      <xdr:col>55</xdr:col>
      <xdr:colOff>0</xdr:colOff>
      <xdr:row>57</xdr:row>
      <xdr:rowOff>77042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2311"/>
          <a:ext cx="838200" cy="11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162255</xdr:rowOff>
    </xdr:from>
    <xdr:to>
      <xdr:col>50</xdr:col>
      <xdr:colOff>114300</xdr:colOff>
      <xdr:row>57</xdr:row>
      <xdr:rowOff>77042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92005"/>
          <a:ext cx="889000" cy="2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93338</xdr:rowOff>
    </xdr:from>
    <xdr:to>
      <xdr:col>45</xdr:col>
      <xdr:colOff>177800</xdr:colOff>
      <xdr:row>55</xdr:row>
      <xdr:rowOff>162255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23088"/>
          <a:ext cx="889000" cy="6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93338</xdr:rowOff>
    </xdr:from>
    <xdr:to>
      <xdr:col>41</xdr:col>
      <xdr:colOff>50800</xdr:colOff>
      <xdr:row>56</xdr:row>
      <xdr:rowOff>140788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23088"/>
          <a:ext cx="889000" cy="21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80311</xdr:rowOff>
    </xdr:from>
    <xdr:to>
      <xdr:col>55</xdr:col>
      <xdr:colOff>50800</xdr:colOff>
      <xdr:row>57</xdr:row>
      <xdr:rowOff>10461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58738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26242</xdr:rowOff>
    </xdr:from>
    <xdr:to>
      <xdr:col>50</xdr:col>
      <xdr:colOff>165100</xdr:colOff>
      <xdr:row>57</xdr:row>
      <xdr:rowOff>127842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118969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111455</xdr:rowOff>
    </xdr:from>
    <xdr:to>
      <xdr:col>46</xdr:col>
      <xdr:colOff>38100</xdr:colOff>
      <xdr:row>56</xdr:row>
      <xdr:rowOff>41605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58132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42538</xdr:rowOff>
    </xdr:from>
    <xdr:to>
      <xdr:col>41</xdr:col>
      <xdr:colOff>101600</xdr:colOff>
      <xdr:row>55</xdr:row>
      <xdr:rowOff>144138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160665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89988</xdr:rowOff>
    </xdr:from>
    <xdr:to>
      <xdr:col>36</xdr:col>
      <xdr:colOff>165100</xdr:colOff>
      <xdr:row>57</xdr:row>
      <xdr:rowOff>20138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36665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164085</xdr:rowOff>
    </xdr:from>
    <xdr:to>
      <xdr:col>55</xdr:col>
      <xdr:colOff>0</xdr:colOff>
      <xdr:row>79</xdr:row>
      <xdr:rowOff>23304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37185"/>
          <a:ext cx="8382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23304</xdr:rowOff>
    </xdr:from>
    <xdr:to>
      <xdr:col>50</xdr:col>
      <xdr:colOff>114300</xdr:colOff>
      <xdr:row>79</xdr:row>
      <xdr:rowOff>31648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67854"/>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36106</xdr:rowOff>
    </xdr:from>
    <xdr:to>
      <xdr:col>45</xdr:col>
      <xdr:colOff>177800</xdr:colOff>
      <xdr:row>79</xdr:row>
      <xdr:rowOff>31648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09206"/>
          <a:ext cx="889000" cy="1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59423</xdr:rowOff>
    </xdr:from>
    <xdr:to>
      <xdr:col>41</xdr:col>
      <xdr:colOff>50800</xdr:colOff>
      <xdr:row>78</xdr:row>
      <xdr:rowOff>36106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89623"/>
          <a:ext cx="889000" cy="3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113285</xdr:rowOff>
    </xdr:from>
    <xdr:to>
      <xdr:col>55</xdr:col>
      <xdr:colOff>50800</xdr:colOff>
      <xdr:row>79</xdr:row>
      <xdr:rowOff>43435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28212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143954</xdr:rowOff>
    </xdr:from>
    <xdr:to>
      <xdr:col>50</xdr:col>
      <xdr:colOff>165100</xdr:colOff>
      <xdr:row>79</xdr:row>
      <xdr:rowOff>74104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65231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152298</xdr:rowOff>
    </xdr:from>
    <xdr:to>
      <xdr:col>46</xdr:col>
      <xdr:colOff>38100</xdr:colOff>
      <xdr:row>79</xdr:row>
      <xdr:rowOff>82448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73575</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156756</xdr:rowOff>
    </xdr:from>
    <xdr:to>
      <xdr:col>41</xdr:col>
      <xdr:colOff>101600</xdr:colOff>
      <xdr:row>78</xdr:row>
      <xdr:rowOff>86906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78033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8623</xdr:rowOff>
    </xdr:from>
    <xdr:to>
      <xdr:col>36</xdr:col>
      <xdr:colOff>165100</xdr:colOff>
      <xdr:row>76</xdr:row>
      <xdr:rowOff>110223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126751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76200</xdr:rowOff>
    </xdr:from>
    <xdr:to>
      <xdr:col>55</xdr:col>
      <xdr:colOff>0</xdr:colOff>
      <xdr:row>97</xdr:row>
      <xdr:rowOff>7226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35400"/>
          <a:ext cx="838200" cy="10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64681</xdr:rowOff>
    </xdr:from>
    <xdr:to>
      <xdr:col>50</xdr:col>
      <xdr:colOff>114300</xdr:colOff>
      <xdr:row>97</xdr:row>
      <xdr:rowOff>7226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52431"/>
          <a:ext cx="8890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47270</xdr:rowOff>
    </xdr:from>
    <xdr:to>
      <xdr:col>45</xdr:col>
      <xdr:colOff>177800</xdr:colOff>
      <xdr:row>95</xdr:row>
      <xdr:rowOff>64681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335020"/>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47270</xdr:rowOff>
    </xdr:from>
    <xdr:to>
      <xdr:col>41</xdr:col>
      <xdr:colOff>50800</xdr:colOff>
      <xdr:row>97</xdr:row>
      <xdr:rowOff>48361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35020"/>
          <a:ext cx="889000" cy="34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25400</xdr:rowOff>
    </xdr:from>
    <xdr:to>
      <xdr:col>55</xdr:col>
      <xdr:colOff>50800</xdr:colOff>
      <xdr:row>96</xdr:row>
      <xdr:rowOff>127000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48277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3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127876</xdr:rowOff>
    </xdr:from>
    <xdr:to>
      <xdr:col>50</xdr:col>
      <xdr:colOff>165100</xdr:colOff>
      <xdr:row>97</xdr:row>
      <xdr:rowOff>58026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13881</xdr:rowOff>
    </xdr:from>
    <xdr:to>
      <xdr:col>46</xdr:col>
      <xdr:colOff>38100</xdr:colOff>
      <xdr:row>95</xdr:row>
      <xdr:rowOff>115481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132008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167920</xdr:rowOff>
    </xdr:from>
    <xdr:to>
      <xdr:col>41</xdr:col>
      <xdr:colOff>101600</xdr:colOff>
      <xdr:row>95</xdr:row>
      <xdr:rowOff>98070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114597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169011</xdr:rowOff>
    </xdr:from>
    <xdr:to>
      <xdr:col>36</xdr:col>
      <xdr:colOff>165100</xdr:colOff>
      <xdr:row>97</xdr:row>
      <xdr:rowOff>99161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115688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166713</xdr:rowOff>
    </xdr:from>
    <xdr:to>
      <xdr:col>85</xdr:col>
      <xdr:colOff>127000</xdr:colOff>
      <xdr:row>74</xdr:row>
      <xdr:rowOff>35116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82563"/>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166713</xdr:rowOff>
    </xdr:from>
    <xdr:to>
      <xdr:col>81</xdr:col>
      <xdr:colOff>50800</xdr:colOff>
      <xdr:row>75</xdr:row>
      <xdr:rowOff>38182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82563"/>
          <a:ext cx="889000" cy="2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13284</xdr:rowOff>
    </xdr:from>
    <xdr:to>
      <xdr:col>76</xdr:col>
      <xdr:colOff>114300</xdr:colOff>
      <xdr:row>75</xdr:row>
      <xdr:rowOff>38182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72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13284</xdr:rowOff>
    </xdr:from>
    <xdr:to>
      <xdr:col>71</xdr:col>
      <xdr:colOff>177800</xdr:colOff>
      <xdr:row>75</xdr:row>
      <xdr:rowOff>38297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72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155766</xdr:rowOff>
    </xdr:from>
    <xdr:to>
      <xdr:col>85</xdr:col>
      <xdr:colOff>177800</xdr:colOff>
      <xdr:row>74</xdr:row>
      <xdr:rowOff>85916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115913</xdr:rowOff>
    </xdr:from>
    <xdr:to>
      <xdr:col>81</xdr:col>
      <xdr:colOff>101600</xdr:colOff>
      <xdr:row>74</xdr:row>
      <xdr:rowOff>46063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62590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158832</xdr:rowOff>
    </xdr:from>
    <xdr:to>
      <xdr:col>76</xdr:col>
      <xdr:colOff>165100</xdr:colOff>
      <xdr:row>75</xdr:row>
      <xdr:rowOff>88982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105509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133934</xdr:rowOff>
    </xdr:from>
    <xdr:to>
      <xdr:col>72</xdr:col>
      <xdr:colOff>38100</xdr:colOff>
      <xdr:row>75</xdr:row>
      <xdr:rowOff>64084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80611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158947</xdr:rowOff>
    </xdr:from>
    <xdr:to>
      <xdr:col>67</xdr:col>
      <xdr:colOff>101600</xdr:colOff>
      <xdr:row>75</xdr:row>
      <xdr:rowOff>89097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105624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66842</xdr:rowOff>
    </xdr:from>
    <xdr:to>
      <xdr:col>85</xdr:col>
      <xdr:colOff>127000</xdr:colOff>
      <xdr:row>95</xdr:row>
      <xdr:rowOff>105671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354592"/>
          <a:ext cx="8382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97540</xdr:rowOff>
    </xdr:from>
    <xdr:to>
      <xdr:col>81</xdr:col>
      <xdr:colOff>50800</xdr:colOff>
      <xdr:row>95</xdr:row>
      <xdr:rowOff>105671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85290"/>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69879</xdr:rowOff>
    </xdr:from>
    <xdr:to>
      <xdr:col>76</xdr:col>
      <xdr:colOff>114300</xdr:colOff>
      <xdr:row>95</xdr:row>
      <xdr:rowOff>97540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014729"/>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69879</xdr:rowOff>
    </xdr:from>
    <xdr:to>
      <xdr:col>71</xdr:col>
      <xdr:colOff>177800</xdr:colOff>
      <xdr:row>95</xdr:row>
      <xdr:rowOff>23800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014729"/>
          <a:ext cx="889000" cy="2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16042</xdr:rowOff>
    </xdr:from>
    <xdr:to>
      <xdr:col>85</xdr:col>
      <xdr:colOff>177800</xdr:colOff>
      <xdr:row>95</xdr:row>
      <xdr:rowOff>117642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38919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1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54871</xdr:rowOff>
    </xdr:from>
    <xdr:to>
      <xdr:col>81</xdr:col>
      <xdr:colOff>101600</xdr:colOff>
      <xdr:row>95</xdr:row>
      <xdr:rowOff>156471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46740</xdr:rowOff>
    </xdr:from>
    <xdr:to>
      <xdr:col>76</xdr:col>
      <xdr:colOff>165100</xdr:colOff>
      <xdr:row>95</xdr:row>
      <xdr:rowOff>148340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164867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19079</xdr:rowOff>
    </xdr:from>
    <xdr:to>
      <xdr:col>72</xdr:col>
      <xdr:colOff>38100</xdr:colOff>
      <xdr:row>93</xdr:row>
      <xdr:rowOff>120679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137206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7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144450</xdr:rowOff>
    </xdr:from>
    <xdr:to>
      <xdr:col>67</xdr:col>
      <xdr:colOff>101600</xdr:colOff>
      <xdr:row>95</xdr:row>
      <xdr:rowOff>74600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91127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97572</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39769</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83419"/>
          <a:ext cx="889000" cy="40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46772</xdr:rowOff>
    </xdr:from>
    <xdr:to>
      <xdr:col>107</xdr:col>
      <xdr:colOff>101600</xdr:colOff>
      <xdr:row>39</xdr:row>
      <xdr:rowOff>148372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139499</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160419</xdr:rowOff>
    </xdr:from>
    <xdr:to>
      <xdr:col>98</xdr:col>
      <xdr:colOff>38100</xdr:colOff>
      <xdr:row>37</xdr:row>
      <xdr:rowOff>90569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107096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150803</xdr:rowOff>
    </xdr:from>
    <xdr:to>
      <xdr:col>116</xdr:col>
      <xdr:colOff>63500</xdr:colOff>
      <xdr:row>58</xdr:row>
      <xdr:rowOff>168873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94903"/>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150803</xdr:rowOff>
    </xdr:from>
    <xdr:to>
      <xdr:col>111</xdr:col>
      <xdr:colOff>177800</xdr:colOff>
      <xdr:row>58</xdr:row>
      <xdr:rowOff>153307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09490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132624</xdr:rowOff>
    </xdr:from>
    <xdr:to>
      <xdr:col>107</xdr:col>
      <xdr:colOff>50800</xdr:colOff>
      <xdr:row>58</xdr:row>
      <xdr:rowOff>153307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767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100620</xdr:rowOff>
    </xdr:from>
    <xdr:to>
      <xdr:col>102</xdr:col>
      <xdr:colOff>114300</xdr:colOff>
      <xdr:row>58</xdr:row>
      <xdr:rowOff>132624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447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118073</xdr:rowOff>
    </xdr:from>
    <xdr:to>
      <xdr:col>116</xdr:col>
      <xdr:colOff>114300</xdr:colOff>
      <xdr:row>59</xdr:row>
      <xdr:rowOff>48223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33000</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7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100003</xdr:rowOff>
    </xdr:from>
    <xdr:to>
      <xdr:col>112</xdr:col>
      <xdr:colOff>38100</xdr:colOff>
      <xdr:row>59</xdr:row>
      <xdr:rowOff>30153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21280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3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102507</xdr:rowOff>
    </xdr:from>
    <xdr:to>
      <xdr:col>107</xdr:col>
      <xdr:colOff>101600</xdr:colOff>
      <xdr:row>59</xdr:row>
      <xdr:rowOff>32657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23784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81824</xdr:rowOff>
    </xdr:from>
    <xdr:to>
      <xdr:col>102</xdr:col>
      <xdr:colOff>165100</xdr:colOff>
      <xdr:row>59</xdr:row>
      <xdr:rowOff>11974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3101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49820</xdr:rowOff>
    </xdr:from>
    <xdr:to>
      <xdr:col>98</xdr:col>
      <xdr:colOff>38100</xdr:colOff>
      <xdr:row>58</xdr:row>
      <xdr:rowOff>151420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142547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51369</xdr:rowOff>
    </xdr:from>
    <xdr:to>
      <xdr:col>116</xdr:col>
      <xdr:colOff>63500</xdr:colOff>
      <xdr:row>74</xdr:row>
      <xdr:rowOff>88677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8669"/>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88677</xdr:rowOff>
    </xdr:from>
    <xdr:to>
      <xdr:col>111</xdr:col>
      <xdr:colOff>177800</xdr:colOff>
      <xdr:row>74</xdr:row>
      <xdr:rowOff>170104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75977"/>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170104</xdr:rowOff>
    </xdr:from>
    <xdr:to>
      <xdr:col>107</xdr:col>
      <xdr:colOff>50800</xdr:colOff>
      <xdr:row>75</xdr:row>
      <xdr:rowOff>37195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404"/>
          <a:ext cx="889000" cy="3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37195</xdr:rowOff>
    </xdr:from>
    <xdr:to>
      <xdr:col>102</xdr:col>
      <xdr:colOff>114300</xdr:colOff>
      <xdr:row>75</xdr:row>
      <xdr:rowOff>87350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95945"/>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569</xdr:rowOff>
    </xdr:from>
    <xdr:to>
      <xdr:col>116</xdr:col>
      <xdr:colOff>114300</xdr:colOff>
      <xdr:row>74</xdr:row>
      <xdr:rowOff>102169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150446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6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37877</xdr:rowOff>
    </xdr:from>
    <xdr:to>
      <xdr:col>112</xdr:col>
      <xdr:colOff>38100</xdr:colOff>
      <xdr:row>74</xdr:row>
      <xdr:rowOff>139477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8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119304</xdr:rowOff>
    </xdr:from>
    <xdr:to>
      <xdr:col>107</xdr:col>
      <xdr:colOff>101600</xdr:colOff>
      <xdr:row>75</xdr:row>
      <xdr:rowOff>49454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40581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8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157845</xdr:rowOff>
    </xdr:from>
    <xdr:to>
      <xdr:col>102</xdr:col>
      <xdr:colOff>165100</xdr:colOff>
      <xdr:row>75</xdr:row>
      <xdr:rowOff>87995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104522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2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36550</xdr:rowOff>
    </xdr:from>
    <xdr:to>
      <xdr:col>98</xdr:col>
      <xdr:colOff>38100</xdr:colOff>
      <xdr:row>75</xdr:row>
      <xdr:rowOff>138150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129278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歳出決算総額の住民一人当たりの金額は、</a:t>
          </a:r>
          <a:r>
            <a:rPr kumimoji="1" lang="en-US" altLang="ja-JP" sz="1300">
              <a:latin typeface="ＭＳ Ｐゴシック" panose="020B0600070205080204" pitchFamily="50" charset="-128"/>
              <a:ea typeface="ＭＳ Ｐゴシック" panose="020B0600070205080204" pitchFamily="50" charset="-128"/>
            </a:rPr>
            <a:t>462,755</a:t>
          </a:r>
          <a:r>
            <a:rPr kumimoji="1" lang="ja-JP" altLang="en-US" sz="1300">
              <a:latin typeface="ＭＳ Ｐゴシック" panose="020B0600070205080204" pitchFamily="50" charset="-128"/>
              <a:ea typeface="ＭＳ Ｐゴシック" panose="020B0600070205080204" pitchFamily="50" charset="-128"/>
            </a:rPr>
            <a:t>円となる。</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主な構成項目である扶助費は一人当たり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151,152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円となり、昨年度と比較して増加したが、その主な増加要因は、賃金・物価の上昇に伴う保育所保育委託料、障害福祉サービス費の増や、制度改正に伴う児童手当の増等によるものであり、扶助費については今後も引き続き増加していくものと分析している。</a:t>
          </a: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その他前年度と比較して大きく増加した項目として人件費と普通建設事業費が挙げられるが、増加要因としては、人件費は人事院勧告に伴う給与改定や、会計年度任用職員の勤勉手当の創設による増加等、普通建設事業費は新庁舎外構工事にかかる工事費の増加等が挙げられ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24638</xdr:rowOff>
    </xdr:from>
    <xdr:to>
      <xdr:col>24</xdr:col>
      <xdr:colOff>63500</xdr:colOff>
      <xdr:row>35</xdr:row>
      <xdr:rowOff>109982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388"/>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109982</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47498</xdr:rowOff>
    </xdr:from>
    <xdr:to>
      <xdr:col>15</xdr:col>
      <xdr:colOff>50800</xdr:colOff>
      <xdr:row>35</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824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824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145288</xdr:rowOff>
    </xdr:from>
    <xdr:to>
      <xdr:col>24</xdr:col>
      <xdr:colOff>114300</xdr:colOff>
      <xdr:row>35</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59182</xdr:rowOff>
    </xdr:from>
    <xdr:to>
      <xdr:col>20</xdr:col>
      <xdr:colOff>38100</xdr:colOff>
      <xdr:row>35</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86614</xdr:rowOff>
    </xdr:from>
    <xdr:to>
      <xdr:col>15</xdr:col>
      <xdr:colOff>101600</xdr:colOff>
      <xdr:row>36</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159258</xdr:rowOff>
    </xdr:from>
    <xdr:to>
      <xdr:col>24</xdr:col>
      <xdr:colOff>63500</xdr:colOff>
      <xdr:row>57</xdr:row>
      <xdr:rowOff>121526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0458"/>
          <a:ext cx="838200" cy="1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153492</xdr:rowOff>
    </xdr:from>
    <xdr:to>
      <xdr:col>19</xdr:col>
      <xdr:colOff>177800</xdr:colOff>
      <xdr:row>57</xdr:row>
      <xdr:rowOff>121526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83242"/>
          <a:ext cx="889000" cy="3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116954</xdr:rowOff>
    </xdr:from>
    <xdr:to>
      <xdr:col>15</xdr:col>
      <xdr:colOff>50800</xdr:colOff>
      <xdr:row>55</xdr:row>
      <xdr:rowOff>153492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46704"/>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123698</xdr:rowOff>
    </xdr:from>
    <xdr:to>
      <xdr:col>10</xdr:col>
      <xdr:colOff>114300</xdr:colOff>
      <xdr:row>55</xdr:row>
      <xdr:rowOff>116954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24748"/>
          <a:ext cx="889000" cy="10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108458</xdr:rowOff>
    </xdr:from>
    <xdr:to>
      <xdr:col>24</xdr:col>
      <xdr:colOff>114300</xdr:colOff>
      <xdr:row>57</xdr:row>
      <xdr:rowOff>38608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70726</xdr:rowOff>
    </xdr:from>
    <xdr:to>
      <xdr:col>20</xdr:col>
      <xdr:colOff>38100</xdr:colOff>
      <xdr:row>58</xdr:row>
      <xdr:rowOff>876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17403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102692</xdr:rowOff>
    </xdr:from>
    <xdr:to>
      <xdr:col>15</xdr:col>
      <xdr:colOff>101600</xdr:colOff>
      <xdr:row>56</xdr:row>
      <xdr:rowOff>32842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49369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66154</xdr:rowOff>
    </xdr:from>
    <xdr:to>
      <xdr:col>10</xdr:col>
      <xdr:colOff>165100</xdr:colOff>
      <xdr:row>55</xdr:row>
      <xdr:rowOff>167754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7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72898</xdr:rowOff>
    </xdr:from>
    <xdr:to>
      <xdr:col>6</xdr:col>
      <xdr:colOff>38100</xdr:colOff>
      <xdr:row>50</xdr:row>
      <xdr:rowOff>3048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4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19575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4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4924</xdr:rowOff>
    </xdr:from>
    <xdr:to>
      <xdr:col>24</xdr:col>
      <xdr:colOff>63500</xdr:colOff>
      <xdr:row>75</xdr:row>
      <xdr:rowOff>169472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63674"/>
          <a:ext cx="838200" cy="1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169472</xdr:rowOff>
    </xdr:from>
    <xdr:to>
      <xdr:col>19</xdr:col>
      <xdr:colOff>177800</xdr:colOff>
      <xdr:row>76</xdr:row>
      <xdr:rowOff>134062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8222"/>
          <a:ext cx="889000" cy="1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15984</xdr:rowOff>
    </xdr:from>
    <xdr:to>
      <xdr:col>15</xdr:col>
      <xdr:colOff>50800</xdr:colOff>
      <xdr:row>76</xdr:row>
      <xdr:rowOff>134062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46184"/>
          <a:ext cx="889000" cy="1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15984</xdr:rowOff>
    </xdr:from>
    <xdr:to>
      <xdr:col>10</xdr:col>
      <xdr:colOff>114300</xdr:colOff>
      <xdr:row>78</xdr:row>
      <xdr:rowOff>63250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46184"/>
          <a:ext cx="889000" cy="39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125574</xdr:rowOff>
    </xdr:from>
    <xdr:to>
      <xdr:col>24</xdr:col>
      <xdr:colOff>114300</xdr:colOff>
      <xdr:row>75</xdr:row>
      <xdr:rowOff>55724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148451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6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118673</xdr:rowOff>
    </xdr:from>
    <xdr:to>
      <xdr:col>20</xdr:col>
      <xdr:colOff>38100</xdr:colOff>
      <xdr:row>76</xdr:row>
      <xdr:rowOff>48822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7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5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83262</xdr:rowOff>
    </xdr:from>
    <xdr:to>
      <xdr:col>15</xdr:col>
      <xdr:colOff>101600</xdr:colOff>
      <xdr:row>77</xdr:row>
      <xdr:rowOff>13412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29939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8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136634</xdr:rowOff>
    </xdr:from>
    <xdr:to>
      <xdr:col>10</xdr:col>
      <xdr:colOff>165100</xdr:colOff>
      <xdr:row>76</xdr:row>
      <xdr:rowOff>66784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83311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12450</xdr:rowOff>
    </xdr:from>
    <xdr:to>
      <xdr:col>6</xdr:col>
      <xdr:colOff>38100</xdr:colOff>
      <xdr:row>78</xdr:row>
      <xdr:rowOff>114050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130577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6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108513</xdr:rowOff>
    </xdr:from>
    <xdr:to>
      <xdr:col>24</xdr:col>
      <xdr:colOff>63500</xdr:colOff>
      <xdr:row>97</xdr:row>
      <xdr:rowOff>169125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39163"/>
          <a:ext cx="8382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19554</xdr:rowOff>
    </xdr:from>
    <xdr:to>
      <xdr:col>19</xdr:col>
      <xdr:colOff>177800</xdr:colOff>
      <xdr:row>97</xdr:row>
      <xdr:rowOff>108513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35854"/>
          <a:ext cx="889000" cy="6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19554</xdr:rowOff>
    </xdr:from>
    <xdr:to>
      <xdr:col>15</xdr:col>
      <xdr:colOff>50800</xdr:colOff>
      <xdr:row>96</xdr:row>
      <xdr:rowOff>111843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35854"/>
          <a:ext cx="889000" cy="4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111843</xdr:rowOff>
    </xdr:from>
    <xdr:to>
      <xdr:col>10</xdr:col>
      <xdr:colOff>114300</xdr:colOff>
      <xdr:row>98</xdr:row>
      <xdr:rowOff>82125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71043"/>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118325</xdr:rowOff>
    </xdr:from>
    <xdr:to>
      <xdr:col>24</xdr:col>
      <xdr:colOff>114300</xdr:colOff>
      <xdr:row>98</xdr:row>
      <xdr:rowOff>48475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33252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57713</xdr:rowOff>
    </xdr:from>
    <xdr:to>
      <xdr:col>20</xdr:col>
      <xdr:colOff>38100</xdr:colOff>
      <xdr:row>97</xdr:row>
      <xdr:rowOff>159313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150440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140204</xdr:rowOff>
    </xdr:from>
    <xdr:to>
      <xdr:col>15</xdr:col>
      <xdr:colOff>101600</xdr:colOff>
      <xdr:row>94</xdr:row>
      <xdr:rowOff>70354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86881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61043</xdr:rowOff>
    </xdr:from>
    <xdr:to>
      <xdr:col>10</xdr:col>
      <xdr:colOff>165100</xdr:colOff>
      <xdr:row>96</xdr:row>
      <xdr:rowOff>162643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153770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31325</xdr:rowOff>
    </xdr:from>
    <xdr:to>
      <xdr:col>6</xdr:col>
      <xdr:colOff>38100</xdr:colOff>
      <xdr:row>98</xdr:row>
      <xdr:rowOff>132925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83312</xdr:rowOff>
    </xdr:from>
    <xdr:to>
      <xdr:col>55</xdr:col>
      <xdr:colOff>0</xdr:colOff>
      <xdr:row>37</xdr:row>
      <xdr:rowOff>83312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426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83312</xdr:rowOff>
    </xdr:from>
    <xdr:to>
      <xdr:col>50</xdr:col>
      <xdr:colOff>114300</xdr:colOff>
      <xdr:row>37</xdr:row>
      <xdr:rowOff>87884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269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57404</xdr:rowOff>
    </xdr:from>
    <xdr:to>
      <xdr:col>45</xdr:col>
      <xdr:colOff>177800</xdr:colOff>
      <xdr:row>37</xdr:row>
      <xdr:rowOff>87884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0105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37211</xdr:rowOff>
    </xdr:from>
    <xdr:to>
      <xdr:col>41</xdr:col>
      <xdr:colOff>50800</xdr:colOff>
      <xdr:row>37</xdr:row>
      <xdr:rowOff>57404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8086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10939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5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32512</xdr:rowOff>
    </xdr:from>
    <xdr:to>
      <xdr:col>50</xdr:col>
      <xdr:colOff>165100</xdr:colOff>
      <xdr:row>37</xdr:row>
      <xdr:rowOff>134112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37084</xdr:rowOff>
    </xdr:from>
    <xdr:to>
      <xdr:col>46</xdr:col>
      <xdr:colOff>38100</xdr:colOff>
      <xdr:row>37</xdr:row>
      <xdr:rowOff>138684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129811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xdr:rowOff>
    </xdr:from>
    <xdr:to>
      <xdr:col>41</xdr:col>
      <xdr:colOff>101600</xdr:colOff>
      <xdr:row>37</xdr:row>
      <xdr:rowOff>108204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124731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157861</xdr:rowOff>
    </xdr:from>
    <xdr:to>
      <xdr:col>36</xdr:col>
      <xdr:colOff>165100</xdr:colOff>
      <xdr:row>37</xdr:row>
      <xdr:rowOff>88011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104538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10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161189</xdr:rowOff>
    </xdr:from>
    <xdr:to>
      <xdr:col>55</xdr:col>
      <xdr:colOff>0</xdr:colOff>
      <xdr:row>57</xdr:row>
      <xdr:rowOff>162617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3839"/>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162617</xdr:rowOff>
    </xdr:from>
    <xdr:to>
      <xdr:col>50</xdr:col>
      <xdr:colOff>114300</xdr:colOff>
      <xdr:row>57</xdr:row>
      <xdr:rowOff>164732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5267"/>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164732</xdr:rowOff>
    </xdr:from>
    <xdr:to>
      <xdr:col>45</xdr:col>
      <xdr:colOff>177800</xdr:colOff>
      <xdr:row>58</xdr:row>
      <xdr:rowOff>540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7382"/>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169590</xdr:rowOff>
    </xdr:from>
    <xdr:to>
      <xdr:col>41</xdr:col>
      <xdr:colOff>50800</xdr:colOff>
      <xdr:row>58</xdr:row>
      <xdr:rowOff>540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224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110389</xdr:rowOff>
    </xdr:from>
    <xdr:to>
      <xdr:col>55</xdr:col>
      <xdr:colOff>50800</xdr:colOff>
      <xdr:row>58</xdr:row>
      <xdr:rowOff>40539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25316</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111817</xdr:rowOff>
    </xdr:from>
    <xdr:to>
      <xdr:col>50</xdr:col>
      <xdr:colOff>165100</xdr:colOff>
      <xdr:row>58</xdr:row>
      <xdr:rowOff>41967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33094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113932</xdr:rowOff>
    </xdr:from>
    <xdr:to>
      <xdr:col>46</xdr:col>
      <xdr:colOff>38100</xdr:colOff>
      <xdr:row>58</xdr:row>
      <xdr:rowOff>44082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35209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121190</xdr:rowOff>
    </xdr:from>
    <xdr:to>
      <xdr:col>41</xdr:col>
      <xdr:colOff>101600</xdr:colOff>
      <xdr:row>58</xdr:row>
      <xdr:rowOff>51340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42467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118790</xdr:rowOff>
    </xdr:from>
    <xdr:to>
      <xdr:col>36</xdr:col>
      <xdr:colOff>165100</xdr:colOff>
      <xdr:row>58</xdr:row>
      <xdr:rowOff>48940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40067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126898</xdr:rowOff>
    </xdr:from>
    <xdr:to>
      <xdr:col>55</xdr:col>
      <xdr:colOff>0</xdr:colOff>
      <xdr:row>78</xdr:row>
      <xdr:rowOff>26543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8548"/>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49082</xdr:rowOff>
    </xdr:from>
    <xdr:to>
      <xdr:col>50</xdr:col>
      <xdr:colOff>114300</xdr:colOff>
      <xdr:row>77</xdr:row>
      <xdr:rowOff>126898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50732"/>
          <a:ext cx="8890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37333</xdr:rowOff>
    </xdr:from>
    <xdr:to>
      <xdr:col>45</xdr:col>
      <xdr:colOff>177800</xdr:colOff>
      <xdr:row>77</xdr:row>
      <xdr:rowOff>49082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38983"/>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37333</xdr:rowOff>
    </xdr:from>
    <xdr:to>
      <xdr:col>41</xdr:col>
      <xdr:colOff>50800</xdr:colOff>
      <xdr:row>77</xdr:row>
      <xdr:rowOff>70114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38983"/>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147193</xdr:rowOff>
    </xdr:from>
    <xdr:to>
      <xdr:col>55</xdr:col>
      <xdr:colOff>50800</xdr:colOff>
      <xdr:row>78</xdr:row>
      <xdr:rowOff>77343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62120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76098</xdr:rowOff>
    </xdr:from>
    <xdr:to>
      <xdr:col>50</xdr:col>
      <xdr:colOff>165100</xdr:colOff>
      <xdr:row>78</xdr:row>
      <xdr:rowOff>6248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168825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169732</xdr:rowOff>
    </xdr:from>
    <xdr:to>
      <xdr:col>46</xdr:col>
      <xdr:colOff>38100</xdr:colOff>
      <xdr:row>77</xdr:row>
      <xdr:rowOff>99882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91009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157983</xdr:rowOff>
    </xdr:from>
    <xdr:to>
      <xdr:col>41</xdr:col>
      <xdr:colOff>101600</xdr:colOff>
      <xdr:row>77</xdr:row>
      <xdr:rowOff>88133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79260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19314</xdr:rowOff>
    </xdr:from>
    <xdr:to>
      <xdr:col>36</xdr:col>
      <xdr:colOff>165100</xdr:colOff>
      <xdr:row>77</xdr:row>
      <xdr:rowOff>120914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112041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74868</xdr:rowOff>
    </xdr:from>
    <xdr:to>
      <xdr:col>55</xdr:col>
      <xdr:colOff>0</xdr:colOff>
      <xdr:row>97</xdr:row>
      <xdr:rowOff>116337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05518"/>
          <a:ext cx="8382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61678</xdr:rowOff>
    </xdr:from>
    <xdr:to>
      <xdr:col>50</xdr:col>
      <xdr:colOff>114300</xdr:colOff>
      <xdr:row>97</xdr:row>
      <xdr:rowOff>74868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232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61678</xdr:rowOff>
    </xdr:from>
    <xdr:to>
      <xdr:col>45</xdr:col>
      <xdr:colOff>177800</xdr:colOff>
      <xdr:row>97</xdr:row>
      <xdr:rowOff>118760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92328"/>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65611</xdr:rowOff>
    </xdr:from>
    <xdr:to>
      <xdr:col>41</xdr:col>
      <xdr:colOff>50800</xdr:colOff>
      <xdr:row>97</xdr:row>
      <xdr:rowOff>118760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626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65537</xdr:rowOff>
    </xdr:from>
    <xdr:to>
      <xdr:col>55</xdr:col>
      <xdr:colOff>50800</xdr:colOff>
      <xdr:row>97</xdr:row>
      <xdr:rowOff>167137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43964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24068</xdr:rowOff>
    </xdr:from>
    <xdr:to>
      <xdr:col>50</xdr:col>
      <xdr:colOff>165100</xdr:colOff>
      <xdr:row>97</xdr:row>
      <xdr:rowOff>125668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116795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10878</xdr:rowOff>
    </xdr:from>
    <xdr:to>
      <xdr:col>46</xdr:col>
      <xdr:colOff>38100</xdr:colOff>
      <xdr:row>97</xdr:row>
      <xdr:rowOff>112478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103605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67960</xdr:rowOff>
    </xdr:from>
    <xdr:to>
      <xdr:col>41</xdr:col>
      <xdr:colOff>101600</xdr:colOff>
      <xdr:row>97</xdr:row>
      <xdr:rowOff>169560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160687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14811</xdr:rowOff>
    </xdr:from>
    <xdr:to>
      <xdr:col>36</xdr:col>
      <xdr:colOff>165100</xdr:colOff>
      <xdr:row>97</xdr:row>
      <xdr:rowOff>116411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167909</xdr:rowOff>
    </xdr:from>
    <xdr:to>
      <xdr:col>85</xdr:col>
      <xdr:colOff>127000</xdr:colOff>
      <xdr:row>38</xdr:row>
      <xdr:rowOff>112451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11559"/>
          <a:ext cx="8382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112451</xdr:rowOff>
    </xdr:from>
    <xdr:to>
      <xdr:col>81</xdr:col>
      <xdr:colOff>50800</xdr:colOff>
      <xdr:row>38</xdr:row>
      <xdr:rowOff>133117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27551"/>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126898</xdr:rowOff>
    </xdr:from>
    <xdr:to>
      <xdr:col>76</xdr:col>
      <xdr:colOff>114300</xdr:colOff>
      <xdr:row>38</xdr:row>
      <xdr:rowOff>133117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641998"/>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7341</xdr:rowOff>
    </xdr:from>
    <xdr:to>
      <xdr:col>71</xdr:col>
      <xdr:colOff>177800</xdr:colOff>
      <xdr:row>38</xdr:row>
      <xdr:rowOff>126898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22441"/>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117109</xdr:rowOff>
    </xdr:from>
    <xdr:to>
      <xdr:col>85</xdr:col>
      <xdr:colOff>177800</xdr:colOff>
      <xdr:row>38</xdr:row>
      <xdr:rowOff>47259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61651</xdr:rowOff>
    </xdr:from>
    <xdr:to>
      <xdr:col>81</xdr:col>
      <xdr:colOff>101600</xdr:colOff>
      <xdr:row>38</xdr:row>
      <xdr:rowOff>163251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154378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82317</xdr:rowOff>
    </xdr:from>
    <xdr:to>
      <xdr:col>76</xdr:col>
      <xdr:colOff>165100</xdr:colOff>
      <xdr:row>39</xdr:row>
      <xdr:rowOff>12467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76098</xdr:rowOff>
    </xdr:from>
    <xdr:to>
      <xdr:col>72</xdr:col>
      <xdr:colOff>38100</xdr:colOff>
      <xdr:row>39</xdr:row>
      <xdr:rowOff>6248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168825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127991</xdr:rowOff>
    </xdr:from>
    <xdr:to>
      <xdr:col>67</xdr:col>
      <xdr:colOff>101600</xdr:colOff>
      <xdr:row>38</xdr:row>
      <xdr:rowOff>58141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13513</xdr:rowOff>
    </xdr:from>
    <xdr:to>
      <xdr:col>85</xdr:col>
      <xdr:colOff>127000</xdr:colOff>
      <xdr:row>56</xdr:row>
      <xdr:rowOff>132646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14713"/>
          <a:ext cx="838200" cy="1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132646</xdr:rowOff>
    </xdr:from>
    <xdr:to>
      <xdr:col>81</xdr:col>
      <xdr:colOff>50800</xdr:colOff>
      <xdr:row>56</xdr:row>
      <xdr:rowOff>168406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33846"/>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2589</xdr:rowOff>
    </xdr:from>
    <xdr:to>
      <xdr:col>76</xdr:col>
      <xdr:colOff>114300</xdr:colOff>
      <xdr:row>56</xdr:row>
      <xdr:rowOff>168406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03789"/>
          <a:ext cx="889000" cy="1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2589</xdr:rowOff>
    </xdr:from>
    <xdr:to>
      <xdr:col>71</xdr:col>
      <xdr:colOff>177800</xdr:colOff>
      <xdr:row>56</xdr:row>
      <xdr:rowOff>21808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03789"/>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134163</xdr:rowOff>
    </xdr:from>
    <xdr:to>
      <xdr:col>85</xdr:col>
      <xdr:colOff>177800</xdr:colOff>
      <xdr:row>56</xdr:row>
      <xdr:rowOff>64313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157040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81846</xdr:rowOff>
    </xdr:from>
    <xdr:to>
      <xdr:col>81</xdr:col>
      <xdr:colOff>101600</xdr:colOff>
      <xdr:row>57</xdr:row>
      <xdr:rowOff>11996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28523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4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117606</xdr:rowOff>
    </xdr:from>
    <xdr:to>
      <xdr:col>76</xdr:col>
      <xdr:colOff>165100</xdr:colOff>
      <xdr:row>57</xdr:row>
      <xdr:rowOff>47756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64283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123239</xdr:rowOff>
    </xdr:from>
    <xdr:to>
      <xdr:col>72</xdr:col>
      <xdr:colOff>38100</xdr:colOff>
      <xdr:row>56</xdr:row>
      <xdr:rowOff>53389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142458</xdr:rowOff>
    </xdr:from>
    <xdr:to>
      <xdr:col>67</xdr:col>
      <xdr:colOff>101600</xdr:colOff>
      <xdr:row>56</xdr:row>
      <xdr:rowOff>72608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89135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166712</xdr:rowOff>
    </xdr:from>
    <xdr:to>
      <xdr:col>85</xdr:col>
      <xdr:colOff>127000</xdr:colOff>
      <xdr:row>94</xdr:row>
      <xdr:rowOff>35116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11562"/>
          <a:ext cx="838200" cy="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166712</xdr:rowOff>
    </xdr:from>
    <xdr:to>
      <xdr:col>81</xdr:col>
      <xdr:colOff>50800</xdr:colOff>
      <xdr:row>95</xdr:row>
      <xdr:rowOff>38182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11562"/>
          <a:ext cx="889000" cy="2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13284</xdr:rowOff>
    </xdr:from>
    <xdr:to>
      <xdr:col>76</xdr:col>
      <xdr:colOff>114300</xdr:colOff>
      <xdr:row>95</xdr:row>
      <xdr:rowOff>38182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301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13284</xdr:rowOff>
    </xdr:from>
    <xdr:to>
      <xdr:col>71</xdr:col>
      <xdr:colOff>177800</xdr:colOff>
      <xdr:row>95</xdr:row>
      <xdr:rowOff>38297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301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155766</xdr:rowOff>
    </xdr:from>
    <xdr:to>
      <xdr:col>85</xdr:col>
      <xdr:colOff>177800</xdr:colOff>
      <xdr:row>94</xdr:row>
      <xdr:rowOff>85916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7193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115912</xdr:rowOff>
    </xdr:from>
    <xdr:to>
      <xdr:col>81</xdr:col>
      <xdr:colOff>101600</xdr:colOff>
      <xdr:row>94</xdr:row>
      <xdr:rowOff>46062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62589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158832</xdr:rowOff>
    </xdr:from>
    <xdr:to>
      <xdr:col>76</xdr:col>
      <xdr:colOff>165100</xdr:colOff>
      <xdr:row>95</xdr:row>
      <xdr:rowOff>88982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105509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133934</xdr:rowOff>
    </xdr:from>
    <xdr:to>
      <xdr:col>72</xdr:col>
      <xdr:colOff>38100</xdr:colOff>
      <xdr:row>95</xdr:row>
      <xdr:rowOff>64084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80611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158947</xdr:rowOff>
    </xdr:from>
    <xdr:to>
      <xdr:col>67</xdr:col>
      <xdr:colOff>101600</xdr:colOff>
      <xdr:row>95</xdr:row>
      <xdr:rowOff>89097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105624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118440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6290640"/>
          <a:ext cx="1269" cy="36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169867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4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65117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0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118440</xdr:rowOff>
    </xdr:from>
    <xdr:to>
      <xdr:col>116</xdr:col>
      <xdr:colOff>152400</xdr:colOff>
      <xdr:row>36</xdr:row>
      <xdr:rowOff>118440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29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54889</xdr:rowOff>
    </xdr:from>
    <xdr:to>
      <xdr:col>116</xdr:col>
      <xdr:colOff>63500</xdr:colOff>
      <xdr:row>37</xdr:row>
      <xdr:rowOff>70434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39853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42866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7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64439</xdr:rowOff>
    </xdr:from>
    <xdr:to>
      <xdr:col>116</xdr:col>
      <xdr:colOff>114300</xdr:colOff>
      <xdr:row>38</xdr:row>
      <xdr:rowOff>166039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7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150444</xdr:rowOff>
    </xdr:from>
    <xdr:to>
      <xdr:col>111</xdr:col>
      <xdr:colOff>177800</xdr:colOff>
      <xdr:row>37</xdr:row>
      <xdr:rowOff>70434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322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63754</xdr:rowOff>
    </xdr:from>
    <xdr:to>
      <xdr:col>112</xdr:col>
      <xdr:colOff>38100</xdr:colOff>
      <xdr:row>38</xdr:row>
      <xdr:rowOff>165354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156481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150444</xdr:rowOff>
    </xdr:from>
    <xdr:to>
      <xdr:col>107</xdr:col>
      <xdr:colOff>50800</xdr:colOff>
      <xdr:row>37</xdr:row>
      <xdr:rowOff>74320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32264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62611</xdr:rowOff>
    </xdr:from>
    <xdr:to>
      <xdr:col>107</xdr:col>
      <xdr:colOff>101600</xdr:colOff>
      <xdr:row>38</xdr:row>
      <xdr:rowOff>164211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155338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8484</xdr:rowOff>
    </xdr:from>
    <xdr:to>
      <xdr:col>102</xdr:col>
      <xdr:colOff>114300</xdr:colOff>
      <xdr:row>37</xdr:row>
      <xdr:rowOff>74320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5494884"/>
          <a:ext cx="889000" cy="9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57124</xdr:rowOff>
    </xdr:from>
    <xdr:to>
      <xdr:col>102</xdr:col>
      <xdr:colOff>165100</xdr:colOff>
      <xdr:row>38</xdr:row>
      <xdr:rowOff>158724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149851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124706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4089</xdr:rowOff>
    </xdr:from>
    <xdr:to>
      <xdr:col>116</xdr:col>
      <xdr:colOff>114300</xdr:colOff>
      <xdr:row>37</xdr:row>
      <xdr:rowOff>105689</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90466</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2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19634</xdr:rowOff>
    </xdr:from>
    <xdr:to>
      <xdr:col>112</xdr:col>
      <xdr:colOff>38100</xdr:colOff>
      <xdr:row>37</xdr:row>
      <xdr:rowOff>121234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137761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13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99644</xdr:rowOff>
    </xdr:from>
    <xdr:to>
      <xdr:col>107</xdr:col>
      <xdr:colOff>101600</xdr:colOff>
      <xdr:row>37</xdr:row>
      <xdr:rowOff>29794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46321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23520</xdr:rowOff>
    </xdr:from>
    <xdr:to>
      <xdr:col>102</xdr:col>
      <xdr:colOff>165100</xdr:colOff>
      <xdr:row>37</xdr:row>
      <xdr:rowOff>125120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141647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1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129134</xdr:rowOff>
    </xdr:from>
    <xdr:to>
      <xdr:col>98</xdr:col>
      <xdr:colOff>38100</xdr:colOff>
      <xdr:row>32</xdr:row>
      <xdr:rowOff>59284</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75811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52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前年度との比較で大きく増加した項目として民生費が挙げられる。これは、定額減税補足給付金による増加、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制度改正に伴う児童手当の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利用者の増加による障害福祉サービス費等の増加によるものである。</a:t>
          </a: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その他前年度と比較して大きく増加したものとしては、総務費と教育費が挙げられるが、増加要因としては、総務費は新庁舎の外構工事に係る工事費や人件費の増加等、教育費は人件費の増加や保育所保育委託料の増加等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ついても、市税収入等が前年度比増収となったことに加え、「伊丹市行財政プラン（令和３～６年度）」に基づく取り組みをはじめ経費削減に努めていることなどによ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財政調整基金残高は、統合新病院の建設費用の増嵩に備える</a:t>
          </a:r>
        </a:p>
        <a:p>
          <a:r>
            <a:rPr kumimoji="1" lang="ja-JP" altLang="en-US" sz="1400">
              <a:latin typeface="ＭＳ ゴシック" pitchFamily="49" charset="-128"/>
              <a:ea typeface="ＭＳ ゴシック" pitchFamily="49" charset="-128"/>
            </a:rPr>
            <a:t>ための積み立て等の結果、前年度と比較して増加した。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健全化法施行以来、国民健康保険事業特別会計（以下「国保会</a:t>
          </a:r>
        </a:p>
        <a:p>
          <a:r>
            <a:rPr kumimoji="1" lang="ja-JP" altLang="en-US" sz="1400">
              <a:latin typeface="ＭＳ ゴシック" pitchFamily="49" charset="-128"/>
              <a:ea typeface="ＭＳ ゴシック" pitchFamily="49" charset="-128"/>
            </a:rPr>
            <a:t>計」）及び中心市街地駐車場特別会計の慢性的な赤字を、その他の</a:t>
          </a:r>
        </a:p>
        <a:p>
          <a:r>
            <a:rPr kumimoji="1" lang="ja-JP" altLang="en-US" sz="1400">
              <a:latin typeface="ＭＳ ゴシック" pitchFamily="49" charset="-128"/>
              <a:ea typeface="ＭＳ ゴシック" pitchFamily="49" charset="-128"/>
            </a:rPr>
            <a:t>会計の黒字で補填している構造が続いていたが、国保会計について</a:t>
          </a:r>
        </a:p>
        <a:p>
          <a:r>
            <a:rPr kumimoji="1" lang="ja-JP" altLang="en-US" sz="1400">
              <a:latin typeface="ＭＳ ゴシック" pitchFamily="49" charset="-128"/>
              <a:ea typeface="ＭＳ ゴシック" pitchFamily="49" charset="-128"/>
            </a:rPr>
            <a:t>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年度以降黒字決算となり、以降年々改善されているため、</a:t>
          </a:r>
        </a:p>
        <a:p>
          <a:r>
            <a:rPr kumimoji="1" lang="ja-JP" altLang="en-US" sz="1400">
              <a:latin typeface="ＭＳ ゴシック" pitchFamily="49" charset="-128"/>
              <a:ea typeface="ＭＳ ゴシック" pitchFamily="49" charset="-128"/>
            </a:rPr>
            <a:t>特別会計等の収支は着実に改善している。</a:t>
          </a:r>
        </a:p>
        <a:p>
          <a:r>
            <a:rPr kumimoji="1" lang="ja-JP" altLang="en-US" sz="1400">
              <a:latin typeface="ＭＳ ゴシック" pitchFamily="49" charset="-128"/>
              <a:ea typeface="ＭＳ ゴシック" pitchFamily="49" charset="-128"/>
            </a:rPr>
            <a:t>　令和６年度と令和５年度の比較において変動が最も大きかったものは病院事業会計であり、給与費、材料費等費用の増加による影響があったものと考えられる。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P26" zoomScale="130" zoomScaleNormal="130" workbookViewId="0">
      <selection activeCell="AD31" sqref="AD31"/>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93936909</v>
      </c>
      <c r="BO4" s="371"/>
      <c r="BP4" s="371"/>
      <c r="BQ4" s="371"/>
      <c r="BR4" s="371"/>
      <c r="BS4" s="371"/>
      <c r="BT4" s="371"/>
      <c r="BU4" s="372"/>
      <c r="BV4" s="370">
        <v>88932112</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2.4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92682491</v>
      </c>
      <c r="BO5" s="408"/>
      <c r="BP5" s="408"/>
      <c r="BQ5" s="408"/>
      <c r="BR5" s="408"/>
      <c r="BS5" s="408"/>
      <c r="BT5" s="408"/>
      <c r="BU5" s="409"/>
      <c r="BV5" s="407">
        <v>87478802</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92.5</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1254418</v>
      </c>
      <c r="BO6" s="408"/>
      <c r="BP6" s="408"/>
      <c r="BQ6" s="408"/>
      <c r="BR6" s="408"/>
      <c r="BS6" s="408"/>
      <c r="BT6" s="408"/>
      <c r="BU6" s="409"/>
      <c r="BV6" s="407">
        <v>1453310</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480062</v>
      </c>
      <c r="BO7" s="408"/>
      <c r="BP7" s="408"/>
      <c r="BQ7" s="408"/>
      <c r="BR7" s="408"/>
      <c r="BS7" s="408"/>
      <c r="BT7" s="408"/>
      <c r="BU7" s="409"/>
      <c r="BV7" s="407">
        <v>351929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47163038</v>
      </c>
      <c r="CU7" s="408"/>
      <c r="CV7" s="408"/>
      <c r="CW7" s="408"/>
      <c r="CX7" s="408"/>
      <c r="CY7" s="408"/>
      <c r="CZ7" s="408"/>
      <c r="DA7" s="409"/>
      <c r="DB7" s="407">
        <v>45607487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105</v>
      </c>
      <c r="AV8" s="440"/>
      <c r="AW8" s="440"/>
      <c r="AX8" s="440"/>
      <c r="AY8" s="441" t="s">
        <v>106</v>
      </c>
      <c r="AZ8" s="442"/>
      <c r="BA8" s="442"/>
      <c r="BB8" s="442"/>
      <c r="BC8" s="442"/>
      <c r="BD8" s="442"/>
      <c r="BE8" s="442"/>
      <c r="BF8" s="442"/>
      <c r="BG8" s="442"/>
      <c r="BH8" s="442"/>
      <c r="BI8" s="442"/>
      <c r="BJ8" s="442"/>
      <c r="BK8" s="442"/>
      <c r="BL8" s="442"/>
      <c r="BM8" s="443"/>
      <c r="BN8" s="407">
        <v>774356</v>
      </c>
      <c r="BO8" s="408"/>
      <c r="BP8" s="408"/>
      <c r="BQ8" s="408"/>
      <c r="BR8" s="408"/>
      <c r="BS8" s="408"/>
      <c r="BT8" s="408"/>
      <c r="BU8" s="409"/>
      <c r="BV8" s="407">
        <v>1101381</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0.77</v>
      </c>
      <c r="DC8" s="448"/>
      <c r="DD8" s="448"/>
      <c r="DE8" s="448"/>
      <c r="DF8" s="448"/>
      <c r="DG8" s="448"/>
      <c r="DH8" s="448"/>
      <c r="DI8" s="449"/>
    </row>
    <row r="9" spans="1:119" ht="18.75" customHeight="1" thickBot="1" x14ac:dyDescent="0.25">
      <c r="A9" s="169"/>
      <c r="B9" s="401" t="s">
        <v>108</v>
      </c>
      <c r="C9" s="402"/>
      <c r="D9" s="402"/>
      <c r="E9" s="402"/>
      <c r="F9" s="402"/>
      <c r="G9" s="402"/>
      <c r="H9" s="402"/>
      <c r="I9" s="402"/>
      <c r="J9" s="402"/>
      <c r="K9" s="450"/>
      <c r="L9" s="451" t="s">
        <v>109</v>
      </c>
      <c r="M9" s="452"/>
      <c r="N9" s="452"/>
      <c r="O9" s="452"/>
      <c r="P9" s="452"/>
      <c r="Q9" s="453"/>
      <c r="R9" s="454">
        <v>198138</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-327025</v>
      </c>
      <c r="BO9" s="408"/>
      <c r="BP9" s="408"/>
      <c r="BQ9" s="408"/>
      <c r="BR9" s="408"/>
      <c r="BS9" s="408"/>
      <c r="BT9" s="408"/>
      <c r="BU9" s="409"/>
      <c r="BV9" s="407">
        <v>198640</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15.1</v>
      </c>
      <c r="CU9" s="405"/>
      <c r="CV9" s="405"/>
      <c r="CW9" s="405"/>
      <c r="CX9" s="405"/>
      <c r="CY9" s="405"/>
      <c r="CZ9" s="405"/>
      <c r="DA9" s="406"/>
      <c r="DB9" s="404">
        <v>15.9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114</v>
      </c>
      <c r="M10" s="437"/>
      <c r="N10" s="437"/>
      <c r="O10" s="437"/>
      <c r="P10" s="437"/>
      <c r="Q10" s="438"/>
      <c r="R10" s="458">
        <v>196883</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3832119</v>
      </c>
      <c r="BO10" s="408"/>
      <c r="BP10" s="408"/>
      <c r="BQ10" s="408"/>
      <c r="BR10" s="408"/>
      <c r="BS10" s="408"/>
      <c r="BT10" s="408"/>
      <c r="BU10" s="409"/>
      <c r="BV10" s="407">
        <v>2857352</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2205398</v>
      </c>
      <c r="BO11" s="408"/>
      <c r="BP11" s="408"/>
      <c r="BQ11" s="408"/>
      <c r="BR11" s="408"/>
      <c r="BS11" s="408"/>
      <c r="BT11" s="408"/>
      <c r="BU11" s="409"/>
      <c r="BV11" s="407">
        <v>2231203</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200284</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196540</v>
      </c>
      <c r="S13" s="492"/>
      <c r="T13" s="492"/>
      <c r="U13" s="492"/>
      <c r="V13" s="493"/>
      <c r="W13" s="423" t="s">
        <v>132</v>
      </c>
      <c r="X13" s="424"/>
      <c r="Y13" s="424"/>
      <c r="Z13" s="424"/>
      <c r="AA13" s="424"/>
      <c r="AB13" s="414"/>
      <c r="AC13" s="458">
        <v>555</v>
      </c>
      <c r="AD13" s="459"/>
      <c r="AE13" s="459"/>
      <c r="AF13" s="459"/>
      <c r="AG13" s="501"/>
      <c r="AH13" s="458">
        <v>593</v>
      </c>
      <c r="AI13" s="459"/>
      <c r="AJ13" s="459"/>
      <c r="AK13" s="459"/>
      <c r="AL13" s="460"/>
      <c r="AM13" s="436" t="s">
        <v>133</v>
      </c>
      <c r="AN13" s="437"/>
      <c r="AO13" s="437"/>
      <c r="AP13" s="437"/>
      <c r="AQ13" s="437"/>
      <c r="AR13" s="437"/>
      <c r="AS13" s="437"/>
      <c r="AT13" s="438"/>
      <c r="AU13" s="439" t="s">
        <v>105</v>
      </c>
      <c r="AV13" s="440"/>
      <c r="AW13" s="440"/>
      <c r="AX13" s="440"/>
      <c r="AY13" s="441" t="s">
        <v>134</v>
      </c>
      <c r="AZ13" s="442"/>
      <c r="BA13" s="442"/>
      <c r="BB13" s="442"/>
      <c r="BC13" s="442"/>
      <c r="BD13" s="442"/>
      <c r="BE13" s="442"/>
      <c r="BF13" s="442"/>
      <c r="BG13" s="442"/>
      <c r="BH13" s="442"/>
      <c r="BI13" s="442"/>
      <c r="BJ13" s="442"/>
      <c r="BK13" s="442"/>
      <c r="BL13" s="442"/>
      <c r="BM13" s="443"/>
      <c r="BN13" s="407">
        <v>5710492</v>
      </c>
      <c r="BO13" s="408"/>
      <c r="BP13" s="408"/>
      <c r="BQ13" s="408"/>
      <c r="BR13" s="408"/>
      <c r="BS13" s="408"/>
      <c r="BT13" s="408"/>
      <c r="BU13" s="409"/>
      <c r="BV13" s="407">
        <v>5287195</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201383</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197823</v>
      </c>
      <c r="S15" s="492"/>
      <c r="T15" s="492"/>
      <c r="U15" s="492"/>
      <c r="V15" s="493"/>
      <c r="W15" s="423" t="s">
        <v>138</v>
      </c>
      <c r="X15" s="424"/>
      <c r="Y15" s="424"/>
      <c r="Z15" s="424"/>
      <c r="AA15" s="424"/>
      <c r="AB15" s="414"/>
      <c r="AC15" s="458">
        <v>18676</v>
      </c>
      <c r="AD15" s="459"/>
      <c r="AE15" s="459"/>
      <c r="AF15" s="459"/>
      <c r="AG15" s="501"/>
      <c r="AH15" s="458">
        <v>21780</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29501537</v>
      </c>
      <c r="BO15" s="371"/>
      <c r="BP15" s="371"/>
      <c r="BQ15" s="371"/>
      <c r="BR15" s="371"/>
      <c r="BS15" s="371"/>
      <c r="BT15" s="371"/>
      <c r="BU15" s="372"/>
      <c r="BV15" s="370">
        <v>28434647</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24.2</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38950647</v>
      </c>
      <c r="BO16" s="408"/>
      <c r="BP16" s="408"/>
      <c r="BQ16" s="408"/>
      <c r="BR16" s="408"/>
      <c r="BS16" s="408"/>
      <c r="BT16" s="408"/>
      <c r="BU16" s="409"/>
      <c r="BV16" s="407">
        <v>37493517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58089</v>
      </c>
      <c r="AD17" s="459"/>
      <c r="AE17" s="459"/>
      <c r="AF17" s="459"/>
      <c r="AG17" s="501"/>
      <c r="AH17" s="458">
        <v>60302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37488068</v>
      </c>
      <c r="BO17" s="408"/>
      <c r="BP17" s="408"/>
      <c r="BQ17" s="408"/>
      <c r="BR17" s="408"/>
      <c r="BS17" s="408"/>
      <c r="BT17" s="408"/>
      <c r="BU17" s="409"/>
      <c r="BV17" s="407">
        <v>36027803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25</v>
      </c>
      <c r="M18" s="531"/>
      <c r="N18" s="531"/>
      <c r="O18" s="531"/>
      <c r="P18" s="531"/>
      <c r="Q18" s="531"/>
      <c r="R18" s="532"/>
      <c r="S18" s="532"/>
      <c r="T18" s="532"/>
      <c r="U18" s="532"/>
      <c r="V18" s="533"/>
      <c r="W18" s="425"/>
      <c r="X18" s="426"/>
      <c r="Y18" s="426"/>
      <c r="Z18" s="426"/>
      <c r="AA18" s="426"/>
      <c r="AB18" s="417"/>
      <c r="AC18" s="534">
        <v>75.099999999999994</v>
      </c>
      <c r="AD18" s="535"/>
      <c r="AE18" s="535"/>
      <c r="AF18" s="535"/>
      <c r="AG18" s="536"/>
      <c r="AH18" s="534">
        <v>72.900000000000006</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45469214</v>
      </c>
      <c r="BO18" s="408"/>
      <c r="BP18" s="408"/>
      <c r="BQ18" s="408"/>
      <c r="BR18" s="408"/>
      <c r="BS18" s="408"/>
      <c r="BT18" s="408"/>
      <c r="BU18" s="409"/>
      <c r="BV18" s="407">
        <v>43885901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7926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59497658</v>
      </c>
      <c r="BO19" s="408"/>
      <c r="BP19" s="408"/>
      <c r="BQ19" s="408"/>
      <c r="BR19" s="408"/>
      <c r="BS19" s="408"/>
      <c r="BT19" s="408"/>
      <c r="BU19" s="409"/>
      <c r="BV19" s="407">
        <v>59008204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82481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55452402</v>
      </c>
      <c r="BO22" s="371"/>
      <c r="BP22" s="371"/>
      <c r="BQ22" s="371"/>
      <c r="BR22" s="371"/>
      <c r="BS22" s="371"/>
      <c r="BT22" s="371"/>
      <c r="BU22" s="372"/>
      <c r="BV22" s="370">
        <v>59118844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48627243</v>
      </c>
      <c r="BO23" s="408"/>
      <c r="BP23" s="408"/>
      <c r="BQ23" s="408"/>
      <c r="BR23" s="408"/>
      <c r="BS23" s="408"/>
      <c r="BT23" s="408"/>
      <c r="BU23" s="409"/>
      <c r="BV23" s="407">
        <v>52479189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10360</v>
      </c>
      <c r="R24" s="459"/>
      <c r="S24" s="459"/>
      <c r="T24" s="459"/>
      <c r="U24" s="459"/>
      <c r="V24" s="501"/>
      <c r="W24" s="553"/>
      <c r="X24" s="554"/>
      <c r="Y24" s="555"/>
      <c r="Z24" s="457" t="s">
        <v>163</v>
      </c>
      <c r="AA24" s="437"/>
      <c r="AB24" s="437"/>
      <c r="AC24" s="437"/>
      <c r="AD24" s="437"/>
      <c r="AE24" s="437"/>
      <c r="AF24" s="437"/>
      <c r="AG24" s="438"/>
      <c r="AH24" s="458">
        <v>1277</v>
      </c>
      <c r="AI24" s="459"/>
      <c r="AJ24" s="459"/>
      <c r="AK24" s="459"/>
      <c r="AL24" s="501"/>
      <c r="AM24" s="458">
        <v>4050644</v>
      </c>
      <c r="AN24" s="459"/>
      <c r="AO24" s="459"/>
      <c r="AP24" s="459"/>
      <c r="AQ24" s="459"/>
      <c r="AR24" s="501"/>
      <c r="AS24" s="458">
        <v>3172</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35446902</v>
      </c>
      <c r="BO24" s="408"/>
      <c r="BP24" s="408"/>
      <c r="BQ24" s="408"/>
      <c r="BR24" s="408"/>
      <c r="BS24" s="408"/>
      <c r="BT24" s="408"/>
      <c r="BU24" s="409"/>
      <c r="BV24" s="407">
        <v>34815227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8570</v>
      </c>
      <c r="R25" s="459"/>
      <c r="S25" s="459"/>
      <c r="T25" s="459"/>
      <c r="U25" s="459"/>
      <c r="V25" s="501"/>
      <c r="W25" s="553"/>
      <c r="X25" s="554"/>
      <c r="Y25" s="555"/>
      <c r="Z25" s="457" t="s">
        <v>166</v>
      </c>
      <c r="AA25" s="437"/>
      <c r="AB25" s="437"/>
      <c r="AC25" s="437"/>
      <c r="AD25" s="437"/>
      <c r="AE25" s="437"/>
      <c r="AF25" s="437"/>
      <c r="AG25" s="438"/>
      <c r="AH25" s="458">
        <v>212</v>
      </c>
      <c r="AI25" s="459"/>
      <c r="AJ25" s="459"/>
      <c r="AK25" s="459"/>
      <c r="AL25" s="501"/>
      <c r="AM25" s="458">
        <v>660380</v>
      </c>
      <c r="AN25" s="459"/>
      <c r="AO25" s="459"/>
      <c r="AP25" s="459"/>
      <c r="AQ25" s="459"/>
      <c r="AR25" s="501"/>
      <c r="AS25" s="458">
        <v>3115</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14497042</v>
      </c>
      <c r="BO25" s="371"/>
      <c r="BP25" s="371"/>
      <c r="BQ25" s="371"/>
      <c r="BR25" s="371"/>
      <c r="BS25" s="371"/>
      <c r="BT25" s="371"/>
      <c r="BU25" s="372"/>
      <c r="BV25" s="370">
        <v>19380432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7250</v>
      </c>
      <c r="R26" s="459"/>
      <c r="S26" s="459"/>
      <c r="T26" s="459"/>
      <c r="U26" s="459"/>
      <c r="V26" s="501"/>
      <c r="W26" s="553"/>
      <c r="X26" s="554"/>
      <c r="Y26" s="555"/>
      <c r="Z26" s="457" t="s">
        <v>169</v>
      </c>
      <c r="AA26" s="559"/>
      <c r="AB26" s="559"/>
      <c r="AC26" s="559"/>
      <c r="AD26" s="559"/>
      <c r="AE26" s="559"/>
      <c r="AF26" s="559"/>
      <c r="AG26" s="560"/>
      <c r="AH26" s="458">
        <v>28</v>
      </c>
      <c r="AI26" s="459"/>
      <c r="AJ26" s="459"/>
      <c r="AK26" s="459"/>
      <c r="AL26" s="501"/>
      <c r="AM26" s="458">
        <v>94780</v>
      </c>
      <c r="AN26" s="459"/>
      <c r="AO26" s="459"/>
      <c r="AP26" s="459"/>
      <c r="AQ26" s="459"/>
      <c r="AR26" s="501"/>
      <c r="AS26" s="458">
        <v>3385</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v>1290000</v>
      </c>
      <c r="BO26" s="408"/>
      <c r="BP26" s="408"/>
      <c r="BQ26" s="408"/>
      <c r="BR26" s="408"/>
      <c r="BS26" s="408"/>
      <c r="BT26" s="408"/>
      <c r="BU26" s="409"/>
      <c r="BV26" s="407">
        <v>1500000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7200</v>
      </c>
      <c r="R27" s="459"/>
      <c r="S27" s="459"/>
      <c r="T27" s="459"/>
      <c r="U27" s="459"/>
      <c r="V27" s="501"/>
      <c r="W27" s="553"/>
      <c r="X27" s="554"/>
      <c r="Y27" s="555"/>
      <c r="Z27" s="457" t="s">
        <v>172</v>
      </c>
      <c r="AA27" s="437"/>
      <c r="AB27" s="437"/>
      <c r="AC27" s="437"/>
      <c r="AD27" s="437"/>
      <c r="AE27" s="437"/>
      <c r="AF27" s="437"/>
      <c r="AG27" s="438"/>
      <c r="AH27" s="458">
        <v>96</v>
      </c>
      <c r="AI27" s="459"/>
      <c r="AJ27" s="459"/>
      <c r="AK27" s="459"/>
      <c r="AL27" s="501"/>
      <c r="AM27" s="458">
        <v>353313</v>
      </c>
      <c r="AN27" s="459"/>
      <c r="AO27" s="459"/>
      <c r="AP27" s="459"/>
      <c r="AQ27" s="459"/>
      <c r="AR27" s="501"/>
      <c r="AS27" s="458">
        <v>3680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1003142</v>
      </c>
      <c r="BO27" s="527"/>
      <c r="BP27" s="527"/>
      <c r="BQ27" s="527"/>
      <c r="BR27" s="527"/>
      <c r="BS27" s="527"/>
      <c r="BT27" s="527"/>
      <c r="BU27" s="528"/>
      <c r="BV27" s="526">
        <v>1002224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6460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13937090</v>
      </c>
      <c r="BO28" s="371"/>
      <c r="BP28" s="371"/>
      <c r="BQ28" s="371"/>
      <c r="BR28" s="371"/>
      <c r="BS28" s="371"/>
      <c r="BT28" s="371"/>
      <c r="BU28" s="372"/>
      <c r="BV28" s="370">
        <v>10104971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26</v>
      </c>
      <c r="M29" s="459"/>
      <c r="N29" s="459"/>
      <c r="O29" s="459"/>
      <c r="P29" s="501"/>
      <c r="Q29" s="458">
        <v>5840</v>
      </c>
      <c r="R29" s="459"/>
      <c r="S29" s="459"/>
      <c r="T29" s="459"/>
      <c r="U29" s="459"/>
      <c r="V29" s="501"/>
      <c r="W29" s="556"/>
      <c r="X29" s="557"/>
      <c r="Y29" s="558"/>
      <c r="Z29" s="457" t="s">
        <v>178</v>
      </c>
      <c r="AA29" s="437"/>
      <c r="AB29" s="437"/>
      <c r="AC29" s="437"/>
      <c r="AD29" s="437"/>
      <c r="AE29" s="437"/>
      <c r="AF29" s="437"/>
      <c r="AG29" s="438"/>
      <c r="AH29" s="458">
        <v>1373</v>
      </c>
      <c r="AI29" s="459"/>
      <c r="AJ29" s="459"/>
      <c r="AK29" s="459"/>
      <c r="AL29" s="501"/>
      <c r="AM29" s="458">
        <v>4403957</v>
      </c>
      <c r="AN29" s="459"/>
      <c r="AO29" s="459"/>
      <c r="AP29" s="459"/>
      <c r="AQ29" s="459"/>
      <c r="AR29" s="501"/>
      <c r="AS29" s="458">
        <v>3208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10454959</v>
      </c>
      <c r="BO29" s="408"/>
      <c r="BP29" s="408"/>
      <c r="BQ29" s="408"/>
      <c r="BR29" s="408"/>
      <c r="BS29" s="408"/>
      <c r="BT29" s="408"/>
      <c r="BU29" s="409"/>
      <c r="BV29" s="407">
        <v>11405003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8696722</v>
      </c>
      <c r="BO30" s="527"/>
      <c r="BP30" s="527"/>
      <c r="BQ30" s="527"/>
      <c r="BR30" s="527"/>
      <c r="BS30" s="527"/>
      <c r="BT30" s="527"/>
      <c r="BU30" s="528"/>
      <c r="BV30" s="526">
        <v>9471950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後期広域連合（一般会計）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いたみ文化・スポーツ財団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後期広域連合（特別会計）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伊丹まち未来</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交通事業会計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豊中市伊丹市クリーンランド</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伊丹市社会福祉事業団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阪神北広域救急医療財団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9</v>
      </c>
      <c r="AN38" s="597"/>
      <c r="AO38" s="598" t="str">
        <f>IF('各会計、関係団体の財政状況及び健全化判断比率'!B35="","",'各会計、関係団体の財政状況及び健全化判断比率'!B35)</f>
        <v>下水道事業会計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10</v>
      </c>
      <c r="AN39" s="597"/>
      <c r="AO39" s="598" t="str">
        <f>IF('各会計、関係団体の財政状況及び健全化判断比率'!B36="","",'各会計、関係団体の財政状況及び健全化判断比率'!B36)</f>
        <v>モーターボート競走事業会計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9tS9eM6F4vFQIysIAc/Lq1AIJzZKp5z1I2oj+AgSSIal9BSOPqlZGeWQQu6XS0ph3JGVIRbeNaecdwO71HyLA==" saltValue="L5XQiI91ArCB2jI87iPE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Q34" sqref="CQ34:DE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4.26</v>
      </c>
      <c r="G34" s="33">
        <v>5.34</v>
      </c>
      <c r="H34" s="33">
        <v>5.53</v>
      </c>
      <c r="I34" s="33">
        <v>5.93</v>
      </c>
      <c r="J34" s="34">
        <v>4.9800000000000004</v>
      </c>
      <c r="K34" s="22"/>
      <c r="L34" s="22"/>
      <c r="M34" s="22"/>
      <c r="N34" s="22"/>
      <c r="O34" s="22"/>
      <c r="P34" s="22"/>
    </row>
    <row r="35" spans="1:16" ht="39" customHeight="1" x14ac:dyDescent="0.2">
      <c r="A35" s="22"/>
      <c r="B35" s="35"/>
      <c r="C35" s="1145" t="s">
        <v>535</v>
      </c>
      <c r="D35" s="1146"/>
      <c r="E35" s="1147"/>
      <c r="F35" s="36">
        <v>5.39</v>
      </c>
      <c r="G35" s="37">
        <v>5.29</v>
      </c>
      <c r="H35" s="37">
        <v>5.14</v>
      </c>
      <c r="I35" s="37">
        <v>4.49</v>
      </c>
      <c r="J35" s="38">
        <v>3.67</v>
      </c>
      <c r="K35" s="22"/>
      <c r="L35" s="22"/>
      <c r="M35" s="22"/>
      <c r="N35" s="22"/>
      <c r="O35" s="22"/>
      <c r="P35" s="22"/>
    </row>
    <row r="36" spans="1:16" ht="39" customHeight="1" x14ac:dyDescent="0.2">
      <c r="A36" s="22"/>
      <c r="B36" s="35"/>
      <c r="C36" s="1145" t="s">
        <v>536</v>
      </c>
      <c r="D36" s="1146"/>
      <c r="E36" s="1147"/>
      <c r="F36" s="36">
        <v>1.55</v>
      </c>
      <c r="G36" s="37">
        <v>1.82</v>
      </c>
      <c r="H36" s="37">
        <v>1.99</v>
      </c>
      <c r="I36" s="37">
        <v>3.13</v>
      </c>
      <c r="J36" s="38">
        <v>3.48</v>
      </c>
      <c r="K36" s="22"/>
      <c r="L36" s="22"/>
      <c r="M36" s="22"/>
      <c r="N36" s="22"/>
      <c r="O36" s="22"/>
      <c r="P36" s="22"/>
    </row>
    <row r="37" spans="1:16" ht="39" customHeight="1" x14ac:dyDescent="0.2">
      <c r="A37" s="22"/>
      <c r="B37" s="35"/>
      <c r="C37" s="1145" t="s">
        <v>537</v>
      </c>
      <c r="D37" s="1146"/>
      <c r="E37" s="1147"/>
      <c r="F37" s="36">
        <v>4.95</v>
      </c>
      <c r="G37" s="37">
        <v>6.4</v>
      </c>
      <c r="H37" s="37">
        <v>6.58</v>
      </c>
      <c r="I37" s="37">
        <v>4.12</v>
      </c>
      <c r="J37" s="38">
        <v>3.08</v>
      </c>
      <c r="K37" s="22"/>
      <c r="L37" s="22"/>
      <c r="M37" s="22"/>
      <c r="N37" s="22"/>
      <c r="O37" s="22"/>
      <c r="P37" s="22"/>
    </row>
    <row r="38" spans="1:16" ht="39" customHeight="1" x14ac:dyDescent="0.2">
      <c r="A38" s="22"/>
      <c r="B38" s="35"/>
      <c r="C38" s="1145" t="s">
        <v>538</v>
      </c>
      <c r="D38" s="1146"/>
      <c r="E38" s="1147"/>
      <c r="F38" s="36">
        <v>2.62</v>
      </c>
      <c r="G38" s="37">
        <v>2.48</v>
      </c>
      <c r="H38" s="37">
        <v>2.54</v>
      </c>
      <c r="I38" s="37">
        <v>2.33</v>
      </c>
      <c r="J38" s="38">
        <v>2.27</v>
      </c>
      <c r="K38" s="22"/>
      <c r="L38" s="22"/>
      <c r="M38" s="22"/>
      <c r="N38" s="22"/>
      <c r="O38" s="22"/>
      <c r="P38" s="22"/>
    </row>
    <row r="39" spans="1:16" ht="39" customHeight="1" x14ac:dyDescent="0.2">
      <c r="A39" s="22"/>
      <c r="B39" s="35"/>
      <c r="C39" s="1145" t="s">
        <v>539</v>
      </c>
      <c r="D39" s="1146"/>
      <c r="E39" s="1147"/>
      <c r="F39" s="36">
        <v>2.72</v>
      </c>
      <c r="G39" s="37">
        <v>2.46</v>
      </c>
      <c r="H39" s="37">
        <v>2.02</v>
      </c>
      <c r="I39" s="37">
        <v>2.41</v>
      </c>
      <c r="J39" s="38">
        <v>1.64</v>
      </c>
      <c r="K39" s="22"/>
      <c r="L39" s="22"/>
      <c r="M39" s="22"/>
      <c r="N39" s="22"/>
      <c r="O39" s="22"/>
      <c r="P39" s="22"/>
    </row>
    <row r="40" spans="1:16" ht="39" customHeight="1" x14ac:dyDescent="0.2">
      <c r="A40" s="22"/>
      <c r="B40" s="35"/>
      <c r="C40" s="1145" t="s">
        <v>540</v>
      </c>
      <c r="D40" s="1146"/>
      <c r="E40" s="1147"/>
      <c r="F40" s="36">
        <v>3.41</v>
      </c>
      <c r="G40" s="37">
        <v>2.5299999999999998</v>
      </c>
      <c r="H40" s="37">
        <v>1.96</v>
      </c>
      <c r="I40" s="37">
        <v>1.8</v>
      </c>
      <c r="J40" s="38">
        <v>1.43</v>
      </c>
      <c r="K40" s="22"/>
      <c r="L40" s="22"/>
      <c r="M40" s="22"/>
      <c r="N40" s="22"/>
      <c r="O40" s="22"/>
      <c r="P40" s="22"/>
    </row>
    <row r="41" spans="1:16" ht="39" customHeight="1" x14ac:dyDescent="0.2">
      <c r="A41" s="22"/>
      <c r="B41" s="35"/>
      <c r="C41" s="1145" t="s">
        <v>541</v>
      </c>
      <c r="D41" s="1146"/>
      <c r="E41" s="1147"/>
      <c r="F41" s="36">
        <v>0.46</v>
      </c>
      <c r="G41" s="37">
        <v>0.41</v>
      </c>
      <c r="H41" s="37">
        <v>0.26</v>
      </c>
      <c r="I41" s="37">
        <v>0.34</v>
      </c>
      <c r="J41" s="38">
        <v>0.93</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0.42</v>
      </c>
      <c r="G43" s="42">
        <v>0.93</v>
      </c>
      <c r="H43" s="42">
        <v>0.69</v>
      </c>
      <c r="I43" s="42">
        <v>0.56000000000000005</v>
      </c>
      <c r="J43" s="43">
        <v>0.85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Hs4OYGsVu0PJV0uvFOY25HCZ4TewwKb/4+VrnEVQsNSIK7c8k/l+gK4KGfvkkcyUaCPqUP0L+5NRyC0p1CEWA==" saltValue="ewY9qyWGnLXVIVsHX4Qw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CQ34" sqref="CQ34:DE3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6666</v>
      </c>
      <c r="L45" s="60">
        <v>6949</v>
      </c>
      <c r="M45" s="60">
        <v>7186</v>
      </c>
      <c r="N45" s="60">
        <v>7380</v>
      </c>
      <c r="O45" s="61">
        <v>6691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1868</v>
      </c>
      <c r="L48" s="64">
        <v>1834</v>
      </c>
      <c r="M48" s="64">
        <v>1808</v>
      </c>
      <c r="N48" s="64">
        <v>1706</v>
      </c>
      <c r="O48" s="65">
        <v>1733</v>
      </c>
      <c r="P48" s="48"/>
      <c r="Q48" s="48"/>
      <c r="R48" s="48"/>
      <c r="S48" s="48"/>
      <c r="T48" s="48"/>
      <c r="U48" s="48"/>
    </row>
    <row r="49" spans="1:21" ht="30.75" customHeight="1" x14ac:dyDescent="0.2">
      <c r="A49" s="48"/>
      <c r="B49" s="1155"/>
      <c r="C49" s="1156"/>
      <c r="D49" s="62"/>
      <c r="E49" s="1161" t="s">
        <v>14</v>
      </c>
      <c r="F49" s="1161"/>
      <c r="G49" s="1161"/>
      <c r="H49" s="1161"/>
      <c r="I49" s="1161"/>
      <c r="J49" s="1162"/>
      <c r="K49" s="63">
        <v>209</v>
      </c>
      <c r="L49" s="64">
        <v>219</v>
      </c>
      <c r="M49" s="64">
        <v>212</v>
      </c>
      <c r="N49" s="64">
        <v>152</v>
      </c>
      <c r="O49" s="65">
        <v>204</v>
      </c>
      <c r="P49" s="48"/>
      <c r="Q49" s="48"/>
      <c r="R49" s="48"/>
      <c r="S49" s="48"/>
      <c r="T49" s="48"/>
      <c r="U49" s="48"/>
    </row>
    <row r="50" spans="1:21" ht="30.75" customHeight="1" x14ac:dyDescent="0.2">
      <c r="A50" s="48"/>
      <c r="B50" s="1155"/>
      <c r="C50" s="1156"/>
      <c r="D50" s="62"/>
      <c r="E50" s="1161" t="s">
        <v>15</v>
      </c>
      <c r="F50" s="1161"/>
      <c r="G50" s="1161"/>
      <c r="H50" s="1161"/>
      <c r="I50" s="1161"/>
      <c r="J50" s="1162"/>
      <c r="K50" s="63">
        <v>24</v>
      </c>
      <c r="L50" s="64">
        <v>21</v>
      </c>
      <c r="M50" s="64">
        <v>16</v>
      </c>
      <c r="N50" s="64">
        <v>16</v>
      </c>
      <c r="O50" s="65">
        <v>16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7112</v>
      </c>
      <c r="L52" s="64">
        <v>7340</v>
      </c>
      <c r="M52" s="64">
        <v>7234</v>
      </c>
      <c r="N52" s="64">
        <v>7386</v>
      </c>
      <c r="O52" s="65">
        <v>7282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1655</v>
      </c>
      <c r="L53" s="69">
        <v>1683</v>
      </c>
      <c r="M53" s="69">
        <v>1988</v>
      </c>
      <c r="N53" s="69">
        <v>1868</v>
      </c>
      <c r="O53" s="70">
        <v>1362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Mn3NBH5GfYS0LQRPLTzIVjGXIMfym52jaL9Jbna40k7hCjm1NVyryJU/0hicCJiQ9NaTfNy5I4k87vuzGEhrQ==" saltValue="CmmX2v+wbOWATKxGpdup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40" zoomScaleNormal="40" zoomScaleSheetLayoutView="100" workbookViewId="0">
      <selection activeCell="CQ34" sqref="CQ34:DE3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60954</v>
      </c>
      <c r="J41" s="344">
        <v>64600</v>
      </c>
      <c r="K41" s="344">
        <v>65108</v>
      </c>
      <c r="L41" s="344">
        <v>59198</v>
      </c>
      <c r="M41" s="345">
        <v>55505</v>
      </c>
    </row>
    <row r="42" spans="2:13" ht="27.75" customHeight="1" x14ac:dyDescent="0.2">
      <c r="B42" s="1186"/>
      <c r="C42" s="1187"/>
      <c r="D42" s="106"/>
      <c r="E42" s="1192" t="s">
        <v>32</v>
      </c>
      <c r="F42" s="1192"/>
      <c r="G42" s="1192"/>
      <c r="H42" s="1193"/>
      <c r="I42" s="346">
        <v>362</v>
      </c>
      <c r="J42" s="347">
        <v>341</v>
      </c>
      <c r="K42" s="347">
        <v>325</v>
      </c>
      <c r="L42" s="347">
        <v>370</v>
      </c>
      <c r="M42" s="348">
        <v>355</v>
      </c>
    </row>
    <row r="43" spans="2:13" ht="27.75" customHeight="1" x14ac:dyDescent="0.2">
      <c r="B43" s="1186"/>
      <c r="C43" s="1187"/>
      <c r="D43" s="106"/>
      <c r="E43" s="1192" t="s">
        <v>33</v>
      </c>
      <c r="F43" s="1192"/>
      <c r="G43" s="1192"/>
      <c r="H43" s="1193"/>
      <c r="I43" s="346">
        <v>16601</v>
      </c>
      <c r="J43" s="347">
        <v>15855</v>
      </c>
      <c r="K43" s="347">
        <v>15975</v>
      </c>
      <c r="L43" s="347">
        <v>15573</v>
      </c>
      <c r="M43" s="348">
        <v>19844</v>
      </c>
    </row>
    <row r="44" spans="2:13" ht="27.75" customHeight="1" x14ac:dyDescent="0.2">
      <c r="B44" s="1186"/>
      <c r="C44" s="1187"/>
      <c r="D44" s="106"/>
      <c r="E44" s="1192" t="s">
        <v>34</v>
      </c>
      <c r="F44" s="1192"/>
      <c r="G44" s="1192"/>
      <c r="H44" s="1193"/>
      <c r="I44" s="346">
        <v>2894</v>
      </c>
      <c r="J44" s="347">
        <v>2534</v>
      </c>
      <c r="K44" s="347">
        <v>2180</v>
      </c>
      <c r="L44" s="347">
        <v>1806</v>
      </c>
      <c r="M44" s="348">
        <v>1481</v>
      </c>
    </row>
    <row r="45" spans="2:13" ht="27.75" customHeight="1" x14ac:dyDescent="0.2">
      <c r="B45" s="1186"/>
      <c r="C45" s="1187"/>
      <c r="D45" s="106"/>
      <c r="E45" s="1192" t="s">
        <v>35</v>
      </c>
      <c r="F45" s="1192"/>
      <c r="G45" s="1192"/>
      <c r="H45" s="1193"/>
      <c r="I45" s="346">
        <v>7813</v>
      </c>
      <c r="J45" s="347">
        <v>7972</v>
      </c>
      <c r="K45" s="347">
        <v>8364</v>
      </c>
      <c r="L45" s="347">
        <v>8921</v>
      </c>
      <c r="M45" s="348">
        <v>9567</v>
      </c>
    </row>
    <row r="46" spans="2:13" ht="27.75" customHeight="1" x14ac:dyDescent="0.2">
      <c r="B46" s="1186"/>
      <c r="C46" s="1187"/>
      <c r="D46" s="107"/>
      <c r="E46" s="1192" t="s">
        <v>36</v>
      </c>
      <c r="F46" s="1192"/>
      <c r="G46" s="1192"/>
      <c r="H46" s="1193"/>
      <c r="I46" s="346">
        <v>13</v>
      </c>
      <c r="J46" s="347">
        <v>4</v>
      </c>
      <c r="K46" s="347">
        <v>12</v>
      </c>
      <c r="L46" s="347">
        <v>3</v>
      </c>
      <c r="M46" s="348">
        <v>3</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24051</v>
      </c>
      <c r="J50" s="347">
        <v>28194</v>
      </c>
      <c r="K50" s="347">
        <v>31462</v>
      </c>
      <c r="L50" s="347">
        <v>33182</v>
      </c>
      <c r="M50" s="348">
        <v>35011</v>
      </c>
    </row>
    <row r="51" spans="2:13" ht="27.75" customHeight="1" x14ac:dyDescent="0.2">
      <c r="B51" s="1186"/>
      <c r="C51" s="1187"/>
      <c r="D51" s="106"/>
      <c r="E51" s="1192" t="s">
        <v>42</v>
      </c>
      <c r="F51" s="1192"/>
      <c r="G51" s="1192"/>
      <c r="H51" s="1193"/>
      <c r="I51" s="346">
        <v>13945</v>
      </c>
      <c r="J51" s="347">
        <v>13334</v>
      </c>
      <c r="K51" s="347">
        <v>12323</v>
      </c>
      <c r="L51" s="347">
        <v>11561</v>
      </c>
      <c r="M51" s="348">
        <v>10428</v>
      </c>
    </row>
    <row r="52" spans="2:13" ht="27.75" customHeight="1" x14ac:dyDescent="0.2">
      <c r="B52" s="1188"/>
      <c r="C52" s="1189"/>
      <c r="D52" s="106"/>
      <c r="E52" s="1192" t="s">
        <v>43</v>
      </c>
      <c r="F52" s="1192"/>
      <c r="G52" s="1192"/>
      <c r="H52" s="1193"/>
      <c r="I52" s="346">
        <v>68497</v>
      </c>
      <c r="J52" s="347">
        <v>71610</v>
      </c>
      <c r="K52" s="347">
        <v>70460</v>
      </c>
      <c r="L52" s="347">
        <v>69078</v>
      </c>
      <c r="M52" s="348">
        <v>71258</v>
      </c>
    </row>
    <row r="53" spans="2:13" ht="27.75" customHeight="1" thickBot="1" x14ac:dyDescent="0.25">
      <c r="B53" s="1199" t="s">
        <v>19</v>
      </c>
      <c r="C53" s="1200"/>
      <c r="D53" s="110"/>
      <c r="E53" s="1201" t="s">
        <v>44</v>
      </c>
      <c r="F53" s="1201"/>
      <c r="G53" s="1201"/>
      <c r="H53" s="1202"/>
      <c r="I53" s="349">
        <v>-17858</v>
      </c>
      <c r="J53" s="350">
        <v>-21833</v>
      </c>
      <c r="K53" s="350">
        <v>-22282</v>
      </c>
      <c r="L53" s="350">
        <v>-27950</v>
      </c>
      <c r="M53" s="351">
        <v>-29943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TyxZFPBugAqOon6CiFUlrncmUPJ8ciQiY/7xq+crgrVWnmobn/asiG21gauGzbZ9aLOveWkOy0PYuzaiCbRgw==" saltValue="5ZC5fz6q7giWerJAvKcZ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CQ34" sqref="CQ34:DE3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7248</v>
      </c>
      <c r="G55" s="352">
        <v>10105</v>
      </c>
      <c r="H55" s="353">
        <v>13937</v>
      </c>
    </row>
    <row r="56" spans="2:8" ht="52.5" customHeight="1" x14ac:dyDescent="0.2">
      <c r="B56" s="122"/>
      <c r="C56" s="1213" t="s">
        <v>47</v>
      </c>
      <c r="D56" s="1213"/>
      <c r="E56" s="1214"/>
      <c r="F56" s="354">
        <v>12815</v>
      </c>
      <c r="G56" s="354">
        <v>11405</v>
      </c>
      <c r="H56" s="355">
        <v>10455</v>
      </c>
    </row>
    <row r="57" spans="2:8" ht="53.25" customHeight="1" x14ac:dyDescent="0.2">
      <c r="B57" s="122"/>
      <c r="C57" s="1215" t="s">
        <v>48</v>
      </c>
      <c r="D57" s="1215"/>
      <c r="E57" s="1216"/>
      <c r="F57" s="356">
        <v>8675</v>
      </c>
      <c r="G57" s="356">
        <v>9472</v>
      </c>
      <c r="H57" s="357">
        <v>8697</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28738</v>
      </c>
      <c r="G63" s="362">
        <v>30982</v>
      </c>
      <c r="H63" s="363">
        <v>33089</v>
      </c>
    </row>
    <row r="64" spans="2:8" ht="13" x14ac:dyDescent="0.2"/>
  </sheetData>
  <sheetProtection algorithmName="SHA-512" hashValue="A8rhj83jCvxYEQjABGPsQkN80f2lS1+zn8qYOrig0pv333T4PEJKRGpQCHD8Cn2uC/FatwvuWzWRWu494iR32Q==" saltValue="0YDuKXfASo3v0+SlEBCB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51</v>
      </c>
      <c r="E2" s="137"/>
      <c r="F2" s="138" t="s">
        <v>528</v>
      </c>
      <c r="G2" s="139"/>
      <c r="H2" s="140"/>
    </row>
    <row r="3" spans="1:8" x14ac:dyDescent="0.2">
      <c r="A3" s="136" t="s">
        <v>521</v>
      </c>
      <c r="B3" s="141"/>
      <c r="C3" s="142"/>
      <c r="D3" s="143">
        <v>43400</v>
      </c>
      <c r="E3" s="144"/>
      <c r="F3" s="145">
        <v>39221</v>
      </c>
      <c r="G3" s="146"/>
      <c r="H3" s="147"/>
    </row>
    <row r="4" spans="1:8" x14ac:dyDescent="0.2">
      <c r="A4" s="148"/>
      <c r="B4" s="149"/>
      <c r="C4" s="150"/>
      <c r="D4" s="151">
        <v>28920</v>
      </c>
      <c r="E4" s="152"/>
      <c r="F4" s="153">
        <v>24821</v>
      </c>
      <c r="G4" s="154"/>
      <c r="H4" s="155"/>
    </row>
    <row r="5" spans="1:8" x14ac:dyDescent="0.2">
      <c r="A5" s="136" t="s">
        <v>523</v>
      </c>
      <c r="B5" s="141"/>
      <c r="C5" s="142"/>
      <c r="D5" s="143">
        <v>63509</v>
      </c>
      <c r="E5" s="144"/>
      <c r="F5" s="145">
        <v>38566</v>
      </c>
      <c r="G5" s="146"/>
      <c r="H5" s="147"/>
    </row>
    <row r="6" spans="1:8" x14ac:dyDescent="0.2">
      <c r="A6" s="148"/>
      <c r="B6" s="149"/>
      <c r="C6" s="150"/>
      <c r="D6" s="151">
        <v>43503</v>
      </c>
      <c r="E6" s="152"/>
      <c r="F6" s="153">
        <v>24059</v>
      </c>
      <c r="G6" s="154"/>
      <c r="H6" s="155"/>
    </row>
    <row r="7" spans="1:8" x14ac:dyDescent="0.2">
      <c r="A7" s="136" t="s">
        <v>524</v>
      </c>
      <c r="B7" s="141"/>
      <c r="C7" s="142"/>
      <c r="D7" s="143">
        <v>57178</v>
      </c>
      <c r="E7" s="144"/>
      <c r="F7" s="145">
        <v>35156</v>
      </c>
      <c r="G7" s="146"/>
      <c r="H7" s="147"/>
    </row>
    <row r="8" spans="1:8" x14ac:dyDescent="0.2">
      <c r="A8" s="148"/>
      <c r="B8" s="149"/>
      <c r="C8" s="150"/>
      <c r="D8" s="151">
        <v>44573</v>
      </c>
      <c r="E8" s="152"/>
      <c r="F8" s="153">
        <v>22430</v>
      </c>
      <c r="G8" s="154"/>
      <c r="H8" s="155"/>
    </row>
    <row r="9" spans="1:8" x14ac:dyDescent="0.2">
      <c r="A9" s="136" t="s">
        <v>525</v>
      </c>
      <c r="B9" s="141"/>
      <c r="C9" s="142"/>
      <c r="D9" s="143">
        <v>33506</v>
      </c>
      <c r="E9" s="144"/>
      <c r="F9" s="145">
        <v>37029</v>
      </c>
      <c r="G9" s="146"/>
      <c r="H9" s="147"/>
    </row>
    <row r="10" spans="1:8" x14ac:dyDescent="0.2">
      <c r="A10" s="148"/>
      <c r="B10" s="149"/>
      <c r="C10" s="150"/>
      <c r="D10" s="151">
        <v>17251</v>
      </c>
      <c r="E10" s="152"/>
      <c r="F10" s="153">
        <v>23232</v>
      </c>
      <c r="G10" s="154"/>
      <c r="H10" s="155"/>
    </row>
    <row r="11" spans="1:8" x14ac:dyDescent="0.2">
      <c r="A11" s="136" t="s">
        <v>526</v>
      </c>
      <c r="B11" s="141"/>
      <c r="C11" s="142"/>
      <c r="D11" s="143">
        <v>44289</v>
      </c>
      <c r="E11" s="144"/>
      <c r="F11" s="145">
        <v>44805</v>
      </c>
      <c r="G11" s="146"/>
      <c r="H11" s="147"/>
    </row>
    <row r="12" spans="1:8" x14ac:dyDescent="0.2">
      <c r="A12" s="148"/>
      <c r="B12" s="149"/>
      <c r="C12" s="156"/>
      <c r="D12" s="151">
        <v>29178</v>
      </c>
      <c r="E12" s="152"/>
      <c r="F12" s="153">
        <v>29857</v>
      </c>
      <c r="G12" s="154"/>
      <c r="H12" s="155"/>
    </row>
    <row r="13" spans="1:8" x14ac:dyDescent="0.2">
      <c r="A13" s="136"/>
      <c r="B13" s="141"/>
      <c r="C13" s="157"/>
      <c r="D13" s="158">
        <v>48376</v>
      </c>
      <c r="E13" s="159"/>
      <c r="F13" s="160">
        <v>38955</v>
      </c>
      <c r="G13" s="161"/>
      <c r="H13" s="147"/>
    </row>
    <row r="14" spans="1:8" x14ac:dyDescent="0.2">
      <c r="A14" s="148"/>
      <c r="B14" s="149"/>
      <c r="C14" s="150"/>
      <c r="D14" s="151">
        <v>32685</v>
      </c>
      <c r="E14" s="152"/>
      <c r="F14" s="153">
        <v>24880</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2.73</v>
      </c>
      <c r="C19" s="162">
        <f>ROUND(VALUE(SUBSTITUTE(実質収支比率等に係る経年分析!G$48,"▲","-")),2)</f>
        <v>2.4700000000000002</v>
      </c>
      <c r="D19" s="162">
        <f>ROUND(VALUE(SUBSTITUTE(実質収支比率等に係る経年分析!H$48,"▲","-")),2)</f>
        <v>2.0299999999999998</v>
      </c>
      <c r="E19" s="162">
        <f>ROUND(VALUE(SUBSTITUTE(実質収支比率等に係る経年分析!I$48,"▲","-")),2)</f>
        <v>2.41</v>
      </c>
      <c r="F19" s="162">
        <f>ROUND(VALUE(SUBSTITUTE(実質収支比率等に係る経年分析!J$48,"▲","-")),2)</f>
        <v>1.64</v>
      </c>
    </row>
    <row r="20" spans="1:11" x14ac:dyDescent="0.2">
      <c r="A20" s="162" t="s">
        <v>54</v>
      </c>
      <c r="B20" s="162">
        <f>ROUND(VALUE(SUBSTITUTE(実質収支比率等に係る経年分析!F$47,"▲","-")),2)</f>
        <v>11.56</v>
      </c>
      <c r="C20" s="162">
        <f>ROUND(VALUE(SUBSTITUTE(実質収支比率等に係る経年分析!G$47,"▲","-")),2)</f>
        <v>13.16</v>
      </c>
      <c r="D20" s="162">
        <f>ROUND(VALUE(SUBSTITUTE(実質収支比率等に係る経年分析!H$47,"▲","-")),2)</f>
        <v>16.27</v>
      </c>
      <c r="E20" s="162">
        <f>ROUND(VALUE(SUBSTITUTE(実質収支比率等に係る経年分析!I$47,"▲","-")),2)</f>
        <v>22.16</v>
      </c>
      <c r="F20" s="162">
        <f>ROUND(VALUE(SUBSTITUTE(実質収支比率等に係る経年分析!J$47,"▲","-")),2)</f>
        <v>29.55</v>
      </c>
    </row>
    <row r="21" spans="1:11" x14ac:dyDescent="0.2">
      <c r="A21" s="162" t="s">
        <v>55</v>
      </c>
      <c r="B21" s="162">
        <f>IF(ISNUMBER(VALUE(SUBSTITUTE(実質収支比率等に係る経年分析!F$49,"▲","-"))),ROUND(VALUE(SUBSTITUTE(実質収支比率等に係る経年分析!F$49,"▲","-")),2),NA())</f>
        <v>0.63</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3.05</v>
      </c>
      <c r="E21" s="162">
        <f>IF(ISNUMBER(VALUE(SUBSTITUTE(実質収支比率等に係る経年分析!I$49,"▲","-"))),ROUND(VALUE(SUBSTITUTE(実質収支比率等に係る経年分析!I$49,"▲","-")),2),NA())</f>
        <v>11.59</v>
      </c>
      <c r="F21" s="162">
        <f>IF(ISNUMBER(VALUE(SUBSTITUTE(実質収支比率等に係る経年分析!J$49,"▲","-"))),ROUND(VALUE(SUBSTITUTE(実質収支比率等に係る経年分析!J$49,"▲","-")),2),NA())</f>
        <v>12.11</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0.56000000000000005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0.85</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0.93</v>
      </c>
    </row>
    <row r="30" spans="1:11" x14ac:dyDescent="0.2">
      <c r="A30" s="163" t="str">
        <f>IF(連結実質赤字比率に係る赤字・黒字の構成分析!C$40="",NA(),連結実質赤字比率に係る赤字・黒字の構成分析!C$40)</f>
        <v>交通事業会計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3.41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2.5299999999999998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1.43</v>
      </c>
    </row>
    <row r="31" spans="1:11" x14ac:dyDescent="0.2">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2.72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2.46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1.64</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2.27</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3.67</v>
      </c>
    </row>
    <row r="36" spans="1:16" x14ac:dyDescent="0.2">
      <c r="A36" s="163" t="str">
        <f>IF(連結実質赤字比率に係る赤字・黒字の構成分析!C$34="",NA(),連結実質赤字比率に係る赤字・黒字の構成分析!C$34)</f>
        <v>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4.9800000000000004</v>
      </c>
    </row>
    <row r="39" spans="1:16" x14ac:dyDescent="0.2">
      <c r="A39" s="132" t="s">
        <v>59</v>
      </c>
    </row>
    <row r="40" spans="1:16" x14ac:dyDescent="0.2">
      <c r="A40" s="164"/>
      <c r="B40" s="164" t="str">
        <f>'（経営企画課）実質公債費比率（分子）の構造'!K$44</f>
        <v>R02</v>
      </c>
      <c r="C40" s="164"/>
      <c r="D40" s="164"/>
      <c r="E40" s="164" t="str">
        <f>'（経営企画課）実質公債費比率（分子）の構造'!L$44</f>
        <v>R03</v>
      </c>
      <c r="F40" s="164"/>
      <c r="G40" s="164"/>
      <c r="H40" s="164" t="str">
        <f>'（経営企画課）実質公債費比率（分子）の構造'!M$44</f>
        <v>R04</v>
      </c>
      <c r="I40" s="164"/>
      <c r="J40" s="164"/>
      <c r="K40" s="164" t="str">
        <f>'（経営企画課）実質公債費比率（分子）の構造'!N$44</f>
        <v>R05</v>
      </c>
      <c r="L40" s="164"/>
      <c r="M40" s="164"/>
      <c r="N40" s="164" t="str">
        <f>'（経営企画課）実質公債費比率（分子）の構造'!O$44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'（経営企画課）実質公債費比率（分子）の構造'!K$52</f>
        <v>7112</v>
      </c>
      <c r="E42" s="164"/>
      <c r="F42" s="164"/>
      <c r="G42" s="164">
        <f>'（経営企画課）実質公債費比率（分子）の構造'!L$52</f>
        <v>7340</v>
      </c>
      <c r="H42" s="164"/>
      <c r="I42" s="164"/>
      <c r="J42" s="164">
        <f>'（経営企画課）実質公債費比率（分子）の構造'!M$52</f>
        <v>7234</v>
      </c>
      <c r="K42" s="164"/>
      <c r="L42" s="164"/>
      <c r="M42" s="164">
        <f>'（経営企画課）実質公債費比率（分子）の構造'!N$52</f>
        <v>7386</v>
      </c>
      <c r="N42" s="164"/>
      <c r="O42" s="164"/>
      <c r="P42" s="164">
        <f>'（経営企画課）実質公債費比率（分子）の構造'!O$52</f>
        <v>7282</v>
      </c>
    </row>
    <row r="43" spans="1:16" x14ac:dyDescent="0.2">
      <c r="A43" s="164" t="s">
        <v>16</v>
      </c>
      <c r="B43" s="164" t="str">
        <f>'（経営企画課）実質公債費比率（分子）の構造'!K$51</f>
        <v>-</v>
      </c>
      <c r="C43" s="164"/>
      <c r="D43" s="164"/>
      <c r="E43" s="164" t="str">
        <f>'（経営企画課）実質公債費比率（分子）の構造'!L$51</f>
        <v>-</v>
      </c>
      <c r="F43" s="164"/>
      <c r="G43" s="164"/>
      <c r="H43" s="164" t="str">
        <f>'（経営企画課）実質公債費比率（分子）の構造'!M$51</f>
        <v>-</v>
      </c>
      <c r="I43" s="164"/>
      <c r="J43" s="164"/>
      <c r="K43" s="164" t="str">
        <f>'（経営企画課）実質公債費比率（分子）の構造'!N$51</f>
        <v>-</v>
      </c>
      <c r="L43" s="164"/>
      <c r="M43" s="164"/>
      <c r="N43" s="164" t="str">
        <f>'（経営企画課）実質公債費比率（分子）の構造'!O$51</f>
        <v>-</v>
      </c>
      <c r="O43" s="164"/>
      <c r="P43" s="164"/>
    </row>
    <row r="44" spans="1:16" x14ac:dyDescent="0.2">
      <c r="A44" s="164" t="s">
        <v>63</v>
      </c>
      <c r="B44" s="164">
        <f>'（経営企画課）実質公債費比率（分子）の構造'!K$50</f>
        <v>24</v>
      </c>
      <c r="C44" s="164"/>
      <c r="D44" s="164"/>
      <c r="E44" s="164">
        <f>'（経営企画課）実質公債費比率（分子）の構造'!L$50</f>
        <v>21</v>
      </c>
      <c r="F44" s="164"/>
      <c r="G44" s="164"/>
      <c r="H44" s="164">
        <f>'（経営企画課）実質公債費比率（分子）の構造'!M$50</f>
        <v>16</v>
      </c>
      <c r="I44" s="164"/>
      <c r="J44" s="164"/>
      <c r="K44" s="164">
        <f>'（経営企画課）実質公債費比率（分子）の構造'!N$50</f>
        <v>16</v>
      </c>
      <c r="L44" s="164"/>
      <c r="M44" s="164"/>
      <c r="N44" s="164">
        <f>'（経営企画課）実質公債費比率（分子）の構造'!O$50</f>
        <v>16</v>
      </c>
      <c r="O44" s="164"/>
      <c r="P44" s="164"/>
    </row>
    <row r="45" spans="1:16" x14ac:dyDescent="0.2">
      <c r="A45" s="164" t="s">
        <v>64</v>
      </c>
      <c r="B45" s="164">
        <f>'（経営企画課）実質公債費比率（分子）の構造'!K$49</f>
        <v>209</v>
      </c>
      <c r="C45" s="164"/>
      <c r="D45" s="164"/>
      <c r="E45" s="164">
        <f>'（経営企画課）実質公債費比率（分子）の構造'!L$49</f>
        <v>219</v>
      </c>
      <c r="F45" s="164"/>
      <c r="G45" s="164"/>
      <c r="H45" s="164">
        <f>'（経営企画課）実質公債費比率（分子）の構造'!M$49</f>
        <v>212</v>
      </c>
      <c r="I45" s="164"/>
      <c r="J45" s="164"/>
      <c r="K45" s="164">
        <f>'（経営企画課）実質公債費比率（分子）の構造'!N$49</f>
        <v>152</v>
      </c>
      <c r="L45" s="164"/>
      <c r="M45" s="164"/>
      <c r="N45" s="164">
        <f>'（経営企画課）実質公債費比率（分子）の構造'!O$49</f>
        <v>204</v>
      </c>
      <c r="O45" s="164"/>
      <c r="P45" s="164"/>
    </row>
    <row r="46" spans="1:16" x14ac:dyDescent="0.2">
      <c r="A46" s="164" t="s">
        <v>65</v>
      </c>
      <c r="B46" s="164">
        <f>'（経営企画課）実質公債費比率（分子）の構造'!K$48</f>
        <v>1868</v>
      </c>
      <c r="C46" s="164"/>
      <c r="D46" s="164"/>
      <c r="E46" s="164">
        <f>'（経営企画課）実質公債費比率（分子）の構造'!L$48</f>
        <v>1834</v>
      </c>
      <c r="F46" s="164"/>
      <c r="G46" s="164"/>
      <c r="H46" s="164">
        <f>'（経営企画課）実質公債費比率（分子）の構造'!M$48</f>
        <v>1808</v>
      </c>
      <c r="I46" s="164"/>
      <c r="J46" s="164"/>
      <c r="K46" s="164">
        <f>'（経営企画課）実質公債費比率（分子）の構造'!N$48</f>
        <v>1706</v>
      </c>
      <c r="L46" s="164"/>
      <c r="M46" s="164"/>
      <c r="N46" s="164">
        <f>'（経営企画課）実質公債費比率（分子）の構造'!O$48</f>
        <v>1733</v>
      </c>
      <c r="O46" s="164"/>
      <c r="P46" s="164"/>
    </row>
    <row r="47" spans="1:16" x14ac:dyDescent="0.2">
      <c r="A47" s="164" t="s">
        <v>12</v>
      </c>
      <c r="B47" s="164" t="str">
        <f>'（経営企画課）実質公債費比率（分子）の構造'!K$47</f>
        <v>-</v>
      </c>
      <c r="C47" s="164"/>
      <c r="D47" s="164"/>
      <c r="E47" s="164" t="str">
        <f>'（経営企画課）実質公債費比率（分子）の構造'!L$47</f>
        <v>-</v>
      </c>
      <c r="F47" s="164"/>
      <c r="G47" s="164"/>
      <c r="H47" s="164" t="str">
        <f>'（経営企画課）実質公債費比率（分子）の構造'!M$47</f>
        <v>-</v>
      </c>
      <c r="I47" s="164"/>
      <c r="J47" s="164"/>
      <c r="K47" s="164" t="str">
        <f>'（経営企画課）実質公債費比率（分子）の構造'!N$47</f>
        <v>-</v>
      </c>
      <c r="L47" s="164"/>
      <c r="M47" s="164"/>
      <c r="N47" s="164" t="str">
        <f>'（経営企画課）実質公債費比率（分子）の構造'!O$47</f>
        <v>-</v>
      </c>
      <c r="O47" s="164"/>
      <c r="P47" s="164"/>
    </row>
    <row r="48" spans="1:16" x14ac:dyDescent="0.2">
      <c r="A48" s="164" t="s">
        <v>66</v>
      </c>
      <c r="B48" s="164" t="str">
        <f>'（経営企画課）実質公債費比率（分子）の構造'!K$46</f>
        <v>-</v>
      </c>
      <c r="C48" s="164"/>
      <c r="D48" s="164"/>
      <c r="E48" s="164" t="str">
        <f>'（経営企画課）実質公債費比率（分子）の構造'!L$46</f>
        <v>-</v>
      </c>
      <c r="F48" s="164"/>
      <c r="G48" s="164"/>
      <c r="H48" s="164" t="str">
        <f>'（経営企画課）実質公債費比率（分子）の構造'!M$46</f>
        <v>-</v>
      </c>
      <c r="I48" s="164"/>
      <c r="J48" s="164"/>
      <c r="K48" s="164" t="str">
        <f>'（経営企画課）実質公債費比率（分子）の構造'!N$46</f>
        <v>-</v>
      </c>
      <c r="L48" s="164"/>
      <c r="M48" s="164"/>
      <c r="N48" s="164" t="str">
        <f>'（経営企画課）実質公債費比率（分子）の構造'!O$46</f>
        <v>-</v>
      </c>
      <c r="O48" s="164"/>
      <c r="P48" s="164"/>
    </row>
    <row r="49" spans="1:16" x14ac:dyDescent="0.2">
      <c r="A49" s="164" t="s">
        <v>67</v>
      </c>
      <c r="B49" s="164">
        <f>'（経営企画課）実質公債費比率（分子）の構造'!K$45</f>
        <v>6666</v>
      </c>
      <c r="C49" s="164"/>
      <c r="D49" s="164"/>
      <c r="E49" s="164">
        <f>'（経営企画課）実質公債費比率（分子）の構造'!L$45</f>
        <v>6949</v>
      </c>
      <c r="F49" s="164"/>
      <c r="G49" s="164"/>
      <c r="H49" s="164">
        <f>'（経営企画課）実質公債費比率（分子）の構造'!M$45</f>
        <v>7186</v>
      </c>
      <c r="I49" s="164"/>
      <c r="J49" s="164"/>
      <c r="K49" s="164">
        <f>'（経営企画課）実質公債費比率（分子）の構造'!N$45</f>
        <v>7380</v>
      </c>
      <c r="L49" s="164"/>
      <c r="M49" s="164"/>
      <c r="N49" s="164">
        <f>'（経営企画課）実質公債費比率（分子）の構造'!O$45</f>
        <v>6691</v>
      </c>
      <c r="O49" s="164"/>
      <c r="P49" s="164"/>
    </row>
    <row r="50" spans="1:16" x14ac:dyDescent="0.2">
      <c r="A50" s="164" t="s">
        <v>68</v>
      </c>
      <c r="B50" s="164" t="e">
        <f>NA()</f>
        <v>#N/A</v>
      </c>
      <c r="C50" s="164">
        <f>IF(ISNUMBER('（経営企画課）実質公債費比率（分子）の構造'!K$53),'（経営企画課）実質公債費比率（分子）の構造'!K$53,NA())</f>
        <v>1655</v>
      </c>
      <c r="D50" s="164" t="e">
        <f>NA()</f>
        <v>#N/A</v>
      </c>
      <c r="E50" s="164" t="e">
        <f>NA()</f>
        <v>#N/A</v>
      </c>
      <c r="F50" s="164">
        <f>IF(ISNUMBER('（経営企画課）実質公債費比率（分子）の構造'!L$53),'（経営企画課）実質公債費比率（分子）の構造'!L$53,NA())</f>
        <v>1683</v>
      </c>
      <c r="G50" s="164" t="e">
        <f>NA()</f>
        <v>#N/A</v>
      </c>
      <c r="H50" s="164" t="e">
        <f>NA()</f>
        <v>#N/A</v>
      </c>
      <c r="I50" s="164">
        <f>IF(ISNUMBER('（経営企画課）実質公債費比率（分子）の構造'!M$53),'（経営企画課）実質公債費比率（分子）の構造'!M$53,NA())</f>
        <v>1988</v>
      </c>
      <c r="J50" s="164" t="e">
        <f>NA()</f>
        <v>#N/A</v>
      </c>
      <c r="K50" s="164" t="e">
        <f>NA()</f>
        <v>#N/A</v>
      </c>
      <c r="L50" s="164">
        <f>IF(ISNUMBER('（経営企画課）実質公債費比率（分子）の構造'!N$53),'（経営企画課）実質公債費比率（分子）の構造'!N$53,NA())</f>
        <v>1868</v>
      </c>
      <c r="M50" s="164" t="e">
        <f>NA()</f>
        <v>#N/A</v>
      </c>
      <c r="N50" s="164" t="e">
        <f>NA()</f>
        <v>#N/A</v>
      </c>
      <c r="O50" s="164">
        <f>IF(ISNUMBER('（経営企画課）実質公債費比率（分子）の構造'!O$53),'（経営企画課）実質公債費比率（分子）の構造'!O$53,NA())</f>
        <v>1362</v>
      </c>
      <c r="P50" s="164" t="e">
        <f>NA()</f>
        <v>#N/A</v>
      </c>
    </row>
    <row r="53" spans="1:16" x14ac:dyDescent="0.2">
      <c r="A53" s="132" t="s">
        <v>69</v>
      </c>
    </row>
    <row r="54" spans="1:16" x14ac:dyDescent="0.2">
      <c r="A54" s="163"/>
      <c r="B54" s="163" t="str">
        <f>'（経営企画課）将来負担比率（分子）の構造'!I$40</f>
        <v>R02</v>
      </c>
      <c r="C54" s="163"/>
      <c r="D54" s="163"/>
      <c r="E54" s="163" t="str">
        <f>'（経営企画課）将来負担比率（分子）の構造'!J$40</f>
        <v>R03</v>
      </c>
      <c r="F54" s="163"/>
      <c r="G54" s="163"/>
      <c r="H54" s="163" t="str">
        <f>'（経営企画課）将来負担比率（分子）の構造'!K$40</f>
        <v>R04</v>
      </c>
      <c r="I54" s="163"/>
      <c r="J54" s="163"/>
      <c r="K54" s="163" t="str">
        <f>'（経営企画課）将来負担比率（分子）の構造'!L$40</f>
        <v>R05</v>
      </c>
      <c r="L54" s="163"/>
      <c r="M54" s="163"/>
      <c r="N54" s="163" t="str">
        <f>'（経営企画課）将来負担比率（分子）の構造'!M$40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'（経営企画課）将来負担比率（分子）の構造'!I$52</f>
        <v>68497</v>
      </c>
      <c r="E56" s="163"/>
      <c r="F56" s="163"/>
      <c r="G56" s="163">
        <f>'（経営企画課）将来負担比率（分子）の構造'!J$52</f>
        <v>71610</v>
      </c>
      <c r="H56" s="163"/>
      <c r="I56" s="163"/>
      <c r="J56" s="163">
        <f>'（経営企画課）将来負担比率（分子）の構造'!K$52</f>
        <v>70460</v>
      </c>
      <c r="K56" s="163"/>
      <c r="L56" s="163"/>
      <c r="M56" s="163">
        <f>'（経営企画課）将来負担比率（分子）の構造'!L$52</f>
        <v>69078</v>
      </c>
      <c r="N56" s="163"/>
      <c r="O56" s="163"/>
      <c r="P56" s="163">
        <f>'（経営企画課）将来負担比率（分子）の構造'!M$52</f>
        <v>71258</v>
      </c>
    </row>
    <row r="57" spans="1:16" x14ac:dyDescent="0.2">
      <c r="A57" s="163" t="s">
        <v>42</v>
      </c>
      <c r="B57" s="163"/>
      <c r="C57" s="163"/>
      <c r="D57" s="163">
        <f>'（経営企画課）将来負担比率（分子）の構造'!I$51</f>
        <v>13945</v>
      </c>
      <c r="E57" s="163"/>
      <c r="F57" s="163"/>
      <c r="G57" s="163">
        <f>'（経営企画課）将来負担比率（分子）の構造'!J$51</f>
        <v>13334</v>
      </c>
      <c r="H57" s="163"/>
      <c r="I57" s="163"/>
      <c r="J57" s="163">
        <f>'（経営企画課）将来負担比率（分子）の構造'!K$51</f>
        <v>12323</v>
      </c>
      <c r="K57" s="163"/>
      <c r="L57" s="163"/>
      <c r="M57" s="163">
        <f>'（経営企画課）将来負担比率（分子）の構造'!L$51</f>
        <v>11561</v>
      </c>
      <c r="N57" s="163"/>
      <c r="O57" s="163"/>
      <c r="P57" s="163">
        <f>'（経営企画課）将来負担比率（分子）の構造'!M$51</f>
        <v>10428</v>
      </c>
    </row>
    <row r="58" spans="1:16" x14ac:dyDescent="0.2">
      <c r="A58" s="163" t="s">
        <v>41</v>
      </c>
      <c r="B58" s="163"/>
      <c r="C58" s="163"/>
      <c r="D58" s="163">
        <f>'（経営企画課）将来負担比率（分子）の構造'!I$50</f>
        <v>24051</v>
      </c>
      <c r="E58" s="163"/>
      <c r="F58" s="163"/>
      <c r="G58" s="163">
        <f>'（経営企画課）将来負担比率（分子）の構造'!J$50</f>
        <v>28194</v>
      </c>
      <c r="H58" s="163"/>
      <c r="I58" s="163"/>
      <c r="J58" s="163">
        <f>'（経営企画課）将来負担比率（分子）の構造'!K$50</f>
        <v>31462</v>
      </c>
      <c r="K58" s="163"/>
      <c r="L58" s="163"/>
      <c r="M58" s="163">
        <f>'（経営企画課）将来負担比率（分子）の構造'!L$50</f>
        <v>33182</v>
      </c>
      <c r="N58" s="163"/>
      <c r="O58" s="163"/>
      <c r="P58" s="163">
        <f>'（経営企画課）将来負担比率（分子）の構造'!M$50</f>
        <v>35011</v>
      </c>
    </row>
    <row r="59" spans="1:16" x14ac:dyDescent="0.2">
      <c r="A59" s="163" t="s">
        <v>39</v>
      </c>
      <c r="B59" s="163" t="str">
        <f>'（経営企画課）将来負担比率（分子）の構造'!I$49</f>
        <v>-</v>
      </c>
      <c r="C59" s="163"/>
      <c r="D59" s="163"/>
      <c r="E59" s="163" t="str">
        <f>'（経営企画課）将来負担比率（分子）の構造'!J$49</f>
        <v>-</v>
      </c>
      <c r="F59" s="163"/>
      <c r="G59" s="163"/>
      <c r="H59" s="163" t="str">
        <f>'（経営企画課）将来負担比率（分子）の構造'!K$49</f>
        <v>-</v>
      </c>
      <c r="I59" s="163"/>
      <c r="J59" s="163"/>
      <c r="K59" s="163" t="str">
        <f>'（経営企画課）将来負担比率（分子）の構造'!L$49</f>
        <v>-</v>
      </c>
      <c r="L59" s="163"/>
      <c r="M59" s="163"/>
      <c r="N59" s="163" t="str">
        <f>'（経営企画課）将来負担比率（分子）の構造'!M$49</f>
        <v>-</v>
      </c>
      <c r="O59" s="163"/>
      <c r="P59" s="163"/>
    </row>
    <row r="60" spans="1:16" x14ac:dyDescent="0.2">
      <c r="A60" s="163" t="s">
        <v>38</v>
      </c>
      <c r="B60" s="163" t="str">
        <f>'（経営企画課）将来負担比率（分子）の構造'!I$48</f>
        <v>-</v>
      </c>
      <c r="C60" s="163"/>
      <c r="D60" s="163"/>
      <c r="E60" s="163" t="str">
        <f>'（経営企画課）将来負担比率（分子）の構造'!J$48</f>
        <v>-</v>
      </c>
      <c r="F60" s="163"/>
      <c r="G60" s="163"/>
      <c r="H60" s="163" t="str">
        <f>'（経営企画課）将来負担比率（分子）の構造'!K$48</f>
        <v>-</v>
      </c>
      <c r="I60" s="163"/>
      <c r="J60" s="163"/>
      <c r="K60" s="163" t="str">
        <f>'（経営企画課）将来負担比率（分子）の構造'!L$48</f>
        <v>-</v>
      </c>
      <c r="L60" s="163"/>
      <c r="M60" s="163"/>
      <c r="N60" s="163" t="str">
        <f>'（経営企画課）将来負担比率（分子）の構造'!M$48</f>
        <v>-</v>
      </c>
      <c r="O60" s="163"/>
      <c r="P60" s="163"/>
    </row>
    <row r="61" spans="1:16" x14ac:dyDescent="0.2">
      <c r="A61" s="163" t="s">
        <v>36</v>
      </c>
      <c r="B61" s="163">
        <f>'（経営企画課）将来負担比率（分子）の構造'!I$46</f>
        <v>13</v>
      </c>
      <c r="C61" s="163"/>
      <c r="D61" s="163"/>
      <c r="E61" s="163">
        <f>'（経営企画課）将来負担比率（分子）の構造'!J$46</f>
        <v>4</v>
      </c>
      <c r="F61" s="163"/>
      <c r="G61" s="163"/>
      <c r="H61" s="163">
        <f>'（経営企画課）将来負担比率（分子）の構造'!K$46</f>
        <v>12</v>
      </c>
      <c r="I61" s="163"/>
      <c r="J61" s="163"/>
      <c r="K61" s="163">
        <f>'（経営企画課）将来負担比率（分子）の構造'!L$46</f>
        <v>3</v>
      </c>
      <c r="L61" s="163"/>
      <c r="M61" s="163"/>
      <c r="N61" s="163">
        <f>'（経営企画課）将来負担比率（分子）の構造'!M$46</f>
        <v>3</v>
      </c>
      <c r="O61" s="163"/>
      <c r="P61" s="163"/>
    </row>
    <row r="62" spans="1:16" x14ac:dyDescent="0.2">
      <c r="A62" s="163" t="s">
        <v>35</v>
      </c>
      <c r="B62" s="163">
        <f>'（経営企画課）将来負担比率（分子）の構造'!I$45</f>
        <v>7813</v>
      </c>
      <c r="C62" s="163"/>
      <c r="D62" s="163"/>
      <c r="E62" s="163">
        <f>'（経営企画課）将来負担比率（分子）の構造'!J$45</f>
        <v>7972</v>
      </c>
      <c r="F62" s="163"/>
      <c r="G62" s="163"/>
      <c r="H62" s="163">
        <f>'（経営企画課）将来負担比率（分子）の構造'!K$45</f>
        <v>8364</v>
      </c>
      <c r="I62" s="163"/>
      <c r="J62" s="163"/>
      <c r="K62" s="163">
        <f>'（経営企画課）将来負担比率（分子）の構造'!L$45</f>
        <v>8921</v>
      </c>
      <c r="L62" s="163"/>
      <c r="M62" s="163"/>
      <c r="N62" s="163">
        <f>'（経営企画課）将来負担比率（分子）の構造'!M$45</f>
        <v>9567</v>
      </c>
      <c r="O62" s="163"/>
      <c r="P62" s="163"/>
    </row>
    <row r="63" spans="1:16" x14ac:dyDescent="0.2">
      <c r="A63" s="163" t="s">
        <v>34</v>
      </c>
      <c r="B63" s="163">
        <f>'（経営企画課）将来負担比率（分子）の構造'!I$44</f>
        <v>2894</v>
      </c>
      <c r="C63" s="163"/>
      <c r="D63" s="163"/>
      <c r="E63" s="163">
        <f>'（経営企画課）将来負担比率（分子）の構造'!J$44</f>
        <v>2534</v>
      </c>
      <c r="F63" s="163"/>
      <c r="G63" s="163"/>
      <c r="H63" s="163">
        <f>'（経営企画課）将来負担比率（分子）の構造'!K$44</f>
        <v>2180</v>
      </c>
      <c r="I63" s="163"/>
      <c r="J63" s="163"/>
      <c r="K63" s="163">
        <f>'（経営企画課）将来負担比率（分子）の構造'!L$44</f>
        <v>1806</v>
      </c>
      <c r="L63" s="163"/>
      <c r="M63" s="163"/>
      <c r="N63" s="163">
        <f>'（経営企画課）将来負担比率（分子）の構造'!M$44</f>
        <v>1481</v>
      </c>
      <c r="O63" s="163"/>
      <c r="P63" s="163"/>
    </row>
    <row r="64" spans="1:16" x14ac:dyDescent="0.2">
      <c r="A64" s="163" t="s">
        <v>33</v>
      </c>
      <c r="B64" s="163">
        <f>'（経営企画課）将来負担比率（分子）の構造'!I$43</f>
        <v>16601</v>
      </c>
      <c r="C64" s="163"/>
      <c r="D64" s="163"/>
      <c r="E64" s="163">
        <f>'（経営企画課）将来負担比率（分子）の構造'!J$43</f>
        <v>15855</v>
      </c>
      <c r="F64" s="163"/>
      <c r="G64" s="163"/>
      <c r="H64" s="163">
        <f>'（経営企画課）将来負担比率（分子）の構造'!K$43</f>
        <v>15975</v>
      </c>
      <c r="I64" s="163"/>
      <c r="J64" s="163"/>
      <c r="K64" s="163">
        <f>'（経営企画課）将来負担比率（分子）の構造'!L$43</f>
        <v>15573</v>
      </c>
      <c r="L64" s="163"/>
      <c r="M64" s="163"/>
      <c r="N64" s="163">
        <f>'（経営企画課）将来負担比率（分子）の構造'!M$43</f>
        <v>19844</v>
      </c>
      <c r="O64" s="163"/>
      <c r="P64" s="163"/>
    </row>
    <row r="65" spans="1:16" x14ac:dyDescent="0.2">
      <c r="A65" s="163" t="s">
        <v>32</v>
      </c>
      <c r="B65" s="163">
        <f>'（経営企画課）将来負担比率（分子）の構造'!I$42</f>
        <v>362</v>
      </c>
      <c r="C65" s="163"/>
      <c r="D65" s="163"/>
      <c r="E65" s="163">
        <f>'（経営企画課）将来負担比率（分子）の構造'!J$42</f>
        <v>341</v>
      </c>
      <c r="F65" s="163"/>
      <c r="G65" s="163"/>
      <c r="H65" s="163">
        <f>'（経営企画課）将来負担比率（分子）の構造'!K$42</f>
        <v>325</v>
      </c>
      <c r="I65" s="163"/>
      <c r="J65" s="163"/>
      <c r="K65" s="163">
        <f>'（経営企画課）将来負担比率（分子）の構造'!L$42</f>
        <v>370</v>
      </c>
      <c r="L65" s="163"/>
      <c r="M65" s="163"/>
      <c r="N65" s="163">
        <f>'（経営企画課）将来負担比率（分子）の構造'!M$42</f>
        <v>355</v>
      </c>
      <c r="O65" s="163"/>
      <c r="P65" s="163"/>
    </row>
    <row r="66" spans="1:16" x14ac:dyDescent="0.2">
      <c r="A66" s="163" t="s">
        <v>31</v>
      </c>
      <c r="B66" s="163">
        <f>'（経営企画課）将来負担比率（分子）の構造'!I$41</f>
        <v>60954</v>
      </c>
      <c r="C66" s="163"/>
      <c r="D66" s="163"/>
      <c r="E66" s="163">
        <f>'（経営企画課）将来負担比率（分子）の構造'!J$41</f>
        <v>64600</v>
      </c>
      <c r="F66" s="163"/>
      <c r="G66" s="163"/>
      <c r="H66" s="163">
        <f>'（経営企画課）将来負担比率（分子）の構造'!K$41</f>
        <v>65108</v>
      </c>
      <c r="I66" s="163"/>
      <c r="J66" s="163"/>
      <c r="K66" s="163">
        <f>'（経営企画課）将来負担比率（分子）の構造'!L$41</f>
        <v>59198</v>
      </c>
      <c r="L66" s="163"/>
      <c r="M66" s="163"/>
      <c r="N66" s="163">
        <f>'（経営企画課）将来負担比率（分子）の構造'!M$41</f>
        <v>55505</v>
      </c>
      <c r="O66" s="163"/>
      <c r="P66" s="163"/>
    </row>
    <row r="67" spans="1:16" x14ac:dyDescent="0.2">
      <c r="A67" s="163" t="s">
        <v>72</v>
      </c>
      <c r="B67" s="163" t="e">
        <f>NA()</f>
        <v>#N/A</v>
      </c>
      <c r="C67" s="163">
        <f>IF(ISNUMBER('（経営企画課）将来負担比率（分子）の構造'!I$53), IF('（経営企画課）将来負担比率（分子）の構造'!I$53 &lt; 0, 0, '（経営企画課）将来負担比率（分子）の構造'!I$53), NA())</f>
        <v>0</v>
      </c>
      <c r="D67" s="163" t="e">
        <f>NA()</f>
        <v>#N/A</v>
      </c>
      <c r="E67" s="163" t="e">
        <f>NA()</f>
        <v>#N/A</v>
      </c>
      <c r="F67" s="163">
        <f>IF(ISNUMBER('（経営企画課）将来負担比率（分子）の構造'!J$53), IF('（経営企画課）将来負担比率（分子）の構造'!J$53 &lt; 0, 0, '（経営企画課）将来負担比率（分子）の構造'!J$53), NA())</f>
        <v>0</v>
      </c>
      <c r="G67" s="163" t="e">
        <f>NA()</f>
        <v>#N/A</v>
      </c>
      <c r="H67" s="163" t="e">
        <f>NA()</f>
        <v>#N/A</v>
      </c>
      <c r="I67" s="163">
        <f>IF(ISNUMBER('（経営企画課）将来負担比率（分子）の構造'!K$53), IF('（経営企画課）将来負担比率（分子）の構造'!K$53 &lt; 0, 0, '（経営企画課）将来負担比率（分子）の構造'!K$53), NA())</f>
        <v>0</v>
      </c>
      <c r="J67" s="163" t="e">
        <f>NA()</f>
        <v>#N/A</v>
      </c>
      <c r="K67" s="163" t="e">
        <f>NA()</f>
        <v>#N/A</v>
      </c>
      <c r="L67" s="163">
        <f>IF(ISNUMBER('（経営企画課）将来負担比率（分子）の構造'!L$53), IF('（経営企画課）将来負担比率（分子）の構造'!L$53 &lt; 0, 0, '（経営企画課）将来負担比率（分子）の構造'!L$53), NA())</f>
        <v>0</v>
      </c>
      <c r="M67" s="163" t="e">
        <f>NA()</f>
        <v>#N/A</v>
      </c>
      <c r="N67" s="163" t="e">
        <f>NA()</f>
        <v>#N/A</v>
      </c>
      <c r="O67" s="163">
        <f>IF(ISNUMBER('（経営企画課）将来負担比率（分子）の構造'!M$53), IF('（経営企画課）将来負担比率（分子）の構造'!M$53 &lt; 0, 0, '（経営企画課）将来負担比率（分子）の構造'!M$53), NA())</f>
        <v>0</v>
      </c>
      <c r="P67" s="163" t="e">
        <f>NA()</f>
        <v>#N/A</v>
      </c>
    </row>
    <row r="70" spans="1:16" x14ac:dyDescent="0.2">
      <c r="A70" s="165" t="s">
        <v>73</v>
      </c>
      <c r="B70" s="165"/>
      <c r="C70" s="165"/>
      <c r="D70" s="165"/>
      <c r="E70" s="165"/>
      <c r="F70" s="165"/>
    </row>
    <row r="71" spans="1:16" x14ac:dyDescent="0.2">
      <c r="A71" s="166"/>
      <c r="B71" s="166" t="str">
        <f>'（経営企画課）基金残高に係る経年分析'!F54</f>
        <v>R04</v>
      </c>
      <c r="C71" s="166" t="str">
        <f>'（経営企画課）基金残高に係る経年分析'!G54</f>
        <v>R05</v>
      </c>
      <c r="D71" s="166" t="str">
        <f>'（経営企画課）基金残高に係る経年分析'!H54</f>
        <v>R06</v>
      </c>
    </row>
    <row r="72" spans="1:16" x14ac:dyDescent="0.2">
      <c r="A72" s="166" t="s">
        <v>74</v>
      </c>
      <c r="B72" s="167">
        <f>'（経営企画課）基金残高に係る経年分析'!F55</f>
        <v>7248</v>
      </c>
      <c r="C72" s="167">
        <f>'（経営企画課）基金残高に係る経年分析'!G55</f>
        <v>10105</v>
      </c>
      <c r="D72" s="167">
        <f>'（経営企画課）基金残高に係る経年分析'!H55</f>
        <v>13937</v>
      </c>
    </row>
    <row r="73" spans="1:16" x14ac:dyDescent="0.2">
      <c r="A73" s="166" t="s">
        <v>75</v>
      </c>
      <c r="B73" s="167">
        <f>'（経営企画課）基金残高に係る経年分析'!F56</f>
        <v>12815</v>
      </c>
      <c r="C73" s="167">
        <f>'（経営企画課）基金残高に係る経年分析'!G56</f>
        <v>11405</v>
      </c>
      <c r="D73" s="167">
        <f>'（経営企画課）基金残高に係る経年分析'!H56</f>
        <v>10455</v>
      </c>
    </row>
    <row r="74" spans="1:16" x14ac:dyDescent="0.2">
      <c r="A74" s="166" t="s">
        <v>76</v>
      </c>
      <c r="B74" s="167">
        <f>'（経営企画課）基金残高に係る経年分析'!F57</f>
        <v>8675</v>
      </c>
      <c r="C74" s="167">
        <f>'（経営企画課）基金残高に係る経年分析'!G57</f>
        <v>9472</v>
      </c>
      <c r="D74" s="167">
        <f>'（経営企画課）基金残高に係る経年分析'!H57</f>
        <v>8697</v>
      </c>
    </row>
  </sheetData>
  <sheetProtection algorithmName="SHA-512" hashValue="uuM9e4xWQ0Jya/zpCUT5S/wfS/Vaw+FbBbMcUA3r8wy99Z0hOvvDkaPuz8NUlrCru+Bs/bgp07N7yzPCkhbfYw==" saltValue="ZoD+SkkL0jXOJ7D2JQV62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CD34" sqref="CD34:DK34"/>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32914971</v>
      </c>
      <c r="S5" s="613"/>
      <c r="T5" s="613"/>
      <c r="U5" s="613"/>
      <c r="V5" s="613"/>
      <c r="W5" s="613"/>
      <c r="X5" s="613"/>
      <c r="Y5" s="614"/>
      <c r="Z5" s="615">
        <v>35</v>
      </c>
      <c r="AA5" s="615"/>
      <c r="AB5" s="615"/>
      <c r="AC5" s="615"/>
      <c r="AD5" s="616">
        <v>29921423</v>
      </c>
      <c r="AE5" s="616"/>
      <c r="AF5" s="616"/>
      <c r="AG5" s="616"/>
      <c r="AH5" s="616"/>
      <c r="AI5" s="616"/>
      <c r="AJ5" s="616"/>
      <c r="AK5" s="616"/>
      <c r="AL5" s="617">
        <v>62</v>
      </c>
      <c r="AM5" s="618"/>
      <c r="AN5" s="618"/>
      <c r="AO5" s="619"/>
      <c r="AP5" s="609" t="s">
        <v>217</v>
      </c>
      <c r="AQ5" s="610"/>
      <c r="AR5" s="610"/>
      <c r="AS5" s="610"/>
      <c r="AT5" s="610"/>
      <c r="AU5" s="610"/>
      <c r="AV5" s="610"/>
      <c r="AW5" s="610"/>
      <c r="AX5" s="610"/>
      <c r="AY5" s="610"/>
      <c r="AZ5" s="610"/>
      <c r="BA5" s="610"/>
      <c r="BB5" s="610"/>
      <c r="BC5" s="610"/>
      <c r="BD5" s="610"/>
      <c r="BE5" s="610"/>
      <c r="BF5" s="611"/>
      <c r="BG5" s="623">
        <v>29906212</v>
      </c>
      <c r="BH5" s="624"/>
      <c r="BI5" s="624"/>
      <c r="BJ5" s="624"/>
      <c r="BK5" s="624"/>
      <c r="BL5" s="624"/>
      <c r="BM5" s="624"/>
      <c r="BN5" s="625"/>
      <c r="BO5" s="626">
        <v>90.9</v>
      </c>
      <c r="BP5" s="626"/>
      <c r="BQ5" s="626"/>
      <c r="BR5" s="626"/>
      <c r="BS5" s="627">
        <v>702665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1082227</v>
      </c>
      <c r="S6" s="624"/>
      <c r="T6" s="624"/>
      <c r="U6" s="624"/>
      <c r="V6" s="624"/>
      <c r="W6" s="624"/>
      <c r="X6" s="624"/>
      <c r="Y6" s="625"/>
      <c r="Z6" s="626">
        <v>1.2</v>
      </c>
      <c r="AA6" s="626"/>
      <c r="AB6" s="626"/>
      <c r="AC6" s="626"/>
      <c r="AD6" s="627">
        <v>1082227</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29906212</v>
      </c>
      <c r="BH6" s="624"/>
      <c r="BI6" s="624"/>
      <c r="BJ6" s="624"/>
      <c r="BK6" s="624"/>
      <c r="BL6" s="624"/>
      <c r="BM6" s="624"/>
      <c r="BN6" s="625"/>
      <c r="BO6" s="626">
        <v>90.9</v>
      </c>
      <c r="BP6" s="626"/>
      <c r="BQ6" s="626"/>
      <c r="BR6" s="626"/>
      <c r="BS6" s="627">
        <v>702665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485833</v>
      </c>
      <c r="CS6" s="624"/>
      <c r="CT6" s="624"/>
      <c r="CU6" s="624"/>
      <c r="CV6" s="624"/>
      <c r="CW6" s="624"/>
      <c r="CX6" s="624"/>
      <c r="CY6" s="625"/>
      <c r="CZ6" s="617">
        <v>0.5</v>
      </c>
      <c r="DA6" s="618"/>
      <c r="DB6" s="618"/>
      <c r="DC6" s="634"/>
      <c r="DD6" s="632" t="s">
        <v>123</v>
      </c>
      <c r="DE6" s="624"/>
      <c r="DF6" s="624"/>
      <c r="DG6" s="624"/>
      <c r="DH6" s="624"/>
      <c r="DI6" s="624"/>
      <c r="DJ6" s="624"/>
      <c r="DK6" s="624"/>
      <c r="DL6" s="624"/>
      <c r="DM6" s="624"/>
      <c r="DN6" s="624"/>
      <c r="DO6" s="624"/>
      <c r="DP6" s="625"/>
      <c r="DQ6" s="632">
        <v>485833</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23181</v>
      </c>
      <c r="S7" s="624"/>
      <c r="T7" s="624"/>
      <c r="U7" s="624"/>
      <c r="V7" s="624"/>
      <c r="W7" s="624"/>
      <c r="X7" s="624"/>
      <c r="Y7" s="625"/>
      <c r="Z7" s="626">
        <v>0</v>
      </c>
      <c r="AA7" s="626"/>
      <c r="AB7" s="626"/>
      <c r="AC7" s="626"/>
      <c r="AD7" s="627">
        <v>23181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14206063</v>
      </c>
      <c r="BH7" s="624"/>
      <c r="BI7" s="624"/>
      <c r="BJ7" s="624"/>
      <c r="BK7" s="624"/>
      <c r="BL7" s="624"/>
      <c r="BM7" s="624"/>
      <c r="BN7" s="625"/>
      <c r="BO7" s="626">
        <v>43.2</v>
      </c>
      <c r="BP7" s="626"/>
      <c r="BQ7" s="626"/>
      <c r="BR7" s="626"/>
      <c r="BS7" s="627">
        <v>702665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12309537</v>
      </c>
      <c r="CS7" s="624"/>
      <c r="CT7" s="624"/>
      <c r="CU7" s="624"/>
      <c r="CV7" s="624"/>
      <c r="CW7" s="624"/>
      <c r="CX7" s="624"/>
      <c r="CY7" s="625"/>
      <c r="CZ7" s="626">
        <v>13.3</v>
      </c>
      <c r="DA7" s="626"/>
      <c r="DB7" s="626"/>
      <c r="DC7" s="626"/>
      <c r="DD7" s="632">
        <v>2611045</v>
      </c>
      <c r="DE7" s="624"/>
      <c r="DF7" s="624"/>
      <c r="DG7" s="624"/>
      <c r="DH7" s="624"/>
      <c r="DI7" s="624"/>
      <c r="DJ7" s="624"/>
      <c r="DK7" s="624"/>
      <c r="DL7" s="624"/>
      <c r="DM7" s="624"/>
      <c r="DN7" s="624"/>
      <c r="DO7" s="624"/>
      <c r="DP7" s="625"/>
      <c r="DQ7" s="632">
        <v>8256840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412766</v>
      </c>
      <c r="S8" s="624"/>
      <c r="T8" s="624"/>
      <c r="U8" s="624"/>
      <c r="V8" s="624"/>
      <c r="W8" s="624"/>
      <c r="X8" s="624"/>
      <c r="Y8" s="625"/>
      <c r="Z8" s="626">
        <v>0.4</v>
      </c>
      <c r="AA8" s="626"/>
      <c r="AB8" s="626"/>
      <c r="AC8" s="626"/>
      <c r="AD8" s="627">
        <v>412766</v>
      </c>
      <c r="AE8" s="627"/>
      <c r="AF8" s="627"/>
      <c r="AG8" s="627"/>
      <c r="AH8" s="627"/>
      <c r="AI8" s="627"/>
      <c r="AJ8" s="627"/>
      <c r="AK8" s="627"/>
      <c r="AL8" s="628">
        <v>0.9</v>
      </c>
      <c r="AM8" s="629"/>
      <c r="AN8" s="629"/>
      <c r="AO8" s="630"/>
      <c r="AP8" s="620" t="s">
        <v>228</v>
      </c>
      <c r="AQ8" s="621"/>
      <c r="AR8" s="621"/>
      <c r="AS8" s="621"/>
      <c r="AT8" s="621"/>
      <c r="AU8" s="621"/>
      <c r="AV8" s="621"/>
      <c r="AW8" s="621"/>
      <c r="AX8" s="621"/>
      <c r="AY8" s="621"/>
      <c r="AZ8" s="621"/>
      <c r="BA8" s="621"/>
      <c r="BB8" s="621"/>
      <c r="BC8" s="621"/>
      <c r="BD8" s="621"/>
      <c r="BE8" s="621"/>
      <c r="BF8" s="622"/>
      <c r="BG8" s="623">
        <v>302168</v>
      </c>
      <c r="BH8" s="624"/>
      <c r="BI8" s="624"/>
      <c r="BJ8" s="624"/>
      <c r="BK8" s="624"/>
      <c r="BL8" s="624"/>
      <c r="BM8" s="624"/>
      <c r="BN8" s="625"/>
      <c r="BO8" s="626">
        <v>0.9</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44389065</v>
      </c>
      <c r="CS8" s="624"/>
      <c r="CT8" s="624"/>
      <c r="CU8" s="624"/>
      <c r="CV8" s="624"/>
      <c r="CW8" s="624"/>
      <c r="CX8" s="624"/>
      <c r="CY8" s="625"/>
      <c r="CZ8" s="626">
        <v>47.9</v>
      </c>
      <c r="DA8" s="626"/>
      <c r="DB8" s="626"/>
      <c r="DC8" s="626"/>
      <c r="DD8" s="632">
        <v>1350897</v>
      </c>
      <c r="DE8" s="624"/>
      <c r="DF8" s="624"/>
      <c r="DG8" s="624"/>
      <c r="DH8" s="624"/>
      <c r="DI8" s="624"/>
      <c r="DJ8" s="624"/>
      <c r="DK8" s="624"/>
      <c r="DL8" s="624"/>
      <c r="DM8" s="624"/>
      <c r="DN8" s="624"/>
      <c r="DO8" s="624"/>
      <c r="DP8" s="625"/>
      <c r="DQ8" s="632">
        <v>21642414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543514</v>
      </c>
      <c r="S9" s="624"/>
      <c r="T9" s="624"/>
      <c r="U9" s="624"/>
      <c r="V9" s="624"/>
      <c r="W9" s="624"/>
      <c r="X9" s="624"/>
      <c r="Y9" s="625"/>
      <c r="Z9" s="626">
        <v>0.6</v>
      </c>
      <c r="AA9" s="626"/>
      <c r="AB9" s="626"/>
      <c r="AC9" s="626"/>
      <c r="AD9" s="627">
        <v>543514</v>
      </c>
      <c r="AE9" s="627"/>
      <c r="AF9" s="627"/>
      <c r="AG9" s="627"/>
      <c r="AH9" s="627"/>
      <c r="AI9" s="627"/>
      <c r="AJ9" s="627"/>
      <c r="AK9" s="627"/>
      <c r="AL9" s="628">
        <v>1.1000000000000001</v>
      </c>
      <c r="AM9" s="629"/>
      <c r="AN9" s="629"/>
      <c r="AO9" s="630"/>
      <c r="AP9" s="620" t="s">
        <v>231</v>
      </c>
      <c r="AQ9" s="621"/>
      <c r="AR9" s="621"/>
      <c r="AS9" s="621"/>
      <c r="AT9" s="621"/>
      <c r="AU9" s="621"/>
      <c r="AV9" s="621"/>
      <c r="AW9" s="621"/>
      <c r="AX9" s="621"/>
      <c r="AY9" s="621"/>
      <c r="AZ9" s="621"/>
      <c r="BA9" s="621"/>
      <c r="BB9" s="621"/>
      <c r="BC9" s="621"/>
      <c r="BD9" s="621"/>
      <c r="BE9" s="621"/>
      <c r="BF9" s="622"/>
      <c r="BG9" s="623">
        <v>11189318</v>
      </c>
      <c r="BH9" s="624"/>
      <c r="BI9" s="624"/>
      <c r="BJ9" s="624"/>
      <c r="BK9" s="624"/>
      <c r="BL9" s="624"/>
      <c r="BM9" s="624"/>
      <c r="BN9" s="625"/>
      <c r="BO9" s="626">
        <v>34</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5677875</v>
      </c>
      <c r="CS9" s="624"/>
      <c r="CT9" s="624"/>
      <c r="CU9" s="624"/>
      <c r="CV9" s="624"/>
      <c r="CW9" s="624"/>
      <c r="CX9" s="624"/>
      <c r="CY9" s="625"/>
      <c r="CZ9" s="626">
        <v>6.1</v>
      </c>
      <c r="DA9" s="626"/>
      <c r="DB9" s="626"/>
      <c r="DC9" s="626"/>
      <c r="DD9" s="632">
        <v>46561</v>
      </c>
      <c r="DE9" s="624"/>
      <c r="DF9" s="624"/>
      <c r="DG9" s="624"/>
      <c r="DH9" s="624"/>
      <c r="DI9" s="624"/>
      <c r="DJ9" s="624"/>
      <c r="DK9" s="624"/>
      <c r="DL9" s="624"/>
      <c r="DM9" s="624"/>
      <c r="DN9" s="624"/>
      <c r="DO9" s="624"/>
      <c r="DP9" s="625"/>
      <c r="DQ9" s="632">
        <v>4890346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603682</v>
      </c>
      <c r="BH10" s="624"/>
      <c r="BI10" s="624"/>
      <c r="BJ10" s="624"/>
      <c r="BK10" s="624"/>
      <c r="BL10" s="624"/>
      <c r="BM10" s="624"/>
      <c r="BN10" s="625"/>
      <c r="BO10" s="626">
        <v>1.8</v>
      </c>
      <c r="BP10" s="626"/>
      <c r="BQ10" s="626"/>
      <c r="BR10" s="626"/>
      <c r="BS10" s="627">
        <v>100559</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159737</v>
      </c>
      <c r="CS10" s="624"/>
      <c r="CT10" s="624"/>
      <c r="CU10" s="624"/>
      <c r="CV10" s="624"/>
      <c r="CW10" s="624"/>
      <c r="CX10" s="624"/>
      <c r="CY10" s="625"/>
      <c r="CZ10" s="626">
        <v>0.2</v>
      </c>
      <c r="DA10" s="626"/>
      <c r="DB10" s="626"/>
      <c r="DC10" s="626"/>
      <c r="DD10" s="632" t="s">
        <v>123</v>
      </c>
      <c r="DE10" s="624"/>
      <c r="DF10" s="624"/>
      <c r="DG10" s="624"/>
      <c r="DH10" s="624"/>
      <c r="DI10" s="624"/>
      <c r="DJ10" s="624"/>
      <c r="DK10" s="624"/>
      <c r="DL10" s="624"/>
      <c r="DM10" s="624"/>
      <c r="DN10" s="624"/>
      <c r="DO10" s="624"/>
      <c r="DP10" s="625"/>
      <c r="DQ10" s="632">
        <v>148355</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4782269</v>
      </c>
      <c r="S11" s="624"/>
      <c r="T11" s="624"/>
      <c r="U11" s="624"/>
      <c r="V11" s="624"/>
      <c r="W11" s="624"/>
      <c r="X11" s="624"/>
      <c r="Y11" s="625"/>
      <c r="Z11" s="628">
        <v>5.0999999999999996</v>
      </c>
      <c r="AA11" s="629"/>
      <c r="AB11" s="629"/>
      <c r="AC11" s="635"/>
      <c r="AD11" s="632">
        <v>4782269</v>
      </c>
      <c r="AE11" s="624"/>
      <c r="AF11" s="624"/>
      <c r="AG11" s="624"/>
      <c r="AH11" s="624"/>
      <c r="AI11" s="624"/>
      <c r="AJ11" s="624"/>
      <c r="AK11" s="625"/>
      <c r="AL11" s="628">
        <v>9.9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2110895</v>
      </c>
      <c r="BH11" s="624"/>
      <c r="BI11" s="624"/>
      <c r="BJ11" s="624"/>
      <c r="BK11" s="624"/>
      <c r="BL11" s="624"/>
      <c r="BM11" s="624"/>
      <c r="BN11" s="625"/>
      <c r="BO11" s="626">
        <v>6.4</v>
      </c>
      <c r="BP11" s="626"/>
      <c r="BQ11" s="626"/>
      <c r="BR11" s="626"/>
      <c r="BS11" s="627">
        <v>602106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124963</v>
      </c>
      <c r="CS11" s="624"/>
      <c r="CT11" s="624"/>
      <c r="CU11" s="624"/>
      <c r="CV11" s="624"/>
      <c r="CW11" s="624"/>
      <c r="CX11" s="624"/>
      <c r="CY11" s="625"/>
      <c r="CZ11" s="626">
        <v>0.1</v>
      </c>
      <c r="DA11" s="626"/>
      <c r="DB11" s="626"/>
      <c r="DC11" s="626"/>
      <c r="DD11" s="632" t="s">
        <v>123</v>
      </c>
      <c r="DE11" s="624"/>
      <c r="DF11" s="624"/>
      <c r="DG11" s="624"/>
      <c r="DH11" s="624"/>
      <c r="DI11" s="624"/>
      <c r="DJ11" s="624"/>
      <c r="DK11" s="624"/>
      <c r="DL11" s="624"/>
      <c r="DM11" s="624"/>
      <c r="DN11" s="624"/>
      <c r="DO11" s="624"/>
      <c r="DP11" s="625"/>
      <c r="DQ11" s="632">
        <v>103855</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14153827</v>
      </c>
      <c r="BH12" s="624"/>
      <c r="BI12" s="624"/>
      <c r="BJ12" s="624"/>
      <c r="BK12" s="624"/>
      <c r="BL12" s="624"/>
      <c r="BM12" s="624"/>
      <c r="BN12" s="625"/>
      <c r="BO12" s="626">
        <v>43</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495652</v>
      </c>
      <c r="CS12" s="624"/>
      <c r="CT12" s="624"/>
      <c r="CU12" s="624"/>
      <c r="CV12" s="624"/>
      <c r="CW12" s="624"/>
      <c r="CX12" s="624"/>
      <c r="CY12" s="625"/>
      <c r="CZ12" s="626">
        <v>0.5</v>
      </c>
      <c r="DA12" s="626"/>
      <c r="DB12" s="626"/>
      <c r="DC12" s="626"/>
      <c r="DD12" s="632" t="s">
        <v>123</v>
      </c>
      <c r="DE12" s="624"/>
      <c r="DF12" s="624"/>
      <c r="DG12" s="624"/>
      <c r="DH12" s="624"/>
      <c r="DI12" s="624"/>
      <c r="DJ12" s="624"/>
      <c r="DK12" s="624"/>
      <c r="DL12" s="624"/>
      <c r="DM12" s="624"/>
      <c r="DN12" s="624"/>
      <c r="DO12" s="624"/>
      <c r="DP12" s="625"/>
      <c r="DQ12" s="632">
        <v>282391</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13965724</v>
      </c>
      <c r="BH13" s="624"/>
      <c r="BI13" s="624"/>
      <c r="BJ13" s="624"/>
      <c r="BK13" s="624"/>
      <c r="BL13" s="624"/>
      <c r="BM13" s="624"/>
      <c r="BN13" s="625"/>
      <c r="BO13" s="626">
        <v>42.4</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5712531</v>
      </c>
      <c r="CS13" s="624"/>
      <c r="CT13" s="624"/>
      <c r="CU13" s="624"/>
      <c r="CV13" s="624"/>
      <c r="CW13" s="624"/>
      <c r="CX13" s="624"/>
      <c r="CY13" s="625"/>
      <c r="CZ13" s="626">
        <v>6.2</v>
      </c>
      <c r="DA13" s="626"/>
      <c r="DB13" s="626"/>
      <c r="DC13" s="626"/>
      <c r="DD13" s="632">
        <v>1712150</v>
      </c>
      <c r="DE13" s="624"/>
      <c r="DF13" s="624"/>
      <c r="DG13" s="624"/>
      <c r="DH13" s="624"/>
      <c r="DI13" s="624"/>
      <c r="DJ13" s="624"/>
      <c r="DK13" s="624"/>
      <c r="DL13" s="624"/>
      <c r="DM13" s="624"/>
      <c r="DN13" s="624"/>
      <c r="DO13" s="624"/>
      <c r="DP13" s="625"/>
      <c r="DQ13" s="632">
        <v>3925014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287702</v>
      </c>
      <c r="BH14" s="624"/>
      <c r="BI14" s="624"/>
      <c r="BJ14" s="624"/>
      <c r="BK14" s="624"/>
      <c r="BL14" s="624"/>
      <c r="BM14" s="624"/>
      <c r="BN14" s="625"/>
      <c r="BO14" s="626">
        <v>0.9</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2630292</v>
      </c>
      <c r="CS14" s="624"/>
      <c r="CT14" s="624"/>
      <c r="CU14" s="624"/>
      <c r="CV14" s="624"/>
      <c r="CW14" s="624"/>
      <c r="CX14" s="624"/>
      <c r="CY14" s="625"/>
      <c r="CZ14" s="626">
        <v>2.8</v>
      </c>
      <c r="DA14" s="626"/>
      <c r="DB14" s="626"/>
      <c r="DC14" s="626"/>
      <c r="DD14" s="632">
        <v>523376</v>
      </c>
      <c r="DE14" s="624"/>
      <c r="DF14" s="624"/>
      <c r="DG14" s="624"/>
      <c r="DH14" s="624"/>
      <c r="DI14" s="624"/>
      <c r="DJ14" s="624"/>
      <c r="DK14" s="624"/>
      <c r="DL14" s="624"/>
      <c r="DM14" s="624"/>
      <c r="DN14" s="624"/>
      <c r="DO14" s="624"/>
      <c r="DP14" s="625"/>
      <c r="DQ14" s="632">
        <v>2131413</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75278</v>
      </c>
      <c r="S15" s="624"/>
      <c r="T15" s="624"/>
      <c r="U15" s="624"/>
      <c r="V15" s="624"/>
      <c r="W15" s="624"/>
      <c r="X15" s="624"/>
      <c r="Y15" s="625"/>
      <c r="Z15" s="626">
        <v>0.1</v>
      </c>
      <c r="AA15" s="626"/>
      <c r="AB15" s="626"/>
      <c r="AC15" s="626"/>
      <c r="AD15" s="627">
        <v>75278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1258620</v>
      </c>
      <c r="BH15" s="624"/>
      <c r="BI15" s="624"/>
      <c r="BJ15" s="624"/>
      <c r="BK15" s="624"/>
      <c r="BL15" s="624"/>
      <c r="BM15" s="624"/>
      <c r="BN15" s="625"/>
      <c r="BO15" s="626">
        <v>3.8</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11361750</v>
      </c>
      <c r="CS15" s="624"/>
      <c r="CT15" s="624"/>
      <c r="CU15" s="624"/>
      <c r="CV15" s="624"/>
      <c r="CW15" s="624"/>
      <c r="CX15" s="624"/>
      <c r="CY15" s="625"/>
      <c r="CZ15" s="626">
        <v>12.3</v>
      </c>
      <c r="DA15" s="626"/>
      <c r="DB15" s="626"/>
      <c r="DC15" s="626"/>
      <c r="DD15" s="632">
        <v>2626299</v>
      </c>
      <c r="DE15" s="624"/>
      <c r="DF15" s="624"/>
      <c r="DG15" s="624"/>
      <c r="DH15" s="624"/>
      <c r="DI15" s="624"/>
      <c r="DJ15" s="624"/>
      <c r="DK15" s="624"/>
      <c r="DL15" s="624"/>
      <c r="DM15" s="624"/>
      <c r="DN15" s="624"/>
      <c r="DO15" s="624"/>
      <c r="DP15" s="625"/>
      <c r="DQ15" s="632">
        <v>7154501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399289</v>
      </c>
      <c r="S16" s="624"/>
      <c r="T16" s="624"/>
      <c r="U16" s="624"/>
      <c r="V16" s="624"/>
      <c r="W16" s="624"/>
      <c r="X16" s="624"/>
      <c r="Y16" s="625"/>
      <c r="Z16" s="626">
        <v>0.4</v>
      </c>
      <c r="AA16" s="626"/>
      <c r="AB16" s="626"/>
      <c r="AC16" s="626"/>
      <c r="AD16" s="627">
        <v>399289</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1159931</v>
      </c>
      <c r="S17" s="624"/>
      <c r="T17" s="624"/>
      <c r="U17" s="624"/>
      <c r="V17" s="624"/>
      <c r="W17" s="624"/>
      <c r="X17" s="624"/>
      <c r="Y17" s="625"/>
      <c r="Z17" s="626">
        <v>1.2</v>
      </c>
      <c r="AA17" s="626"/>
      <c r="AB17" s="626"/>
      <c r="AC17" s="626"/>
      <c r="AD17" s="627">
        <v>1159931</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9110831</v>
      </c>
      <c r="CS17" s="624"/>
      <c r="CT17" s="624"/>
      <c r="CU17" s="624"/>
      <c r="CV17" s="624"/>
      <c r="CW17" s="624"/>
      <c r="CX17" s="624"/>
      <c r="CY17" s="625"/>
      <c r="CZ17" s="626">
        <v>9.8000000000000007</v>
      </c>
      <c r="DA17" s="626"/>
      <c r="DB17" s="626"/>
      <c r="DC17" s="626"/>
      <c r="DD17" s="632" t="s">
        <v>123</v>
      </c>
      <c r="DE17" s="624"/>
      <c r="DF17" s="624"/>
      <c r="DG17" s="624"/>
      <c r="DH17" s="624"/>
      <c r="DI17" s="624"/>
      <c r="DJ17" s="624"/>
      <c r="DK17" s="624"/>
      <c r="DL17" s="624"/>
      <c r="DM17" s="624"/>
      <c r="DN17" s="624"/>
      <c r="DO17" s="624"/>
      <c r="DP17" s="625"/>
      <c r="DQ17" s="632">
        <v>8997853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220142</v>
      </c>
      <c r="S18" s="624"/>
      <c r="T18" s="624"/>
      <c r="U18" s="624"/>
      <c r="V18" s="624"/>
      <c r="W18" s="624"/>
      <c r="X18" s="624"/>
      <c r="Y18" s="625"/>
      <c r="Z18" s="626">
        <v>0.2</v>
      </c>
      <c r="AA18" s="626"/>
      <c r="AB18" s="626"/>
      <c r="AC18" s="626"/>
      <c r="AD18" s="627">
        <v>220142</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224425</v>
      </c>
      <c r="CS18" s="624"/>
      <c r="CT18" s="624"/>
      <c r="CU18" s="624"/>
      <c r="CV18" s="624"/>
      <c r="CW18" s="624"/>
      <c r="CX18" s="624"/>
      <c r="CY18" s="625"/>
      <c r="CZ18" s="626">
        <v>0.2</v>
      </c>
      <c r="DA18" s="626"/>
      <c r="DB18" s="626"/>
      <c r="DC18" s="626"/>
      <c r="DD18" s="632" t="s">
        <v>123</v>
      </c>
      <c r="DE18" s="624"/>
      <c r="DF18" s="624"/>
      <c r="DG18" s="624"/>
      <c r="DH18" s="624"/>
      <c r="DI18" s="624"/>
      <c r="DJ18" s="624"/>
      <c r="DK18" s="624"/>
      <c r="DL18" s="624"/>
      <c r="DM18" s="624"/>
      <c r="DN18" s="624"/>
      <c r="DO18" s="624"/>
      <c r="DP18" s="625"/>
      <c r="DQ18" s="632">
        <v>224425</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925649</v>
      </c>
      <c r="S19" s="624"/>
      <c r="T19" s="624"/>
      <c r="U19" s="624"/>
      <c r="V19" s="624"/>
      <c r="W19" s="624"/>
      <c r="X19" s="624"/>
      <c r="Y19" s="625"/>
      <c r="Z19" s="626">
        <v>1</v>
      </c>
      <c r="AA19" s="626"/>
      <c r="AB19" s="626"/>
      <c r="AC19" s="626"/>
      <c r="AD19" s="627">
        <v>925649</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3008759</v>
      </c>
      <c r="BH19" s="624"/>
      <c r="BI19" s="624"/>
      <c r="BJ19" s="624"/>
      <c r="BK19" s="624"/>
      <c r="BL19" s="624"/>
      <c r="BM19" s="624"/>
      <c r="BN19" s="625"/>
      <c r="BO19" s="626">
        <v>9.1</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14140</v>
      </c>
      <c r="S20" s="624"/>
      <c r="T20" s="624"/>
      <c r="U20" s="624"/>
      <c r="V20" s="624"/>
      <c r="W20" s="624"/>
      <c r="X20" s="624"/>
      <c r="Y20" s="625"/>
      <c r="Z20" s="626">
        <v>0</v>
      </c>
      <c r="AA20" s="626"/>
      <c r="AB20" s="626"/>
      <c r="AC20" s="626"/>
      <c r="AD20" s="627">
        <v>14140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3008759</v>
      </c>
      <c r="BH20" s="624"/>
      <c r="BI20" s="624"/>
      <c r="BJ20" s="624"/>
      <c r="BK20" s="624"/>
      <c r="BL20" s="624"/>
      <c r="BM20" s="624"/>
      <c r="BN20" s="625"/>
      <c r="BO20" s="626">
        <v>9.1</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92682491</v>
      </c>
      <c r="CS20" s="624"/>
      <c r="CT20" s="624"/>
      <c r="CU20" s="624"/>
      <c r="CV20" s="624"/>
      <c r="CW20" s="624"/>
      <c r="CX20" s="624"/>
      <c r="CY20" s="625"/>
      <c r="CZ20" s="626">
        <v>100</v>
      </c>
      <c r="DA20" s="626"/>
      <c r="DB20" s="626"/>
      <c r="DC20" s="626"/>
      <c r="DD20" s="632">
        <v>8870328</v>
      </c>
      <c r="DE20" s="624"/>
      <c r="DF20" s="624"/>
      <c r="DG20" s="624"/>
      <c r="DH20" s="624"/>
      <c r="DI20" s="624"/>
      <c r="DJ20" s="624"/>
      <c r="DK20" s="624"/>
      <c r="DL20" s="624"/>
      <c r="DM20" s="624"/>
      <c r="DN20" s="624"/>
      <c r="DO20" s="624"/>
      <c r="DP20" s="625"/>
      <c r="DQ20" s="632">
        <v>58243240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9995017</v>
      </c>
      <c r="S21" s="624"/>
      <c r="T21" s="624"/>
      <c r="U21" s="624"/>
      <c r="V21" s="624"/>
      <c r="W21" s="624"/>
      <c r="X21" s="624"/>
      <c r="Y21" s="625"/>
      <c r="Z21" s="626">
        <v>10.6</v>
      </c>
      <c r="AA21" s="626"/>
      <c r="AB21" s="626"/>
      <c r="AC21" s="626"/>
      <c r="AD21" s="627">
        <v>9449113</v>
      </c>
      <c r="AE21" s="627"/>
      <c r="AF21" s="627"/>
      <c r="AG21" s="627"/>
      <c r="AH21" s="627"/>
      <c r="AI21" s="627"/>
      <c r="AJ21" s="627"/>
      <c r="AK21" s="627"/>
      <c r="AL21" s="628">
        <v>19.600000000000001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15211</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9449113</v>
      </c>
      <c r="S22" s="624"/>
      <c r="T22" s="624"/>
      <c r="U22" s="624"/>
      <c r="V22" s="624"/>
      <c r="W22" s="624"/>
      <c r="X22" s="624"/>
      <c r="Y22" s="625"/>
      <c r="Z22" s="626">
        <v>10.1</v>
      </c>
      <c r="AA22" s="626"/>
      <c r="AB22" s="626"/>
      <c r="AC22" s="626"/>
      <c r="AD22" s="627">
        <v>9449113</v>
      </c>
      <c r="AE22" s="627"/>
      <c r="AF22" s="627"/>
      <c r="AG22" s="627"/>
      <c r="AH22" s="627"/>
      <c r="AI22" s="627"/>
      <c r="AJ22" s="627"/>
      <c r="AK22" s="627"/>
      <c r="AL22" s="628">
        <v>19.600000000000001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545904</v>
      </c>
      <c r="S23" s="624"/>
      <c r="T23" s="624"/>
      <c r="U23" s="624"/>
      <c r="V23" s="624"/>
      <c r="W23" s="624"/>
      <c r="X23" s="624"/>
      <c r="Y23" s="625"/>
      <c r="Z23" s="626">
        <v>0.6</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2993548</v>
      </c>
      <c r="BH23" s="624"/>
      <c r="BI23" s="624"/>
      <c r="BJ23" s="624"/>
      <c r="BK23" s="624"/>
      <c r="BL23" s="624"/>
      <c r="BM23" s="624"/>
      <c r="BN23" s="625"/>
      <c r="BO23" s="626">
        <v>9.1</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55005530</v>
      </c>
      <c r="CS24" s="613"/>
      <c r="CT24" s="613"/>
      <c r="CU24" s="613"/>
      <c r="CV24" s="613"/>
      <c r="CW24" s="613"/>
      <c r="CX24" s="613"/>
      <c r="CY24" s="614"/>
      <c r="CZ24" s="617">
        <v>59.3</v>
      </c>
      <c r="DA24" s="618"/>
      <c r="DB24" s="618"/>
      <c r="DC24" s="634"/>
      <c r="DD24" s="658">
        <v>33127064</v>
      </c>
      <c r="DE24" s="613"/>
      <c r="DF24" s="613"/>
      <c r="DG24" s="613"/>
      <c r="DH24" s="613"/>
      <c r="DI24" s="613"/>
      <c r="DJ24" s="613"/>
      <c r="DK24" s="614"/>
      <c r="DL24" s="658">
        <v>27642032</v>
      </c>
      <c r="DM24" s="613"/>
      <c r="DN24" s="613"/>
      <c r="DO24" s="613"/>
      <c r="DP24" s="613"/>
      <c r="DQ24" s="613"/>
      <c r="DR24" s="613"/>
      <c r="DS24" s="613"/>
      <c r="DT24" s="613"/>
      <c r="DU24" s="613"/>
      <c r="DV24" s="614"/>
      <c r="DW24" s="617">
        <v>57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51388443</v>
      </c>
      <c r="S25" s="624"/>
      <c r="T25" s="624"/>
      <c r="U25" s="624"/>
      <c r="V25" s="624"/>
      <c r="W25" s="624"/>
      <c r="X25" s="624"/>
      <c r="Y25" s="625"/>
      <c r="Z25" s="626">
        <v>54.7</v>
      </c>
      <c r="AA25" s="626"/>
      <c r="AB25" s="626"/>
      <c r="AC25" s="626"/>
      <c r="AD25" s="627">
        <v>47848991</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15621445</v>
      </c>
      <c r="CS25" s="655"/>
      <c r="CT25" s="655"/>
      <c r="CU25" s="655"/>
      <c r="CV25" s="655"/>
      <c r="CW25" s="655"/>
      <c r="CX25" s="655"/>
      <c r="CY25" s="656"/>
      <c r="CZ25" s="628">
        <v>16.899999999999999</v>
      </c>
      <c r="DA25" s="653"/>
      <c r="DB25" s="653"/>
      <c r="DC25" s="657"/>
      <c r="DD25" s="632">
        <v>13472577</v>
      </c>
      <c r="DE25" s="655"/>
      <c r="DF25" s="655"/>
      <c r="DG25" s="655"/>
      <c r="DH25" s="655"/>
      <c r="DI25" s="655"/>
      <c r="DJ25" s="655"/>
      <c r="DK25" s="656"/>
      <c r="DL25" s="632">
        <v>13335050</v>
      </c>
      <c r="DM25" s="655"/>
      <c r="DN25" s="655"/>
      <c r="DO25" s="655"/>
      <c r="DP25" s="655"/>
      <c r="DQ25" s="655"/>
      <c r="DR25" s="655"/>
      <c r="DS25" s="655"/>
      <c r="DT25" s="655"/>
      <c r="DU25" s="655"/>
      <c r="DV25" s="656"/>
      <c r="DW25" s="628">
        <v>27.5</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18837</v>
      </c>
      <c r="S26" s="624"/>
      <c r="T26" s="624"/>
      <c r="U26" s="624"/>
      <c r="V26" s="624"/>
      <c r="W26" s="624"/>
      <c r="X26" s="624"/>
      <c r="Y26" s="625"/>
      <c r="Z26" s="626">
        <v>0</v>
      </c>
      <c r="AA26" s="626"/>
      <c r="AB26" s="626"/>
      <c r="AC26" s="626"/>
      <c r="AD26" s="627">
        <v>18837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9353340</v>
      </c>
      <c r="CS26" s="624"/>
      <c r="CT26" s="624"/>
      <c r="CU26" s="624"/>
      <c r="CV26" s="624"/>
      <c r="CW26" s="624"/>
      <c r="CX26" s="624"/>
      <c r="CY26" s="625"/>
      <c r="CZ26" s="628">
        <v>10.1</v>
      </c>
      <c r="DA26" s="653"/>
      <c r="DB26" s="653"/>
      <c r="DC26" s="657"/>
      <c r="DD26" s="632">
        <v>8767951</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450085</v>
      </c>
      <c r="S27" s="624"/>
      <c r="T27" s="624"/>
      <c r="U27" s="624"/>
      <c r="V27" s="624"/>
      <c r="W27" s="624"/>
      <c r="X27" s="624"/>
      <c r="Y27" s="625"/>
      <c r="Z27" s="626">
        <v>0.5</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32914971</v>
      </c>
      <c r="BH27" s="624"/>
      <c r="BI27" s="624"/>
      <c r="BJ27" s="624"/>
      <c r="BK27" s="624"/>
      <c r="BL27" s="624"/>
      <c r="BM27" s="624"/>
      <c r="BN27" s="625"/>
      <c r="BO27" s="626">
        <v>100</v>
      </c>
      <c r="BP27" s="626"/>
      <c r="BQ27" s="626"/>
      <c r="BR27" s="626"/>
      <c r="BS27" s="627">
        <v>702665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30273255</v>
      </c>
      <c r="CS27" s="655"/>
      <c r="CT27" s="655"/>
      <c r="CU27" s="655"/>
      <c r="CV27" s="655"/>
      <c r="CW27" s="655"/>
      <c r="CX27" s="655"/>
      <c r="CY27" s="656"/>
      <c r="CZ27" s="628">
        <v>32.700000000000003</v>
      </c>
      <c r="DA27" s="653"/>
      <c r="DB27" s="653"/>
      <c r="DC27" s="657"/>
      <c r="DD27" s="632">
        <v>10656635</v>
      </c>
      <c r="DE27" s="655"/>
      <c r="DF27" s="655"/>
      <c r="DG27" s="655"/>
      <c r="DH27" s="655"/>
      <c r="DI27" s="655"/>
      <c r="DJ27" s="655"/>
      <c r="DK27" s="656"/>
      <c r="DL27" s="632">
        <v>7514529</v>
      </c>
      <c r="DM27" s="655"/>
      <c r="DN27" s="655"/>
      <c r="DO27" s="655"/>
      <c r="DP27" s="655"/>
      <c r="DQ27" s="655"/>
      <c r="DR27" s="655"/>
      <c r="DS27" s="655"/>
      <c r="DT27" s="655"/>
      <c r="DU27" s="655"/>
      <c r="DV27" s="656"/>
      <c r="DW27" s="628">
        <v>15.5</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1511751</v>
      </c>
      <c r="S28" s="624"/>
      <c r="T28" s="624"/>
      <c r="U28" s="624"/>
      <c r="V28" s="624"/>
      <c r="W28" s="624"/>
      <c r="X28" s="624"/>
      <c r="Y28" s="625"/>
      <c r="Z28" s="626">
        <v>1.6</v>
      </c>
      <c r="AA28" s="626"/>
      <c r="AB28" s="626"/>
      <c r="AC28" s="626"/>
      <c r="AD28" s="627">
        <v>346161</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9110830</v>
      </c>
      <c r="CS28" s="624"/>
      <c r="CT28" s="624"/>
      <c r="CU28" s="624"/>
      <c r="CV28" s="624"/>
      <c r="CW28" s="624"/>
      <c r="CX28" s="624"/>
      <c r="CY28" s="625"/>
      <c r="CZ28" s="628">
        <v>9.8000000000000007</v>
      </c>
      <c r="DA28" s="653"/>
      <c r="DB28" s="653"/>
      <c r="DC28" s="657"/>
      <c r="DD28" s="632">
        <v>8997852</v>
      </c>
      <c r="DE28" s="624"/>
      <c r="DF28" s="624"/>
      <c r="DG28" s="624"/>
      <c r="DH28" s="624"/>
      <c r="DI28" s="624"/>
      <c r="DJ28" s="624"/>
      <c r="DK28" s="625"/>
      <c r="DL28" s="632">
        <v>6792453</v>
      </c>
      <c r="DM28" s="624"/>
      <c r="DN28" s="624"/>
      <c r="DO28" s="624"/>
      <c r="DP28" s="624"/>
      <c r="DQ28" s="624"/>
      <c r="DR28" s="624"/>
      <c r="DS28" s="624"/>
      <c r="DT28" s="624"/>
      <c r="DU28" s="624"/>
      <c r="DV28" s="625"/>
      <c r="DW28" s="628">
        <v>14</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116843</v>
      </c>
      <c r="S29" s="624"/>
      <c r="T29" s="624"/>
      <c r="U29" s="624"/>
      <c r="V29" s="624"/>
      <c r="W29" s="624"/>
      <c r="X29" s="624"/>
      <c r="Y29" s="625"/>
      <c r="Z29" s="626">
        <v>0.1</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67</v>
      </c>
      <c r="CG29" s="621"/>
      <c r="CH29" s="621"/>
      <c r="CI29" s="621"/>
      <c r="CJ29" s="621"/>
      <c r="CK29" s="621"/>
      <c r="CL29" s="621"/>
      <c r="CM29" s="621"/>
      <c r="CN29" s="621"/>
      <c r="CO29" s="621"/>
      <c r="CP29" s="621"/>
      <c r="CQ29" s="622"/>
      <c r="CR29" s="623">
        <v>9110327</v>
      </c>
      <c r="CS29" s="655"/>
      <c r="CT29" s="655"/>
      <c r="CU29" s="655"/>
      <c r="CV29" s="655"/>
      <c r="CW29" s="655"/>
      <c r="CX29" s="655"/>
      <c r="CY29" s="656"/>
      <c r="CZ29" s="628">
        <v>9.8000000000000007</v>
      </c>
      <c r="DA29" s="653"/>
      <c r="DB29" s="653"/>
      <c r="DC29" s="657"/>
      <c r="DD29" s="632">
        <v>8997349</v>
      </c>
      <c r="DE29" s="655"/>
      <c r="DF29" s="655"/>
      <c r="DG29" s="655"/>
      <c r="DH29" s="655"/>
      <c r="DI29" s="655"/>
      <c r="DJ29" s="655"/>
      <c r="DK29" s="656"/>
      <c r="DL29" s="632">
        <v>6791950</v>
      </c>
      <c r="DM29" s="655"/>
      <c r="DN29" s="655"/>
      <c r="DO29" s="655"/>
      <c r="DP29" s="655"/>
      <c r="DQ29" s="655"/>
      <c r="DR29" s="655"/>
      <c r="DS29" s="655"/>
      <c r="DT29" s="655"/>
      <c r="DU29" s="655"/>
      <c r="DV29" s="656"/>
      <c r="DW29" s="628">
        <v>14</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20863739</v>
      </c>
      <c r="S30" s="624"/>
      <c r="T30" s="624"/>
      <c r="U30" s="624"/>
      <c r="V30" s="624"/>
      <c r="W30" s="624"/>
      <c r="X30" s="624"/>
      <c r="Y30" s="625"/>
      <c r="Z30" s="626">
        <v>22.2</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8869499</v>
      </c>
      <c r="CS30" s="624"/>
      <c r="CT30" s="624"/>
      <c r="CU30" s="624"/>
      <c r="CV30" s="624"/>
      <c r="CW30" s="624"/>
      <c r="CX30" s="624"/>
      <c r="CY30" s="625"/>
      <c r="CZ30" s="628">
        <v>9.6</v>
      </c>
      <c r="DA30" s="653"/>
      <c r="DB30" s="653"/>
      <c r="DC30" s="657"/>
      <c r="DD30" s="632">
        <v>8761350</v>
      </c>
      <c r="DE30" s="624"/>
      <c r="DF30" s="624"/>
      <c r="DG30" s="624"/>
      <c r="DH30" s="624"/>
      <c r="DI30" s="624"/>
      <c r="DJ30" s="624"/>
      <c r="DK30" s="625"/>
      <c r="DL30" s="632">
        <v>6555951</v>
      </c>
      <c r="DM30" s="624"/>
      <c r="DN30" s="624"/>
      <c r="DO30" s="624"/>
      <c r="DP30" s="624"/>
      <c r="DQ30" s="624"/>
      <c r="DR30" s="624"/>
      <c r="DS30" s="624"/>
      <c r="DT30" s="624"/>
      <c r="DU30" s="624"/>
      <c r="DV30" s="625"/>
      <c r="DW30" s="628">
        <v>13.5</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v>6609</v>
      </c>
      <c r="S31" s="624"/>
      <c r="T31" s="624"/>
      <c r="U31" s="624"/>
      <c r="V31" s="624"/>
      <c r="W31" s="624"/>
      <c r="X31" s="624"/>
      <c r="Y31" s="625"/>
      <c r="Z31" s="626">
        <v>0</v>
      </c>
      <c r="AA31" s="626"/>
      <c r="AB31" s="626"/>
      <c r="AC31" s="626"/>
      <c r="AD31" s="627">
        <v>6609</v>
      </c>
      <c r="AE31" s="627"/>
      <c r="AF31" s="627"/>
      <c r="AG31" s="627"/>
      <c r="AH31" s="627"/>
      <c r="AI31" s="627"/>
      <c r="AJ31" s="627"/>
      <c r="AK31" s="627"/>
      <c r="AL31" s="628">
        <v>0</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99.2</v>
      </c>
      <c r="BN31" s="667"/>
      <c r="BO31" s="667"/>
      <c r="BP31" s="667"/>
      <c r="BQ31" s="668"/>
      <c r="BR31" s="679">
        <v>99.7</v>
      </c>
      <c r="BS31" s="667"/>
      <c r="BT31" s="667"/>
      <c r="BU31" s="667"/>
      <c r="BV31" s="667"/>
      <c r="BW31" s="667"/>
      <c r="BX31" s="618">
        <v>99.2</v>
      </c>
      <c r="BY31" s="667"/>
      <c r="BZ31" s="667"/>
      <c r="CA31" s="667"/>
      <c r="CB31" s="668"/>
      <c r="CD31" s="661"/>
      <c r="CE31" s="662"/>
      <c r="CF31" s="620" t="s">
        <v>301</v>
      </c>
      <c r="CG31" s="621"/>
      <c r="CH31" s="621"/>
      <c r="CI31" s="621"/>
      <c r="CJ31" s="621"/>
      <c r="CK31" s="621"/>
      <c r="CL31" s="621"/>
      <c r="CM31" s="621"/>
      <c r="CN31" s="621"/>
      <c r="CO31" s="621"/>
      <c r="CP31" s="621"/>
      <c r="CQ31" s="622"/>
      <c r="CR31" s="623">
        <v>240828</v>
      </c>
      <c r="CS31" s="655"/>
      <c r="CT31" s="655"/>
      <c r="CU31" s="655"/>
      <c r="CV31" s="655"/>
      <c r="CW31" s="655"/>
      <c r="CX31" s="655"/>
      <c r="CY31" s="656"/>
      <c r="CZ31" s="628">
        <v>0.3</v>
      </c>
      <c r="DA31" s="653"/>
      <c r="DB31" s="653"/>
      <c r="DC31" s="657"/>
      <c r="DD31" s="632">
        <v>235999</v>
      </c>
      <c r="DE31" s="655"/>
      <c r="DF31" s="655"/>
      <c r="DG31" s="655"/>
      <c r="DH31" s="655"/>
      <c r="DI31" s="655"/>
      <c r="DJ31" s="655"/>
      <c r="DK31" s="656"/>
      <c r="DL31" s="632">
        <v>235999</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6304565</v>
      </c>
      <c r="S32" s="624"/>
      <c r="T32" s="624"/>
      <c r="U32" s="624"/>
      <c r="V32" s="624"/>
      <c r="W32" s="624"/>
      <c r="X32" s="624"/>
      <c r="Y32" s="625"/>
      <c r="Z32" s="626">
        <v>6.7</v>
      </c>
      <c r="AA32" s="626"/>
      <c r="AB32" s="626"/>
      <c r="AC32" s="626"/>
      <c r="AD32" s="627" t="s">
        <v>123</v>
      </c>
      <c r="AE32" s="627"/>
      <c r="AF32" s="627"/>
      <c r="AG32" s="627"/>
      <c r="AH32" s="627"/>
      <c r="AI32" s="627"/>
      <c r="AJ32" s="627"/>
      <c r="AK32" s="627"/>
      <c r="AL32" s="628" t="s">
        <v>123</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98.8</v>
      </c>
      <c r="BN32" s="655"/>
      <c r="BO32" s="655"/>
      <c r="BP32" s="655"/>
      <c r="BQ32" s="678"/>
      <c r="BR32" s="680">
        <v>99.5</v>
      </c>
      <c r="BS32" s="655"/>
      <c r="BT32" s="655"/>
      <c r="BU32" s="655"/>
      <c r="BV32" s="655"/>
      <c r="BW32" s="655"/>
      <c r="BX32" s="629">
        <v>98.8</v>
      </c>
      <c r="BY32" s="655"/>
      <c r="BZ32" s="655"/>
      <c r="CA32" s="655"/>
      <c r="CB32" s="678"/>
      <c r="CD32" s="663"/>
      <c r="CE32" s="664"/>
      <c r="CF32" s="620" t="s">
        <v>305</v>
      </c>
      <c r="CG32" s="621"/>
      <c r="CH32" s="621"/>
      <c r="CI32" s="621"/>
      <c r="CJ32" s="621"/>
      <c r="CK32" s="621"/>
      <c r="CL32" s="621"/>
      <c r="CM32" s="621"/>
      <c r="CN32" s="621"/>
      <c r="CO32" s="621"/>
      <c r="CP32" s="621"/>
      <c r="CQ32" s="622"/>
      <c r="CR32" s="623">
        <v>503</v>
      </c>
      <c r="CS32" s="624"/>
      <c r="CT32" s="624"/>
      <c r="CU32" s="624"/>
      <c r="CV32" s="624"/>
      <c r="CW32" s="624"/>
      <c r="CX32" s="624"/>
      <c r="CY32" s="625"/>
      <c r="CZ32" s="628">
        <v>0</v>
      </c>
      <c r="DA32" s="653"/>
      <c r="DB32" s="653"/>
      <c r="DC32" s="657"/>
      <c r="DD32" s="632">
        <v>503</v>
      </c>
      <c r="DE32" s="624"/>
      <c r="DF32" s="624"/>
      <c r="DG32" s="624"/>
      <c r="DH32" s="624"/>
      <c r="DI32" s="624"/>
      <c r="DJ32" s="624"/>
      <c r="DK32" s="625"/>
      <c r="DL32" s="632">
        <v>503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591985</v>
      </c>
      <c r="S33" s="624"/>
      <c r="T33" s="624"/>
      <c r="U33" s="624"/>
      <c r="V33" s="624"/>
      <c r="W33" s="624"/>
      <c r="X33" s="624"/>
      <c r="Y33" s="625"/>
      <c r="Z33" s="626">
        <v>0.6</v>
      </c>
      <c r="AA33" s="626"/>
      <c r="AB33" s="626"/>
      <c r="AC33" s="626"/>
      <c r="AD33" s="627">
        <v>14662</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99.8</v>
      </c>
      <c r="BS33" s="682"/>
      <c r="BT33" s="682"/>
      <c r="BU33" s="682"/>
      <c r="BV33" s="682"/>
      <c r="BW33" s="682"/>
      <c r="BX33" s="683">
        <v>99.6</v>
      </c>
      <c r="BY33" s="682"/>
      <c r="BZ33" s="682"/>
      <c r="CA33" s="682"/>
      <c r="CB33" s="684"/>
      <c r="CD33" s="620" t="s">
        <v>308</v>
      </c>
      <c r="CE33" s="621"/>
      <c r="CF33" s="621"/>
      <c r="CG33" s="621"/>
      <c r="CH33" s="621"/>
      <c r="CI33" s="621"/>
      <c r="CJ33" s="621"/>
      <c r="CK33" s="621"/>
      <c r="CL33" s="621"/>
      <c r="CM33" s="621"/>
      <c r="CN33" s="621"/>
      <c r="CO33" s="621"/>
      <c r="CP33" s="621"/>
      <c r="CQ33" s="622"/>
      <c r="CR33" s="623">
        <v>28806633</v>
      </c>
      <c r="CS33" s="655"/>
      <c r="CT33" s="655"/>
      <c r="CU33" s="655"/>
      <c r="CV33" s="655"/>
      <c r="CW33" s="655"/>
      <c r="CX33" s="655"/>
      <c r="CY33" s="656"/>
      <c r="CZ33" s="628">
        <v>31.1</v>
      </c>
      <c r="DA33" s="653"/>
      <c r="DB33" s="653"/>
      <c r="DC33" s="657"/>
      <c r="DD33" s="632">
        <v>23939331</v>
      </c>
      <c r="DE33" s="655"/>
      <c r="DF33" s="655"/>
      <c r="DG33" s="655"/>
      <c r="DH33" s="655"/>
      <c r="DI33" s="655"/>
      <c r="DJ33" s="655"/>
      <c r="DK33" s="656"/>
      <c r="DL33" s="632">
        <v>17827182</v>
      </c>
      <c r="DM33" s="655"/>
      <c r="DN33" s="655"/>
      <c r="DO33" s="655"/>
      <c r="DP33" s="655"/>
      <c r="DQ33" s="655"/>
      <c r="DR33" s="655"/>
      <c r="DS33" s="655"/>
      <c r="DT33" s="655"/>
      <c r="DU33" s="655"/>
      <c r="DV33" s="656"/>
      <c r="DW33" s="628">
        <v>36.799999999999997</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186406</v>
      </c>
      <c r="S34" s="624"/>
      <c r="T34" s="624"/>
      <c r="U34" s="624"/>
      <c r="V34" s="624"/>
      <c r="W34" s="624"/>
      <c r="X34" s="624"/>
      <c r="Y34" s="625"/>
      <c r="Z34" s="626">
        <v>0.2</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10070120</v>
      </c>
      <c r="CS34" s="624"/>
      <c r="CT34" s="624"/>
      <c r="CU34" s="624"/>
      <c r="CV34" s="624"/>
      <c r="CW34" s="624"/>
      <c r="CX34" s="624"/>
      <c r="CY34" s="625"/>
      <c r="CZ34" s="628">
        <v>10.9</v>
      </c>
      <c r="DA34" s="653"/>
      <c r="DB34" s="653"/>
      <c r="DC34" s="657"/>
      <c r="DD34" s="632">
        <v>7448195</v>
      </c>
      <c r="DE34" s="624"/>
      <c r="DF34" s="624"/>
      <c r="DG34" s="624"/>
      <c r="DH34" s="624"/>
      <c r="DI34" s="624"/>
      <c r="DJ34" s="624"/>
      <c r="DK34" s="625"/>
      <c r="DL34" s="632">
        <v>7008048</v>
      </c>
      <c r="DM34" s="624"/>
      <c r="DN34" s="624"/>
      <c r="DO34" s="624"/>
      <c r="DP34" s="624"/>
      <c r="DQ34" s="624"/>
      <c r="DR34" s="624"/>
      <c r="DS34" s="624"/>
      <c r="DT34" s="624"/>
      <c r="DU34" s="624"/>
      <c r="DV34" s="625"/>
      <c r="DW34" s="628">
        <v>14.5</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2371712</v>
      </c>
      <c r="S35" s="624"/>
      <c r="T35" s="624"/>
      <c r="U35" s="624"/>
      <c r="V35" s="624"/>
      <c r="W35" s="624"/>
      <c r="X35" s="624"/>
      <c r="Y35" s="625"/>
      <c r="Z35" s="626">
        <v>2.5</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353961</v>
      </c>
      <c r="CS35" s="655"/>
      <c r="CT35" s="655"/>
      <c r="CU35" s="655"/>
      <c r="CV35" s="655"/>
      <c r="CW35" s="655"/>
      <c r="CX35" s="655"/>
      <c r="CY35" s="656"/>
      <c r="CZ35" s="628">
        <v>0.4</v>
      </c>
      <c r="DA35" s="653"/>
      <c r="DB35" s="653"/>
      <c r="DC35" s="657"/>
      <c r="DD35" s="632">
        <v>330438</v>
      </c>
      <c r="DE35" s="655"/>
      <c r="DF35" s="655"/>
      <c r="DG35" s="655"/>
      <c r="DH35" s="655"/>
      <c r="DI35" s="655"/>
      <c r="DJ35" s="655"/>
      <c r="DK35" s="656"/>
      <c r="DL35" s="632">
        <v>320735</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1453310</v>
      </c>
      <c r="S36" s="624"/>
      <c r="T36" s="624"/>
      <c r="U36" s="624"/>
      <c r="V36" s="624"/>
      <c r="W36" s="624"/>
      <c r="X36" s="624"/>
      <c r="Y36" s="625"/>
      <c r="Z36" s="626">
        <v>1.5</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10542516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396601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6396583</v>
      </c>
      <c r="CS36" s="624"/>
      <c r="CT36" s="624"/>
      <c r="CU36" s="624"/>
      <c r="CV36" s="624"/>
      <c r="CW36" s="624"/>
      <c r="CX36" s="624"/>
      <c r="CY36" s="625"/>
      <c r="CZ36" s="628">
        <v>6.9</v>
      </c>
      <c r="DA36" s="653"/>
      <c r="DB36" s="653"/>
      <c r="DC36" s="657"/>
      <c r="DD36" s="632">
        <v>5929556</v>
      </c>
      <c r="DE36" s="624"/>
      <c r="DF36" s="624"/>
      <c r="DG36" s="624"/>
      <c r="DH36" s="624"/>
      <c r="DI36" s="624"/>
      <c r="DJ36" s="624"/>
      <c r="DK36" s="625"/>
      <c r="DL36" s="632">
        <v>4548964</v>
      </c>
      <c r="DM36" s="624"/>
      <c r="DN36" s="624"/>
      <c r="DO36" s="624"/>
      <c r="DP36" s="624"/>
      <c r="DQ36" s="624"/>
      <c r="DR36" s="624"/>
      <c r="DS36" s="624"/>
      <c r="DT36" s="624"/>
      <c r="DU36" s="624"/>
      <c r="DV36" s="625"/>
      <c r="DW36" s="628">
        <v>9.4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3469567</v>
      </c>
      <c r="S37" s="624"/>
      <c r="T37" s="624"/>
      <c r="U37" s="624"/>
      <c r="V37" s="624"/>
      <c r="W37" s="624"/>
      <c r="X37" s="624"/>
      <c r="Y37" s="625"/>
      <c r="Z37" s="626">
        <v>3.7</v>
      </c>
      <c r="AA37" s="626"/>
      <c r="AB37" s="626"/>
      <c r="AC37" s="626"/>
      <c r="AD37" s="627">
        <v>11362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1744686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239560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718096</v>
      </c>
      <c r="CS37" s="655"/>
      <c r="CT37" s="655"/>
      <c r="CU37" s="655"/>
      <c r="CV37" s="655"/>
      <c r="CW37" s="655"/>
      <c r="CX37" s="655"/>
      <c r="CY37" s="656"/>
      <c r="CZ37" s="628">
        <v>0.8</v>
      </c>
      <c r="DA37" s="653"/>
      <c r="DB37" s="653"/>
      <c r="DC37" s="657"/>
      <c r="DD37" s="632">
        <v>718096</v>
      </c>
      <c r="DE37" s="655"/>
      <c r="DF37" s="655"/>
      <c r="DG37" s="655"/>
      <c r="DH37" s="655"/>
      <c r="DI37" s="655"/>
      <c r="DJ37" s="655"/>
      <c r="DK37" s="656"/>
      <c r="DL37" s="632">
        <v>557202</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5203057</v>
      </c>
      <c r="S38" s="624"/>
      <c r="T38" s="624"/>
      <c r="U38" s="624"/>
      <c r="V38" s="624"/>
      <c r="W38" s="624"/>
      <c r="X38" s="624"/>
      <c r="Y38" s="625"/>
      <c r="Z38" s="626">
        <v>5.5</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1135738</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21676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7396921</v>
      </c>
      <c r="CS38" s="624"/>
      <c r="CT38" s="624"/>
      <c r="CU38" s="624"/>
      <c r="CV38" s="624"/>
      <c r="CW38" s="624"/>
      <c r="CX38" s="624"/>
      <c r="CY38" s="625"/>
      <c r="CZ38" s="628">
        <v>8</v>
      </c>
      <c r="DA38" s="653"/>
      <c r="DB38" s="653"/>
      <c r="DC38" s="657"/>
      <c r="DD38" s="632">
        <v>6025673</v>
      </c>
      <c r="DE38" s="624"/>
      <c r="DF38" s="624"/>
      <c r="DG38" s="624"/>
      <c r="DH38" s="624"/>
      <c r="DI38" s="624"/>
      <c r="DJ38" s="624"/>
      <c r="DK38" s="625"/>
      <c r="DL38" s="632">
        <v>5949435</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223586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31231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4402469</v>
      </c>
      <c r="CS39" s="655"/>
      <c r="CT39" s="655"/>
      <c r="CU39" s="655"/>
      <c r="CV39" s="655"/>
      <c r="CW39" s="655"/>
      <c r="CX39" s="655"/>
      <c r="CY39" s="656"/>
      <c r="CZ39" s="628">
        <v>4.8</v>
      </c>
      <c r="DA39" s="653"/>
      <c r="DB39" s="653"/>
      <c r="DC39" s="657"/>
      <c r="DD39" s="632">
        <v>4205469</v>
      </c>
      <c r="DE39" s="655"/>
      <c r="DF39" s="655"/>
      <c r="DG39" s="655"/>
      <c r="DH39" s="655"/>
      <c r="DI39" s="655"/>
      <c r="DJ39" s="655"/>
      <c r="DK39" s="656"/>
      <c r="DL39" s="632" t="s">
        <v>123</v>
      </c>
      <c r="DM39" s="655"/>
      <c r="DN39" s="655"/>
      <c r="DO39" s="655"/>
      <c r="DP39" s="655"/>
      <c r="DQ39" s="655"/>
      <c r="DR39" s="655"/>
      <c r="DS39" s="655"/>
      <c r="DT39" s="655"/>
      <c r="DU39" s="655"/>
      <c r="DV39" s="656"/>
      <c r="DW39" s="628" t="s">
        <v>123</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225857</v>
      </c>
      <c r="S40" s="624"/>
      <c r="T40" s="624"/>
      <c r="U40" s="624"/>
      <c r="V40" s="624"/>
      <c r="W40" s="624"/>
      <c r="X40" s="624"/>
      <c r="Y40" s="625"/>
      <c r="Z40" s="626">
        <v>0.2</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v>40346</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186579</v>
      </c>
      <c r="CS40" s="624"/>
      <c r="CT40" s="624"/>
      <c r="CU40" s="624"/>
      <c r="CV40" s="624"/>
      <c r="CW40" s="624"/>
      <c r="CX40" s="624"/>
      <c r="CY40" s="625"/>
      <c r="CZ40" s="628">
        <v>0.2</v>
      </c>
      <c r="DA40" s="653"/>
      <c r="DB40" s="653"/>
      <c r="DC40" s="657"/>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93936909</v>
      </c>
      <c r="S41" s="696"/>
      <c r="T41" s="696"/>
      <c r="U41" s="696"/>
      <c r="V41" s="696"/>
      <c r="W41" s="696"/>
      <c r="X41" s="696"/>
      <c r="Y41" s="700"/>
      <c r="Z41" s="701">
        <v>100</v>
      </c>
      <c r="AA41" s="701"/>
      <c r="AB41" s="701"/>
      <c r="AC41" s="701"/>
      <c r="AD41" s="702">
        <v>48246622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1545300</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5"/>
      <c r="CT41" s="655"/>
      <c r="CU41" s="655"/>
      <c r="CV41" s="655"/>
      <c r="CW41" s="655"/>
      <c r="CX41" s="655"/>
      <c r="CY41" s="656"/>
      <c r="CZ41" s="628" t="s">
        <v>123</v>
      </c>
      <c r="DA41" s="653"/>
      <c r="DB41" s="653"/>
      <c r="DC41" s="657"/>
      <c r="DD41" s="632" t="s">
        <v>123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5852860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8870328</v>
      </c>
      <c r="CS42" s="655"/>
      <c r="CT42" s="655"/>
      <c r="CU42" s="655"/>
      <c r="CV42" s="655"/>
      <c r="CW42" s="655"/>
      <c r="CX42" s="655"/>
      <c r="CY42" s="656"/>
      <c r="CZ42" s="628">
        <v>9.6</v>
      </c>
      <c r="DA42" s="653"/>
      <c r="DB42" s="653"/>
      <c r="DC42" s="657"/>
      <c r="DD42" s="632">
        <v>1176845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143821</v>
      </c>
      <c r="CS43" s="655"/>
      <c r="CT43" s="655"/>
      <c r="CU43" s="655"/>
      <c r="CV43" s="655"/>
      <c r="CW43" s="655"/>
      <c r="CX43" s="655"/>
      <c r="CY43" s="656"/>
      <c r="CZ43" s="628">
        <v>0.2</v>
      </c>
      <c r="DA43" s="653"/>
      <c r="DB43" s="653"/>
      <c r="DC43" s="657"/>
      <c r="DD43" s="632">
        <v>143821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8870328</v>
      </c>
      <c r="CS44" s="624"/>
      <c r="CT44" s="624"/>
      <c r="CU44" s="624"/>
      <c r="CV44" s="624"/>
      <c r="CW44" s="624"/>
      <c r="CX44" s="624"/>
      <c r="CY44" s="625"/>
      <c r="CZ44" s="628">
        <v>9.6</v>
      </c>
      <c r="DA44" s="629"/>
      <c r="DB44" s="629"/>
      <c r="DC44" s="635"/>
      <c r="DD44" s="632">
        <v>1176845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2995858</v>
      </c>
      <c r="CS45" s="655"/>
      <c r="CT45" s="655"/>
      <c r="CU45" s="655"/>
      <c r="CV45" s="655"/>
      <c r="CW45" s="655"/>
      <c r="CX45" s="655"/>
      <c r="CY45" s="656"/>
      <c r="CZ45" s="628">
        <v>3.2</v>
      </c>
      <c r="DA45" s="653"/>
      <c r="DB45" s="653"/>
      <c r="DC45" s="657"/>
      <c r="DD45" s="632">
        <v>263528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5843925</v>
      </c>
      <c r="CS46" s="624"/>
      <c r="CT46" s="624"/>
      <c r="CU46" s="624"/>
      <c r="CV46" s="624"/>
      <c r="CW46" s="624"/>
      <c r="CX46" s="624"/>
      <c r="CY46" s="625"/>
      <c r="CZ46" s="628">
        <v>6.3</v>
      </c>
      <c r="DA46" s="629"/>
      <c r="DB46" s="629"/>
      <c r="DC46" s="635"/>
      <c r="DD46" s="632">
        <v>907872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123</v>
      </c>
      <c r="CS47" s="655"/>
      <c r="CT47" s="655"/>
      <c r="CU47" s="655"/>
      <c r="CV47" s="655"/>
      <c r="CW47" s="655"/>
      <c r="CX47" s="655"/>
      <c r="CY47" s="656"/>
      <c r="CZ47" s="628" t="s">
        <v>123</v>
      </c>
      <c r="DA47" s="653"/>
      <c r="DB47" s="653"/>
      <c r="DC47" s="657"/>
      <c r="DD47" s="632" t="s">
        <v>123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92682491</v>
      </c>
      <c r="CS49" s="682"/>
      <c r="CT49" s="682"/>
      <c r="CU49" s="682"/>
      <c r="CV49" s="682"/>
      <c r="CW49" s="682"/>
      <c r="CX49" s="682"/>
      <c r="CY49" s="711"/>
      <c r="CZ49" s="703">
        <v>100</v>
      </c>
      <c r="DA49" s="712"/>
      <c r="DB49" s="712"/>
      <c r="DC49" s="713"/>
      <c r="DD49" s="714">
        <v>58243240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KpZjLeBuXWAp67vYbdOJLGXMxbfh1LkOiK5EFYMXt++S/jdvsB2f5oW/6vsomeL7seZkJJgLZ+lpsRgYptuzg==" saltValue="hL9oh99GT1bpP8xmjPR+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66" zoomScaleNormal="66" zoomScaleSheetLayoutView="70" workbookViewId="0">
      <selection activeCell="BP18" sqref="BP18"/>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95893</v>
      </c>
      <c r="R7" s="753"/>
      <c r="S7" s="753"/>
      <c r="T7" s="753"/>
      <c r="U7" s="753"/>
      <c r="V7" s="753">
        <v>94638</v>
      </c>
      <c r="W7" s="753"/>
      <c r="X7" s="753"/>
      <c r="Y7" s="753"/>
      <c r="Z7" s="753"/>
      <c r="AA7" s="753">
        <v>1254</v>
      </c>
      <c r="AB7" s="753"/>
      <c r="AC7" s="753"/>
      <c r="AD7" s="753"/>
      <c r="AE7" s="754"/>
      <c r="AF7" s="755">
        <v>774</v>
      </c>
      <c r="AG7" s="756"/>
      <c r="AH7" s="756"/>
      <c r="AI7" s="756"/>
      <c r="AJ7" s="757"/>
      <c r="AK7" s="758">
        <v>3662</v>
      </c>
      <c r="AL7" s="759"/>
      <c r="AM7" s="759"/>
      <c r="AN7" s="759"/>
      <c r="AO7" s="759"/>
      <c r="AP7" s="759">
        <v>55505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24</v>
      </c>
      <c r="CI7" s="744"/>
      <c r="CJ7" s="744"/>
      <c r="CK7" s="744"/>
      <c r="CL7" s="745"/>
      <c r="CM7" s="743">
        <v>542</v>
      </c>
      <c r="CN7" s="744"/>
      <c r="CO7" s="744"/>
      <c r="CP7" s="744"/>
      <c r="CQ7" s="745"/>
      <c r="CR7" s="743">
        <v>310</v>
      </c>
      <c r="CS7" s="744"/>
      <c r="CT7" s="744"/>
      <c r="CU7" s="744"/>
      <c r="CV7" s="745"/>
      <c r="CW7" s="743">
        <v>75</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9</v>
      </c>
      <c r="CI8" s="777"/>
      <c r="CJ8" s="777"/>
      <c r="CK8" s="777"/>
      <c r="CL8" s="778"/>
      <c r="CM8" s="776">
        <v>927</v>
      </c>
      <c r="CN8" s="777"/>
      <c r="CO8" s="777"/>
      <c r="CP8" s="777"/>
      <c r="CQ8" s="778"/>
      <c r="CR8" s="776">
        <v>397</v>
      </c>
      <c r="CS8" s="777"/>
      <c r="CT8" s="777"/>
      <c r="CU8" s="777"/>
      <c r="CV8" s="778"/>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-22</v>
      </c>
      <c r="CI9" s="777"/>
      <c r="CJ9" s="777"/>
      <c r="CK9" s="777"/>
      <c r="CL9" s="778"/>
      <c r="CM9" s="776">
        <v>2665</v>
      </c>
      <c r="CN9" s="777"/>
      <c r="CO9" s="777"/>
      <c r="CP9" s="777"/>
      <c r="CQ9" s="778"/>
      <c r="CR9" s="776">
        <v>4</v>
      </c>
      <c r="CS9" s="777"/>
      <c r="CT9" s="777"/>
      <c r="CU9" s="777"/>
      <c r="CV9" s="778"/>
      <c r="CW9" s="776" t="s">
        <v>554</v>
      </c>
      <c r="CX9" s="777"/>
      <c r="CY9" s="777"/>
      <c r="CZ9" s="777"/>
      <c r="DA9" s="778"/>
      <c r="DB9" s="776" t="s">
        <v>554</v>
      </c>
      <c r="DC9" s="777"/>
      <c r="DD9" s="777"/>
      <c r="DE9" s="777"/>
      <c r="DF9" s="778"/>
      <c r="DG9" s="776" t="s">
        <v>554</v>
      </c>
      <c r="DH9" s="777"/>
      <c r="DI9" s="777"/>
      <c r="DJ9" s="777"/>
      <c r="DK9" s="778"/>
      <c r="DL9" s="776">
        <v>25</v>
      </c>
      <c r="DM9" s="777"/>
      <c r="DN9" s="777"/>
      <c r="DO9" s="777"/>
      <c r="DP9" s="778"/>
      <c r="DQ9" s="776">
        <v>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556</v>
      </c>
      <c r="BT10" s="774"/>
      <c r="BU10" s="774"/>
      <c r="BV10" s="774"/>
      <c r="BW10" s="774"/>
      <c r="BX10" s="774"/>
      <c r="BY10" s="774"/>
      <c r="BZ10" s="774"/>
      <c r="CA10" s="774"/>
      <c r="CB10" s="774"/>
      <c r="CC10" s="774"/>
      <c r="CD10" s="774"/>
      <c r="CE10" s="774"/>
      <c r="CF10" s="774"/>
      <c r="CG10" s="775"/>
      <c r="CH10" s="776">
        <v>1</v>
      </c>
      <c r="CI10" s="777"/>
      <c r="CJ10" s="777"/>
      <c r="CK10" s="777"/>
      <c r="CL10" s="778"/>
      <c r="CM10" s="776">
        <v>157</v>
      </c>
      <c r="CN10" s="777"/>
      <c r="CO10" s="777"/>
      <c r="CP10" s="777"/>
      <c r="CQ10" s="778"/>
      <c r="CR10" s="776">
        <v>29</v>
      </c>
      <c r="CS10" s="777"/>
      <c r="CT10" s="777"/>
      <c r="CU10" s="777"/>
      <c r="CV10" s="778"/>
      <c r="CW10" s="776">
        <v>11</v>
      </c>
      <c r="CX10" s="777"/>
      <c r="CY10" s="777"/>
      <c r="CZ10" s="777"/>
      <c r="DA10" s="778"/>
      <c r="DB10" s="776" t="s">
        <v>557</v>
      </c>
      <c r="DC10" s="777"/>
      <c r="DD10" s="777"/>
      <c r="DE10" s="777"/>
      <c r="DF10" s="778"/>
      <c r="DG10" s="776" t="s">
        <v>557</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93937</v>
      </c>
      <c r="R23" s="793"/>
      <c r="S23" s="793"/>
      <c r="T23" s="793"/>
      <c r="U23" s="793"/>
      <c r="V23" s="793">
        <v>92682</v>
      </c>
      <c r="W23" s="793"/>
      <c r="X23" s="793"/>
      <c r="Y23" s="793"/>
      <c r="Z23" s="793"/>
      <c r="AA23" s="793">
        <v>1254</v>
      </c>
      <c r="AB23" s="793"/>
      <c r="AC23" s="793"/>
      <c r="AD23" s="793"/>
      <c r="AE23" s="794"/>
      <c r="AF23" s="795">
        <v>774</v>
      </c>
      <c r="AG23" s="793"/>
      <c r="AH23" s="793"/>
      <c r="AI23" s="793"/>
      <c r="AJ23" s="796"/>
      <c r="AK23" s="797"/>
      <c r="AL23" s="798"/>
      <c r="AM23" s="798"/>
      <c r="AN23" s="798"/>
      <c r="AO23" s="798"/>
      <c r="AP23" s="793"/>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18140</v>
      </c>
      <c r="R28" s="823"/>
      <c r="S28" s="823"/>
      <c r="T28" s="823"/>
      <c r="U28" s="823"/>
      <c r="V28" s="823">
        <v>17744</v>
      </c>
      <c r="W28" s="823"/>
      <c r="X28" s="823"/>
      <c r="Y28" s="823"/>
      <c r="Z28" s="823"/>
      <c r="AA28" s="823">
        <v>397</v>
      </c>
      <c r="AB28" s="823"/>
      <c r="AC28" s="823"/>
      <c r="AD28" s="823"/>
      <c r="AE28" s="824"/>
      <c r="AF28" s="825">
        <v>397</v>
      </c>
      <c r="AG28" s="823"/>
      <c r="AH28" s="823"/>
      <c r="AI28" s="823"/>
      <c r="AJ28" s="826"/>
      <c r="AK28" s="827">
        <v>2110</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18319</v>
      </c>
      <c r="R29" s="784"/>
      <c r="S29" s="784"/>
      <c r="T29" s="784"/>
      <c r="U29" s="784"/>
      <c r="V29" s="784">
        <v>17877</v>
      </c>
      <c r="W29" s="784"/>
      <c r="X29" s="784"/>
      <c r="Y29" s="784"/>
      <c r="Z29" s="784"/>
      <c r="AA29" s="784">
        <v>442</v>
      </c>
      <c r="AB29" s="784"/>
      <c r="AC29" s="784"/>
      <c r="AD29" s="784"/>
      <c r="AE29" s="785"/>
      <c r="AF29" s="786">
        <v>442</v>
      </c>
      <c r="AG29" s="787"/>
      <c r="AH29" s="787"/>
      <c r="AI29" s="787"/>
      <c r="AJ29" s="788"/>
      <c r="AK29" s="834">
        <v>2712</v>
      </c>
      <c r="AL29" s="830"/>
      <c r="AM29" s="830"/>
      <c r="AN29" s="830"/>
      <c r="AO29" s="830"/>
      <c r="AP29" s="830">
        <v>130</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3675</v>
      </c>
      <c r="R30" s="784"/>
      <c r="S30" s="784"/>
      <c r="T30" s="784"/>
      <c r="U30" s="784"/>
      <c r="V30" s="784">
        <v>3667</v>
      </c>
      <c r="W30" s="784"/>
      <c r="X30" s="784"/>
      <c r="Y30" s="784"/>
      <c r="Z30" s="784"/>
      <c r="AA30" s="784">
        <v>8</v>
      </c>
      <c r="AB30" s="784"/>
      <c r="AC30" s="784"/>
      <c r="AD30" s="784"/>
      <c r="AE30" s="785"/>
      <c r="AF30" s="786">
        <v>8</v>
      </c>
      <c r="AG30" s="787"/>
      <c r="AH30" s="787"/>
      <c r="AI30" s="787"/>
      <c r="AJ30" s="788"/>
      <c r="AK30" s="834">
        <v>688</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3582</v>
      </c>
      <c r="R31" s="784"/>
      <c r="S31" s="784"/>
      <c r="T31" s="784"/>
      <c r="U31" s="784"/>
      <c r="V31" s="784">
        <v>3242</v>
      </c>
      <c r="W31" s="784"/>
      <c r="X31" s="784"/>
      <c r="Y31" s="784"/>
      <c r="Z31" s="784"/>
      <c r="AA31" s="784">
        <v>340</v>
      </c>
      <c r="AB31" s="784"/>
      <c r="AC31" s="784"/>
      <c r="AD31" s="784"/>
      <c r="AE31" s="785"/>
      <c r="AF31" s="786">
        <v>1732</v>
      </c>
      <c r="AG31" s="787"/>
      <c r="AH31" s="787"/>
      <c r="AI31" s="787"/>
      <c r="AJ31" s="788"/>
      <c r="AK31" s="834">
        <v>40</v>
      </c>
      <c r="AL31" s="830"/>
      <c r="AM31" s="830"/>
      <c r="AN31" s="830"/>
      <c r="AO31" s="830"/>
      <c r="AP31" s="830">
        <v>11009</v>
      </c>
      <c r="AQ31" s="830"/>
      <c r="AR31" s="830"/>
      <c r="AS31" s="830"/>
      <c r="AT31" s="830"/>
      <c r="AU31" s="830">
        <v>121</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347</v>
      </c>
      <c r="R32" s="784"/>
      <c r="S32" s="784"/>
      <c r="T32" s="784"/>
      <c r="U32" s="784"/>
      <c r="V32" s="784">
        <v>236</v>
      </c>
      <c r="W32" s="784"/>
      <c r="X32" s="784"/>
      <c r="Y32" s="784"/>
      <c r="Z32" s="784"/>
      <c r="AA32" s="784">
        <v>111</v>
      </c>
      <c r="AB32" s="784"/>
      <c r="AC32" s="784"/>
      <c r="AD32" s="784"/>
      <c r="AE32" s="785"/>
      <c r="AF32" s="786">
        <v>1075</v>
      </c>
      <c r="AG32" s="787"/>
      <c r="AH32" s="787"/>
      <c r="AI32" s="787"/>
      <c r="AJ32" s="788"/>
      <c r="AK32" s="834">
        <v>0</v>
      </c>
      <c r="AL32" s="830"/>
      <c r="AM32" s="830"/>
      <c r="AN32" s="830"/>
      <c r="AO32" s="830"/>
      <c r="AP32" s="830">
        <v>303</v>
      </c>
      <c r="AQ32" s="830"/>
      <c r="AR32" s="830"/>
      <c r="AS32" s="830"/>
      <c r="AT32" s="830"/>
      <c r="AU32" s="830">
        <v>0</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2270</v>
      </c>
      <c r="R33" s="784"/>
      <c r="S33" s="784"/>
      <c r="T33" s="784"/>
      <c r="U33" s="784"/>
      <c r="V33" s="784">
        <v>2355</v>
      </c>
      <c r="W33" s="784"/>
      <c r="X33" s="784"/>
      <c r="Y33" s="784"/>
      <c r="Z33" s="784"/>
      <c r="AA33" s="784">
        <v>-85</v>
      </c>
      <c r="AB33" s="784"/>
      <c r="AC33" s="784"/>
      <c r="AD33" s="784"/>
      <c r="AE33" s="785"/>
      <c r="AF33" s="786">
        <v>677</v>
      </c>
      <c r="AG33" s="787"/>
      <c r="AH33" s="787"/>
      <c r="AI33" s="787"/>
      <c r="AJ33" s="788"/>
      <c r="AK33" s="834">
        <v>224</v>
      </c>
      <c r="AL33" s="830"/>
      <c r="AM33" s="830"/>
      <c r="AN33" s="830"/>
      <c r="AO33" s="830"/>
      <c r="AP33" s="830">
        <v>690</v>
      </c>
      <c r="AQ33" s="830"/>
      <c r="AR33" s="830"/>
      <c r="AS33" s="830"/>
      <c r="AT33" s="830"/>
      <c r="AU33" s="830">
        <v>235</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14757</v>
      </c>
      <c r="R34" s="784"/>
      <c r="S34" s="784"/>
      <c r="T34" s="784"/>
      <c r="U34" s="784"/>
      <c r="V34" s="784">
        <v>16143</v>
      </c>
      <c r="W34" s="784"/>
      <c r="X34" s="784"/>
      <c r="Y34" s="784"/>
      <c r="Z34" s="784"/>
      <c r="AA34" s="784">
        <v>-1386</v>
      </c>
      <c r="AB34" s="784"/>
      <c r="AC34" s="784"/>
      <c r="AD34" s="784"/>
      <c r="AE34" s="785"/>
      <c r="AF34" s="786">
        <v>1453</v>
      </c>
      <c r="AG34" s="787"/>
      <c r="AH34" s="787"/>
      <c r="AI34" s="787"/>
      <c r="AJ34" s="788"/>
      <c r="AK34" s="834">
        <v>1136</v>
      </c>
      <c r="AL34" s="830"/>
      <c r="AM34" s="830"/>
      <c r="AN34" s="830"/>
      <c r="AO34" s="830"/>
      <c r="AP34" s="830">
        <v>12712</v>
      </c>
      <c r="AQ34" s="830"/>
      <c r="AR34" s="830"/>
      <c r="AS34" s="830"/>
      <c r="AT34" s="830"/>
      <c r="AU34" s="830">
        <v>8842</v>
      </c>
      <c r="AV34" s="830"/>
      <c r="AW34" s="830"/>
      <c r="AX34" s="830"/>
      <c r="AY34" s="830"/>
      <c r="AZ34" s="831"/>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4497</v>
      </c>
      <c r="R35" s="784"/>
      <c r="S35" s="784"/>
      <c r="T35" s="784"/>
      <c r="U35" s="784"/>
      <c r="V35" s="784">
        <v>4000</v>
      </c>
      <c r="W35" s="784"/>
      <c r="X35" s="784"/>
      <c r="Y35" s="784"/>
      <c r="Z35" s="784"/>
      <c r="AA35" s="784">
        <v>496</v>
      </c>
      <c r="AB35" s="784"/>
      <c r="AC35" s="784"/>
      <c r="AD35" s="784"/>
      <c r="AE35" s="785"/>
      <c r="AF35" s="786">
        <v>1646</v>
      </c>
      <c r="AG35" s="787"/>
      <c r="AH35" s="787"/>
      <c r="AI35" s="787"/>
      <c r="AJ35" s="788"/>
      <c r="AK35" s="834">
        <v>1745</v>
      </c>
      <c r="AL35" s="830"/>
      <c r="AM35" s="830"/>
      <c r="AN35" s="830"/>
      <c r="AO35" s="830"/>
      <c r="AP35" s="830">
        <v>19972</v>
      </c>
      <c r="AQ35" s="830"/>
      <c r="AR35" s="830"/>
      <c r="AS35" s="830"/>
      <c r="AT35" s="830"/>
      <c r="AU35" s="830">
        <v>10645</v>
      </c>
      <c r="AV35" s="830"/>
      <c r="AW35" s="830"/>
      <c r="AX35" s="830"/>
      <c r="AY35" s="830"/>
      <c r="AZ35" s="831"/>
      <c r="BA35" s="831"/>
      <c r="BB35" s="831"/>
      <c r="BC35" s="831"/>
      <c r="BD35" s="831"/>
      <c r="BE35" s="832" t="s">
        <v>393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398</v>
      </c>
      <c r="C36" s="781"/>
      <c r="D36" s="781"/>
      <c r="E36" s="781"/>
      <c r="F36" s="781"/>
      <c r="G36" s="781"/>
      <c r="H36" s="781"/>
      <c r="I36" s="781"/>
      <c r="J36" s="781"/>
      <c r="K36" s="781"/>
      <c r="L36" s="781"/>
      <c r="M36" s="781"/>
      <c r="N36" s="781"/>
      <c r="O36" s="781"/>
      <c r="P36" s="782"/>
      <c r="Q36" s="783">
        <v>23706</v>
      </c>
      <c r="R36" s="784"/>
      <c r="S36" s="784"/>
      <c r="T36" s="784"/>
      <c r="U36" s="784"/>
      <c r="V36" s="784">
        <v>22947</v>
      </c>
      <c r="W36" s="784"/>
      <c r="X36" s="784"/>
      <c r="Y36" s="784"/>
      <c r="Z36" s="784"/>
      <c r="AA36" s="784">
        <v>759</v>
      </c>
      <c r="AB36" s="784"/>
      <c r="AC36" s="784"/>
      <c r="AD36" s="784"/>
      <c r="AE36" s="785"/>
      <c r="AF36" s="786">
        <v>2349</v>
      </c>
      <c r="AG36" s="787"/>
      <c r="AH36" s="787"/>
      <c r="AI36" s="787"/>
      <c r="AJ36" s="788"/>
      <c r="AK36" s="834">
        <v>0</v>
      </c>
      <c r="AL36" s="830"/>
      <c r="AM36" s="830"/>
      <c r="AN36" s="830"/>
      <c r="AO36" s="830"/>
      <c r="AP36" s="830">
        <v>0</v>
      </c>
      <c r="AQ36" s="830"/>
      <c r="AR36" s="830"/>
      <c r="AS36" s="830"/>
      <c r="AT36" s="830"/>
      <c r="AU36" s="830">
        <v>0</v>
      </c>
      <c r="AV36" s="830"/>
      <c r="AW36" s="830"/>
      <c r="AX36" s="830"/>
      <c r="AY36" s="830"/>
      <c r="AZ36" s="831"/>
      <c r="BA36" s="831"/>
      <c r="BB36" s="831"/>
      <c r="BC36" s="831"/>
      <c r="BD36" s="831"/>
      <c r="BE36" s="832" t="s">
        <v>393</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9778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785</v>
      </c>
      <c r="R68" s="866"/>
      <c r="S68" s="866"/>
      <c r="T68" s="866"/>
      <c r="U68" s="866"/>
      <c r="V68" s="866">
        <v>370</v>
      </c>
      <c r="W68" s="866"/>
      <c r="X68" s="866"/>
      <c r="Y68" s="866"/>
      <c r="Z68" s="866"/>
      <c r="AA68" s="866">
        <v>414</v>
      </c>
      <c r="AB68" s="866"/>
      <c r="AC68" s="866"/>
      <c r="AD68" s="866"/>
      <c r="AE68" s="866"/>
      <c r="AF68" s="866">
        <v>414</v>
      </c>
      <c r="AG68" s="866"/>
      <c r="AH68" s="866"/>
      <c r="AI68" s="866"/>
      <c r="AJ68" s="866"/>
      <c r="AK68" s="866">
        <v>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906481</v>
      </c>
      <c r="R69" s="830"/>
      <c r="S69" s="830"/>
      <c r="T69" s="830"/>
      <c r="U69" s="830"/>
      <c r="V69" s="830">
        <v>887687</v>
      </c>
      <c r="W69" s="830"/>
      <c r="X69" s="830"/>
      <c r="Y69" s="830"/>
      <c r="Z69" s="830"/>
      <c r="AA69" s="830">
        <v>18794</v>
      </c>
      <c r="AB69" s="830"/>
      <c r="AC69" s="830"/>
      <c r="AD69" s="830"/>
      <c r="AE69" s="830"/>
      <c r="AF69" s="830">
        <v>18794</v>
      </c>
      <c r="AG69" s="830"/>
      <c r="AH69" s="830"/>
      <c r="AI69" s="830"/>
      <c r="AJ69" s="830"/>
      <c r="AK69" s="830">
        <v>9782</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4495</v>
      </c>
      <c r="R70" s="830"/>
      <c r="S70" s="830"/>
      <c r="T70" s="830"/>
      <c r="U70" s="830"/>
      <c r="V70" s="830">
        <v>3946</v>
      </c>
      <c r="W70" s="830"/>
      <c r="X70" s="830"/>
      <c r="Y70" s="830"/>
      <c r="Z70" s="830"/>
      <c r="AA70" s="830">
        <v>549</v>
      </c>
      <c r="AB70" s="830"/>
      <c r="AC70" s="830"/>
      <c r="AD70" s="830"/>
      <c r="AE70" s="830"/>
      <c r="AF70" s="830">
        <v>549</v>
      </c>
      <c r="AG70" s="830"/>
      <c r="AH70" s="830"/>
      <c r="AI70" s="830"/>
      <c r="AJ70" s="830"/>
      <c r="AK70" s="830">
        <v>2160</v>
      </c>
      <c r="AL70" s="830"/>
      <c r="AM70" s="830"/>
      <c r="AN70" s="830"/>
      <c r="AO70" s="830"/>
      <c r="AP70" s="830">
        <v>4564</v>
      </c>
      <c r="AQ70" s="830"/>
      <c r="AR70" s="830"/>
      <c r="AS70" s="830"/>
      <c r="AT70" s="830"/>
      <c r="AU70" s="830">
        <v>1481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7185983</v>
      </c>
      <c r="AB110" s="900"/>
      <c r="AC110" s="900"/>
      <c r="AD110" s="900"/>
      <c r="AE110" s="901"/>
      <c r="AF110" s="902">
        <v>7380481</v>
      </c>
      <c r="AG110" s="900"/>
      <c r="AH110" s="900"/>
      <c r="AI110" s="900"/>
      <c r="AJ110" s="901"/>
      <c r="AK110" s="902">
        <v>6690596</v>
      </c>
      <c r="AL110" s="900"/>
      <c r="AM110" s="900"/>
      <c r="AN110" s="900"/>
      <c r="AO110" s="901"/>
      <c r="AP110" s="903">
        <v>16.100000000000001</v>
      </c>
      <c r="AQ110" s="904"/>
      <c r="AR110" s="904"/>
      <c r="AS110" s="904"/>
      <c r="AT110" s="905"/>
      <c r="AU110" s="906" t="s">
        <v>70</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65107559</v>
      </c>
      <c r="BR110" s="931"/>
      <c r="BS110" s="931"/>
      <c r="BT110" s="931"/>
      <c r="BU110" s="931"/>
      <c r="BV110" s="931">
        <v>59198331</v>
      </c>
      <c r="BW110" s="931"/>
      <c r="BX110" s="931"/>
      <c r="BY110" s="931"/>
      <c r="BZ110" s="931"/>
      <c r="CA110" s="931">
        <v>55505393</v>
      </c>
      <c r="CB110" s="931"/>
      <c r="CC110" s="931"/>
      <c r="CD110" s="931"/>
      <c r="CE110" s="931"/>
      <c r="CF110" s="944">
        <v>133.19999999999999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324922</v>
      </c>
      <c r="BR111" s="926"/>
      <c r="BS111" s="926"/>
      <c r="BT111" s="926"/>
      <c r="BU111" s="926"/>
      <c r="BV111" s="926">
        <v>370460</v>
      </c>
      <c r="BW111" s="926"/>
      <c r="BX111" s="926"/>
      <c r="BY111" s="926"/>
      <c r="BZ111" s="926"/>
      <c r="CA111" s="926">
        <v>354519</v>
      </c>
      <c r="CB111" s="926"/>
      <c r="CC111" s="926"/>
      <c r="CD111" s="926"/>
      <c r="CE111" s="926"/>
      <c r="CF111" s="920">
        <v>0.9</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15974511</v>
      </c>
      <c r="BR112" s="926"/>
      <c r="BS112" s="926"/>
      <c r="BT112" s="926"/>
      <c r="BU112" s="926"/>
      <c r="BV112" s="926">
        <v>15573300</v>
      </c>
      <c r="BW112" s="926"/>
      <c r="BX112" s="926"/>
      <c r="BY112" s="926"/>
      <c r="BZ112" s="926"/>
      <c r="CA112" s="926">
        <v>19843690</v>
      </c>
      <c r="CB112" s="926"/>
      <c r="CC112" s="926"/>
      <c r="CD112" s="926"/>
      <c r="CE112" s="926"/>
      <c r="CF112" s="920">
        <v>47.6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1807693</v>
      </c>
      <c r="AB113" s="938"/>
      <c r="AC113" s="938"/>
      <c r="AD113" s="938"/>
      <c r="AE113" s="939"/>
      <c r="AF113" s="940">
        <v>1705748</v>
      </c>
      <c r="AG113" s="938"/>
      <c r="AH113" s="938"/>
      <c r="AI113" s="938"/>
      <c r="AJ113" s="939"/>
      <c r="AK113" s="940">
        <v>1733375</v>
      </c>
      <c r="AL113" s="938"/>
      <c r="AM113" s="938"/>
      <c r="AN113" s="938"/>
      <c r="AO113" s="939"/>
      <c r="AP113" s="941">
        <v>4.2</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2179662</v>
      </c>
      <c r="BR113" s="926"/>
      <c r="BS113" s="926"/>
      <c r="BT113" s="926"/>
      <c r="BU113" s="926"/>
      <c r="BV113" s="926">
        <v>1806417</v>
      </c>
      <c r="BW113" s="926"/>
      <c r="BX113" s="926"/>
      <c r="BY113" s="926"/>
      <c r="BZ113" s="926"/>
      <c r="CA113" s="926">
        <v>1480602</v>
      </c>
      <c r="CB113" s="926"/>
      <c r="CC113" s="926"/>
      <c r="CD113" s="926"/>
      <c r="CE113" s="926"/>
      <c r="CF113" s="920">
        <v>3.6</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211703</v>
      </c>
      <c r="AB114" s="959"/>
      <c r="AC114" s="959"/>
      <c r="AD114" s="959"/>
      <c r="AE114" s="960"/>
      <c r="AF114" s="961">
        <v>151996</v>
      </c>
      <c r="AG114" s="959"/>
      <c r="AH114" s="959"/>
      <c r="AI114" s="959"/>
      <c r="AJ114" s="960"/>
      <c r="AK114" s="961">
        <v>204374</v>
      </c>
      <c r="AL114" s="959"/>
      <c r="AM114" s="959"/>
      <c r="AN114" s="959"/>
      <c r="AO114" s="960"/>
      <c r="AP114" s="962">
        <v>0.5</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8364025</v>
      </c>
      <c r="BR114" s="926"/>
      <c r="BS114" s="926"/>
      <c r="BT114" s="926"/>
      <c r="BU114" s="926"/>
      <c r="BV114" s="926">
        <v>8920606</v>
      </c>
      <c r="BW114" s="926"/>
      <c r="BX114" s="926"/>
      <c r="BY114" s="926"/>
      <c r="BZ114" s="926"/>
      <c r="CA114" s="926">
        <v>9567457</v>
      </c>
      <c r="CB114" s="926"/>
      <c r="CC114" s="926"/>
      <c r="CD114" s="926"/>
      <c r="CE114" s="926"/>
      <c r="CF114" s="920">
        <v>23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16268</v>
      </c>
      <c r="AB115" s="938"/>
      <c r="AC115" s="938"/>
      <c r="AD115" s="938"/>
      <c r="AE115" s="939"/>
      <c r="AF115" s="940">
        <v>16249</v>
      </c>
      <c r="AG115" s="938"/>
      <c r="AH115" s="938"/>
      <c r="AI115" s="938"/>
      <c r="AJ115" s="939"/>
      <c r="AK115" s="940">
        <v>16230</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12098</v>
      </c>
      <c r="BR115" s="926"/>
      <c r="BS115" s="926"/>
      <c r="BT115" s="926"/>
      <c r="BU115" s="926"/>
      <c r="BV115" s="926">
        <v>2933</v>
      </c>
      <c r="BW115" s="926"/>
      <c r="BX115" s="926"/>
      <c r="BY115" s="926"/>
      <c r="BZ115" s="926"/>
      <c r="CA115" s="926">
        <v>2519</v>
      </c>
      <c r="CB115" s="926"/>
      <c r="CC115" s="926"/>
      <c r="CD115" s="926"/>
      <c r="CE115" s="926"/>
      <c r="CF115" s="920">
        <v>0</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9221647</v>
      </c>
      <c r="AB117" s="979"/>
      <c r="AC117" s="979"/>
      <c r="AD117" s="979"/>
      <c r="AE117" s="980"/>
      <c r="AF117" s="981">
        <v>9254474</v>
      </c>
      <c r="AG117" s="979"/>
      <c r="AH117" s="979"/>
      <c r="AI117" s="979"/>
      <c r="AJ117" s="980"/>
      <c r="AK117" s="981">
        <v>8644575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91962777</v>
      </c>
      <c r="BR119" s="1000"/>
      <c r="BS119" s="1000"/>
      <c r="BT119" s="1000"/>
      <c r="BU119" s="1000"/>
      <c r="BV119" s="1000">
        <v>85872047</v>
      </c>
      <c r="BW119" s="1000"/>
      <c r="BX119" s="1000"/>
      <c r="BY119" s="1000"/>
      <c r="BZ119" s="1000"/>
      <c r="CA119" s="1000">
        <v>86754180</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324922</v>
      </c>
      <c r="DH119" s="986"/>
      <c r="DI119" s="986"/>
      <c r="DJ119" s="986"/>
      <c r="DK119" s="987"/>
      <c r="DL119" s="985">
        <v>370460</v>
      </c>
      <c r="DM119" s="986"/>
      <c r="DN119" s="986"/>
      <c r="DO119" s="986"/>
      <c r="DP119" s="987"/>
      <c r="DQ119" s="985">
        <v>354519</v>
      </c>
      <c r="DR119" s="986"/>
      <c r="DS119" s="986"/>
      <c r="DT119" s="986"/>
      <c r="DU119" s="987"/>
      <c r="DV119" s="988">
        <v>0.9</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31461897</v>
      </c>
      <c r="BR120" s="931"/>
      <c r="BS120" s="931"/>
      <c r="BT120" s="931"/>
      <c r="BU120" s="931"/>
      <c r="BV120" s="931">
        <v>33182374</v>
      </c>
      <c r="BW120" s="931"/>
      <c r="BX120" s="931"/>
      <c r="BY120" s="931"/>
      <c r="BZ120" s="931"/>
      <c r="CA120" s="931">
        <v>35010844</v>
      </c>
      <c r="CB120" s="931"/>
      <c r="CC120" s="931"/>
      <c r="CD120" s="931"/>
      <c r="CE120" s="931"/>
      <c r="CF120" s="944">
        <v>84</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12176181</v>
      </c>
      <c r="DH120" s="931"/>
      <c r="DI120" s="931"/>
      <c r="DJ120" s="931"/>
      <c r="DK120" s="931"/>
      <c r="DL120" s="931">
        <v>11259286</v>
      </c>
      <c r="DM120" s="931"/>
      <c r="DN120" s="931"/>
      <c r="DO120" s="931"/>
      <c r="DP120" s="931"/>
      <c r="DQ120" s="931">
        <v>10644999</v>
      </c>
      <c r="DR120" s="931"/>
      <c r="DS120" s="931"/>
      <c r="DT120" s="931"/>
      <c r="DU120" s="931"/>
      <c r="DV120" s="932">
        <v>25.5</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12322561</v>
      </c>
      <c r="BR121" s="926"/>
      <c r="BS121" s="926"/>
      <c r="BT121" s="926"/>
      <c r="BU121" s="926"/>
      <c r="BV121" s="926">
        <v>11561052</v>
      </c>
      <c r="BW121" s="926"/>
      <c r="BX121" s="926"/>
      <c r="BY121" s="926"/>
      <c r="BZ121" s="926"/>
      <c r="CA121" s="926">
        <v>10428483</v>
      </c>
      <c r="CB121" s="926"/>
      <c r="CC121" s="926"/>
      <c r="CD121" s="926"/>
      <c r="CE121" s="926"/>
      <c r="CF121" s="920">
        <v>25</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3158956</v>
      </c>
      <c r="DH121" s="926"/>
      <c r="DI121" s="926"/>
      <c r="DJ121" s="926"/>
      <c r="DK121" s="926"/>
      <c r="DL121" s="926">
        <v>3812745</v>
      </c>
      <c r="DM121" s="926"/>
      <c r="DN121" s="926"/>
      <c r="DO121" s="926"/>
      <c r="DP121" s="926"/>
      <c r="DQ121" s="926">
        <v>8842261</v>
      </c>
      <c r="DR121" s="926"/>
      <c r="DS121" s="926"/>
      <c r="DT121" s="926"/>
      <c r="DU121" s="926"/>
      <c r="DV121" s="927">
        <v>21.2</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70460291</v>
      </c>
      <c r="BR122" s="1000"/>
      <c r="BS122" s="1000"/>
      <c r="BT122" s="1000"/>
      <c r="BU122" s="1000"/>
      <c r="BV122" s="1000">
        <v>69078223</v>
      </c>
      <c r="BW122" s="1000"/>
      <c r="BX122" s="1000"/>
      <c r="BY122" s="1000"/>
      <c r="BZ122" s="1000"/>
      <c r="CA122" s="1000">
        <v>71257658</v>
      </c>
      <c r="CB122" s="1000"/>
      <c r="CC122" s="1000"/>
      <c r="CD122" s="1000"/>
      <c r="CE122" s="1000"/>
      <c r="CF122" s="1017">
        <v>171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281954</v>
      </c>
      <c r="DH122" s="926"/>
      <c r="DI122" s="926"/>
      <c r="DJ122" s="926"/>
      <c r="DK122" s="926"/>
      <c r="DL122" s="926">
        <v>268909</v>
      </c>
      <c r="DM122" s="926"/>
      <c r="DN122" s="926"/>
      <c r="DO122" s="926"/>
      <c r="DP122" s="926"/>
      <c r="DQ122" s="926">
        <v>235328</v>
      </c>
      <c r="DR122" s="926"/>
      <c r="DS122" s="926"/>
      <c r="DT122" s="926"/>
      <c r="DU122" s="926"/>
      <c r="DV122" s="927">
        <v>0.6</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5720</v>
      </c>
      <c r="AB123" s="959"/>
      <c r="AC123" s="959"/>
      <c r="AD123" s="959"/>
      <c r="AE123" s="960"/>
      <c r="AF123" s="961">
        <v>5701</v>
      </c>
      <c r="AG123" s="959"/>
      <c r="AH123" s="959"/>
      <c r="AI123" s="959"/>
      <c r="AJ123" s="960"/>
      <c r="AK123" s="961">
        <v>5682</v>
      </c>
      <c r="AL123" s="959"/>
      <c r="AM123" s="959"/>
      <c r="AN123" s="959"/>
      <c r="AO123" s="960"/>
      <c r="AP123" s="962">
        <v>0</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114244749</v>
      </c>
      <c r="BR123" s="1064"/>
      <c r="BS123" s="1064"/>
      <c r="BT123" s="1064"/>
      <c r="BU123" s="1064"/>
      <c r="BV123" s="1064">
        <v>113821649</v>
      </c>
      <c r="BW123" s="1064"/>
      <c r="BX123" s="1064"/>
      <c r="BY123" s="1064"/>
      <c r="BZ123" s="1064"/>
      <c r="CA123" s="1064">
        <v>116696985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357420</v>
      </c>
      <c r="DH123" s="959"/>
      <c r="DI123" s="959"/>
      <c r="DJ123" s="959"/>
      <c r="DK123" s="960"/>
      <c r="DL123" s="961">
        <v>232360</v>
      </c>
      <c r="DM123" s="959"/>
      <c r="DN123" s="959"/>
      <c r="DO123" s="959"/>
      <c r="DP123" s="960"/>
      <c r="DQ123" s="961">
        <v>121102</v>
      </c>
      <c r="DR123" s="959"/>
      <c r="DS123" s="959"/>
      <c r="DT123" s="959"/>
      <c r="DU123" s="960"/>
      <c r="DV123" s="962">
        <v>0.3</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123</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10548</v>
      </c>
      <c r="AB126" s="959"/>
      <c r="AC126" s="959"/>
      <c r="AD126" s="959"/>
      <c r="AE126" s="960"/>
      <c r="AF126" s="961">
        <v>10548</v>
      </c>
      <c r="AG126" s="959"/>
      <c r="AH126" s="959"/>
      <c r="AI126" s="959"/>
      <c r="AJ126" s="960"/>
      <c r="AK126" s="961">
        <v>10548</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1857569</v>
      </c>
      <c r="AB128" s="1046"/>
      <c r="AC128" s="1046"/>
      <c r="AD128" s="1046"/>
      <c r="AE128" s="1047"/>
      <c r="AF128" s="1048">
        <v>1943367</v>
      </c>
      <c r="AG128" s="1046"/>
      <c r="AH128" s="1046"/>
      <c r="AI128" s="1046"/>
      <c r="AJ128" s="1047"/>
      <c r="AK128" s="1048">
        <v>1797077</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123</v>
      </c>
      <c r="BG128" s="1053"/>
      <c r="BH128" s="1053"/>
      <c r="BI128" s="1053"/>
      <c r="BJ128" s="1053"/>
      <c r="BK128" s="1053"/>
      <c r="BL128" s="1054"/>
      <c r="BM128" s="1052">
        <v>11.3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12098</v>
      </c>
      <c r="DH128" s="1038"/>
      <c r="DI128" s="1038"/>
      <c r="DJ128" s="1038"/>
      <c r="DK128" s="1038"/>
      <c r="DL128" s="1038">
        <v>2933</v>
      </c>
      <c r="DM128" s="1038"/>
      <c r="DN128" s="1038"/>
      <c r="DO128" s="1038"/>
      <c r="DP128" s="1038"/>
      <c r="DQ128" s="1038">
        <v>2519</v>
      </c>
      <c r="DR128" s="1038"/>
      <c r="DS128" s="1038"/>
      <c r="DT128" s="1038"/>
      <c r="DU128" s="1038"/>
      <c r="DV128" s="1039">
        <v>0</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44533471</v>
      </c>
      <c r="AB129" s="959"/>
      <c r="AC129" s="959"/>
      <c r="AD129" s="959"/>
      <c r="AE129" s="960"/>
      <c r="AF129" s="961">
        <v>45607487</v>
      </c>
      <c r="AG129" s="959"/>
      <c r="AH129" s="959"/>
      <c r="AI129" s="959"/>
      <c r="AJ129" s="960"/>
      <c r="AK129" s="961">
        <v>47163038</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123</v>
      </c>
      <c r="BG129" s="1067"/>
      <c r="BH129" s="1067"/>
      <c r="BI129" s="1067"/>
      <c r="BJ129" s="1067"/>
      <c r="BK129" s="1067"/>
      <c r="BL129" s="1068"/>
      <c r="BM129" s="1066">
        <v>16.3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5376345</v>
      </c>
      <c r="AB130" s="959"/>
      <c r="AC130" s="959"/>
      <c r="AD130" s="959"/>
      <c r="AE130" s="960"/>
      <c r="AF130" s="961">
        <v>5443180</v>
      </c>
      <c r="AG130" s="959"/>
      <c r="AH130" s="959"/>
      <c r="AI130" s="959"/>
      <c r="AJ130" s="960"/>
      <c r="AK130" s="961">
        <v>5484799</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39157126</v>
      </c>
      <c r="AB131" s="986"/>
      <c r="AC131" s="986"/>
      <c r="AD131" s="986"/>
      <c r="AE131" s="987"/>
      <c r="AF131" s="985">
        <v>40164307</v>
      </c>
      <c r="AG131" s="986"/>
      <c r="AH131" s="986"/>
      <c r="AI131" s="986"/>
      <c r="AJ131" s="987"/>
      <c r="AK131" s="985">
        <v>41678239</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5.0763006060000002</v>
      </c>
      <c r="AB132" s="1097"/>
      <c r="AC132" s="1097"/>
      <c r="AD132" s="1097"/>
      <c r="AE132" s="1098"/>
      <c r="AF132" s="1099">
        <v>4.6507138790000004</v>
      </c>
      <c r="AG132" s="1097"/>
      <c r="AH132" s="1097"/>
      <c r="AI132" s="1097"/>
      <c r="AJ132" s="1098"/>
      <c r="AK132" s="1099">
        <v>3.2695695229999999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4.5</v>
      </c>
      <c r="AB133" s="1080"/>
      <c r="AC133" s="1080"/>
      <c r="AD133" s="1080"/>
      <c r="AE133" s="1081"/>
      <c r="AF133" s="1079">
        <v>4.5999999999999996</v>
      </c>
      <c r="AG133" s="1080"/>
      <c r="AH133" s="1080"/>
      <c r="AI133" s="1080"/>
      <c r="AJ133" s="1081"/>
      <c r="AK133" s="1079">
        <v>4.3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4S9jlonCNtVkm2lb3GaCCjDBdoC+qTOk9+CemetqTvb8Sl3zH5i1Yozyr75cwrnrrTof/+fSh+5yPZkC0mAsw==" saltValue="NLxuRGPRauLo7XISH0a7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L26" zoomScale="55" zoomScaleNormal="85" zoomScaleSheetLayoutView="55" workbookViewId="0">
      <selection activeCell="DF51" sqref="DF51"/>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4S93tGV/38j2L+wgTyCzHnCU+nAYlU3biaWtFFpzi/0OQfup9I7adZOI/g6SB1QlyJ1Y0qEFzLXGj/94mFIpEg==" saltValue="vJa59ALqFD190TPjX7N1C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3" zoomScale="70" zoomScaleNormal="70" zoomScaleSheetLayoutView="55" workbookViewId="0">
      <selection activeCell="CQ34" sqref="CQ34:DE34"/>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z7Q9AFtmxXJLVGMjAp96HJLrL0NjChp0lCavShuThPPACDCibL1tt1CkR8njN2AOxWitY+HZ4hdIbTEiwqyAw==" saltValue="GnZlPDluM48Q+gxMZMKG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85" zoomScaleSheetLayoutView="85" workbookViewId="0">
      <selection activeCell="CQ34" sqref="CQ34:DE34"/>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15621445</v>
      </c>
      <c r="AP9" s="269">
        <v>77996</v>
      </c>
      <c r="AQ9" s="270">
        <v>66742</v>
      </c>
      <c r="AR9" s="271">
        <v>16.899999999999999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137448</v>
      </c>
      <c r="AP10" s="272">
        <v>686</v>
      </c>
      <c r="AQ10" s="273">
        <v>1287</v>
      </c>
      <c r="AR10" s="274">
        <v>-46.7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299887</v>
      </c>
      <c r="AP11" s="272">
        <v>1497</v>
      </c>
      <c r="AQ11" s="273">
        <v>1074</v>
      </c>
      <c r="AR11" s="274">
        <v>39.4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41</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530735</v>
      </c>
      <c r="AP13" s="272">
        <v>2650</v>
      </c>
      <c r="AQ13" s="273">
        <v>2303</v>
      </c>
      <c r="AR13" s="274">
        <v>15.1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143821</v>
      </c>
      <c r="AP14" s="272">
        <v>718</v>
      </c>
      <c r="AQ14" s="273">
        <v>1496</v>
      </c>
      <c r="AR14" s="274">
        <v>-52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-596923</v>
      </c>
      <c r="AP15" s="272">
        <v>-2980</v>
      </c>
      <c r="AQ15" s="273">
        <v>-3858</v>
      </c>
      <c r="AR15" s="274">
        <v>-22.8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16136413</v>
      </c>
      <c r="AP16" s="272">
        <v>80568</v>
      </c>
      <c r="AQ16" s="273">
        <v>69084</v>
      </c>
      <c r="AR16" s="274">
        <v>16.600000000000001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6.86</v>
      </c>
      <c r="AP21" s="286">
        <v>6.14</v>
      </c>
      <c r="AQ21" s="287">
        <v>0.72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v>
      </c>
      <c r="AP22" s="291">
        <v>99.7</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6690596</v>
      </c>
      <c r="AP32" s="300">
        <v>33406</v>
      </c>
      <c r="AQ32" s="301">
        <v>26372</v>
      </c>
      <c r="AR32" s="302">
        <v>26.7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v>3</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27</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1733375</v>
      </c>
      <c r="AP35" s="300">
        <v>8655</v>
      </c>
      <c r="AQ35" s="301">
        <v>5235</v>
      </c>
      <c r="AR35" s="302">
        <v>65.3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204374</v>
      </c>
      <c r="AP36" s="300">
        <v>1020</v>
      </c>
      <c r="AQ36" s="301">
        <v>476</v>
      </c>
      <c r="AR36" s="302">
        <v>114.3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16230</v>
      </c>
      <c r="AP37" s="300">
        <v>81</v>
      </c>
      <c r="AQ37" s="301">
        <v>969</v>
      </c>
      <c r="AR37" s="302">
        <v>-91.6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t="s">
        <v>491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-1797077</v>
      </c>
      <c r="AP39" s="300">
        <v>-8973</v>
      </c>
      <c r="AQ39" s="301">
        <v>-7307</v>
      </c>
      <c r="AR39" s="302">
        <v>22.8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-5484799</v>
      </c>
      <c r="AP40" s="300">
        <v>-27385</v>
      </c>
      <c r="AQ40" s="301">
        <v>-17667</v>
      </c>
      <c r="AR40" s="302">
        <v>55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1362699</v>
      </c>
      <c r="AP41" s="300">
        <v>6804</v>
      </c>
      <c r="AQ41" s="301">
        <v>8108</v>
      </c>
      <c r="AR41" s="302">
        <v>-16.100000000000001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8832211</v>
      </c>
      <c r="AN51" s="322">
        <v>43400</v>
      </c>
      <c r="AO51" s="323">
        <v>11.1</v>
      </c>
      <c r="AP51" s="324">
        <v>39221</v>
      </c>
      <c r="AQ51" s="325">
        <v>4.2</v>
      </c>
      <c r="AR51" s="326">
        <v>6.9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5885538</v>
      </c>
      <c r="AN52" s="330">
        <v>28920</v>
      </c>
      <c r="AO52" s="331">
        <v>-4.7</v>
      </c>
      <c r="AP52" s="332">
        <v>24821</v>
      </c>
      <c r="AQ52" s="333">
        <v>-0.5</v>
      </c>
      <c r="AR52" s="334">
        <v>-4.2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12890979</v>
      </c>
      <c r="AN53" s="322">
        <v>63509</v>
      </c>
      <c r="AO53" s="323">
        <v>46.3</v>
      </c>
      <c r="AP53" s="324">
        <v>38566</v>
      </c>
      <c r="AQ53" s="325">
        <v>-1.7</v>
      </c>
      <c r="AR53" s="326">
        <v>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8830130</v>
      </c>
      <c r="AN54" s="330">
        <v>43503</v>
      </c>
      <c r="AO54" s="331">
        <v>50.4</v>
      </c>
      <c r="AP54" s="332">
        <v>24059</v>
      </c>
      <c r="AQ54" s="333">
        <v>-3.1</v>
      </c>
      <c r="AR54" s="334">
        <v>53.5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11580847</v>
      </c>
      <c r="AN55" s="322">
        <v>57178</v>
      </c>
      <c r="AO55" s="323">
        <v>-10</v>
      </c>
      <c r="AP55" s="324">
        <v>35156</v>
      </c>
      <c r="AQ55" s="325">
        <v>-8.8000000000000007</v>
      </c>
      <c r="AR55" s="326">
        <v>-1.2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9027699</v>
      </c>
      <c r="AN56" s="330">
        <v>44573</v>
      </c>
      <c r="AO56" s="331">
        <v>2.5</v>
      </c>
      <c r="AP56" s="332">
        <v>22430</v>
      </c>
      <c r="AQ56" s="333">
        <v>-6.8</v>
      </c>
      <c r="AR56" s="334">
        <v>9.3000000000000007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6747612</v>
      </c>
      <c r="AN57" s="322">
        <v>33506</v>
      </c>
      <c r="AO57" s="323">
        <v>-41.4</v>
      </c>
      <c r="AP57" s="324">
        <v>37029</v>
      </c>
      <c r="AQ57" s="325">
        <v>5.3</v>
      </c>
      <c r="AR57" s="326">
        <v>-46.7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3474156</v>
      </c>
      <c r="AN58" s="330">
        <v>17251</v>
      </c>
      <c r="AO58" s="331">
        <v>-61.3</v>
      </c>
      <c r="AP58" s="332">
        <v>23232</v>
      </c>
      <c r="AQ58" s="333">
        <v>3.6</v>
      </c>
      <c r="AR58" s="334">
        <v>-64.900000000000006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8870328</v>
      </c>
      <c r="AN59" s="322">
        <v>44289</v>
      </c>
      <c r="AO59" s="323">
        <v>32.200000000000003</v>
      </c>
      <c r="AP59" s="324">
        <v>44805</v>
      </c>
      <c r="AQ59" s="325">
        <v>21</v>
      </c>
      <c r="AR59" s="326">
        <v>11.2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5843925</v>
      </c>
      <c r="AN60" s="330">
        <v>29178</v>
      </c>
      <c r="AO60" s="331">
        <v>69.099999999999994</v>
      </c>
      <c r="AP60" s="332">
        <v>29857</v>
      </c>
      <c r="AQ60" s="333">
        <v>28.5</v>
      </c>
      <c r="AR60" s="334">
        <v>40.6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9784395</v>
      </c>
      <c r="AN61" s="337">
        <v>48376</v>
      </c>
      <c r="AO61" s="338">
        <v>7.6</v>
      </c>
      <c r="AP61" s="339">
        <v>38955</v>
      </c>
      <c r="AQ61" s="340">
        <v>4</v>
      </c>
      <c r="AR61" s="326">
        <v>3.6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6612290</v>
      </c>
      <c r="AN62" s="330">
        <v>32685</v>
      </c>
      <c r="AO62" s="331">
        <v>11.2</v>
      </c>
      <c r="AP62" s="332">
        <v>24880</v>
      </c>
      <c r="AQ62" s="333">
        <v>4.3</v>
      </c>
      <c r="AR62" s="334">
        <v>6.9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JNEs/xnbJzd0t/jgsjuEt7ZPD86xbmtK8rwprpMqVSbfa2YpJtv5H/fxYcGVWWi/R+MK9ooPTWGGLFuMdKU5Q==" saltValue="SC3YltQyKHjmGmMru/6v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election activeCell="CQ34" sqref="CQ34:DE3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PZx++yoApoUO0OXlAFyarGwi7QXIKXm4fOOD0Nm1v2NZMJSsbglohI8aif8Rj+tefxfNR9PtnIW9ZASfZK8xBQ==" saltValue="occg10IzbZYzJxFRVlyz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3" zoomScale="70" zoomScaleNormal="70" zoomScaleSheetLayoutView="55" workbookViewId="0">
      <selection activeCell="CU92" sqref="CU9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39fmBHn+K97ORnQNet8n7rursNgY0/+X6WI9hiVR+p7DoPiZLUdzdXlNvctux2/g6UAb45BNnTmJ6N01bvl3CA==" saltValue="d5HgvEBmEAuFaMubv8fj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CQ34" sqref="CQ34:DE3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11.56</v>
      </c>
      <c r="G47" s="12">
        <v>13.16</v>
      </c>
      <c r="H47" s="12">
        <v>16.27</v>
      </c>
      <c r="I47" s="12">
        <v>22.16</v>
      </c>
      <c r="J47" s="13">
        <v>29.55</v>
      </c>
    </row>
    <row r="48" spans="2:10" ht="57.75" customHeight="1" x14ac:dyDescent="0.2">
      <c r="B48" s="14"/>
      <c r="C48" s="1141" t="s">
        <v>4</v>
      </c>
      <c r="D48" s="1141"/>
      <c r="E48" s="1142"/>
      <c r="F48" s="15">
        <v>2.73</v>
      </c>
      <c r="G48" s="16">
        <v>2.4700000000000002</v>
      </c>
      <c r="H48" s="16">
        <v>2.0299999999999998</v>
      </c>
      <c r="I48" s="16">
        <v>2.41</v>
      </c>
      <c r="J48" s="17">
        <v>1.64</v>
      </c>
    </row>
    <row r="49" spans="2:10" ht="57.75" customHeight="1" thickBot="1" x14ac:dyDescent="0.25">
      <c r="B49" s="18"/>
      <c r="C49" s="1143" t="s">
        <v>5</v>
      </c>
      <c r="D49" s="1143"/>
      <c r="E49" s="1144"/>
      <c r="F49" s="19">
        <v>0.63</v>
      </c>
      <c r="G49" s="20">
        <v>3.52</v>
      </c>
      <c r="H49" s="20">
        <v>3.05</v>
      </c>
      <c r="I49" s="20">
        <v>11.59</v>
      </c>
      <c r="J49" s="21">
        <v>12.11</v>
      </c>
    </row>
    <row r="50" spans="2:10" ht="13" x14ac:dyDescent="0.2"/>
  </sheetData>
  <sheetProtection algorithmName="SHA-512" hashValue="zTfJJdgcJkcaRrrj4qm3a/CsYi5e4A90jF9Cy9aADDUSq/kQOvwau5/63ju6Pqa0IF8PiCE2O67IAewtTGg01A==" saltValue="q8b+iNYufZDHGum62szs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（経営企画課）実質公債費比率（分子）の構造</vt:lpstr>
      <vt:lpstr>（経営企画課）将来負担比率（分子）の構造</vt:lpstr>
      <vt:lpstr>（経営企画課）基金残高に係る経年分析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s006841 岸添剛士</cp:lastModifiedBy>
  <cp:lastPrinted>2026-03-17T00:42:46Z</cp:lastPrinted>
  <dcterms:created xsi:type="dcterms:W3CDTF">2026-02-23T07:47:42Z</dcterms:created>
  <dcterms:modified xsi:type="dcterms:W3CDTF">2026-03-17T07:29:47Z</dcterms:modified>
  <cp:category/>
</cp:coreProperties>
</file>