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5\Desktop\"/>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CR102" i="11" l="1"/>
  <c r="AU63" i="11"/>
  <c r="AP63" i="11"/>
  <c r="AA23" i="11"/>
  <c r="V23" i="11"/>
  <c r="Q23" i="11"/>
  <c r="AP23" i="11"/>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CO35" i="9"/>
  <c r="CO36" i="9" s="1"/>
  <c r="CO34" i="9"/>
  <c r="BW34" i="9"/>
  <c r="BW35" i="9" s="1"/>
  <c r="BW36" i="9" s="1"/>
  <c r="BW37" i="9" s="1"/>
  <c r="BW38" i="9" s="1"/>
  <c r="BW39" i="9" s="1"/>
  <c r="BW40" i="9" s="1"/>
  <c r="BW41"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<sst xmlns="http://schemas.openxmlformats.org/spreadsheetml/2006/main" count="1050" uniqueCount="563">
  <si>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</si>
  <si>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</si>
  <si>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</si>
  <si>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</si>
  <si>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</si>
  <si>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</si>
  <si>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</si>
  <si>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</si>
  <si>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</si>
  <si>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</si>
  <si>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</si>
  <si>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</si>
  <si>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</si>
  <si>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</si>
  <si>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</si>
  <si>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</si>
  <si>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</si>
  <si>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</si>
  <si>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</si>
  <si>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</si>
  <si>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</si>
  <si>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</si>
  <si>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</si>
  <si>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</si>
  <si>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</si>
  <si>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</si>
  <si>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</si>
  <si>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</si>
  <si>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</si>
  <si>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</si>
  <si>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</si>
  <si>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</si>
  <si>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</si>
  <si>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</si>
  <si>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</si>
  <si>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</si>
  <si>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</si>
  <si>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</si>
  <si>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</si>
  <si>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</si>
  <si>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</si>
  <si>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</si>
  <si>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</si>
  <si>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</si>
  <si>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</si>
  <si>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</si>
  <si>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</si>
  <si>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</si>
  <si>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</si>
  <si>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</si>
  <si>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</si>
  <si>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</si>
  <si>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</si>
  <si>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</si>
  <si>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</si>
  <si>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</si>
  <si>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</si>
  <si>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</si>
  <si>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</si>
  <si>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</si>
  <si>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</si>
  <si>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</si>
  <si>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</si>
  <si>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</si>
  <si>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</si>
  <si>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</si>
  <si>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</si>
  <si>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</si>
  <si>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</si>
  <si>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</si>
  <si>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</si>
  <si>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</si>
  <si>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</si>
  <si>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</si>
  <si>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</si>
  <si>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</si>
  <si>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</si>
  <si>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</si>
  <si>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</si>
  <si>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</si>
  <si>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</si>
  <si>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</si>
  <si>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</si>
  <si>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</si>
  <si>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</si>
  <si>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</si>
  <si>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</si>
  <si>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</si>
  <si>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</si>
  <si>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</si>
  <si>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</si>
  <si>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</si>
  <si>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</si>
  <si>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</si>
  <si>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</si>
  <si>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</si>
  <si>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</si>
  <si>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</si>
  <si>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</si>
  <si>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</si>
  <si>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</si>
  <si>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</si>
  <si>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</si>
  <si>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</si>
  <si>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</si>
  <si>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</si>
  <si>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</si>
  <si>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</si>
  <si>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</si>
  <si>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</si>
  <si>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</si>
  <si>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</si>
  <si>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</si>
  <si>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</si>
  <si>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</si>
  <si>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</si>
  <si>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</si>
  <si>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</si>
  <si>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</si>
  <si>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</si>
  <si>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</si>
  <si>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</si>
  <si>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</si>
  <si>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</si>
  <si>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</si>
  <si>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</si>
  <si>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</si>
  <si>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</si>
  <si>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</si>
  <si>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</si>
  <si>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</si>
  <si>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</si>
  <si>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</si>
  <si>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</si>
  <si>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</si>
  <si>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</si>
  <si>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</si>
  <si>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</si>
  <si>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</si>
  <si>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</si>
  <si>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</si>
  <si>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</si>
  <si>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</si>
  <si>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</si>
  <si>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</si>
  <si>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</si>
  <si>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</si>
  <si>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</si>
  <si>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</si>
  <si>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</si>
  <si>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</si>
  <si>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</si>
  <si>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</si>
  <si>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</si>
  <si>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</si>
  <si>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</si>
  <si>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</si>
  <si>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</si>
  <si>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</si>
  <si>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</si>
  <si>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</si>
  <si>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</si>
  <si>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</si>
  <si>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</si>
  <si>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</si>
  <si>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</si>
  <si>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</si>
  <si>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</si>
  <si>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</si>
  <si>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</si>
  <si>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</si>
  <si>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</si>
  <si>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</si>
  <si>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</si>
  <si>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</si>
  <si>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</si>
  <si>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</si>
  <si>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</si>
  <si>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</si>
  <si>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</si>
  <si>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</si>
  <si>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</si>
  <si>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</si>
  <si>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</si>
  <si>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</si>
  <si>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</si>
  <si>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</si>
  <si>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</si>
  <si>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</si>
  <si>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</si>
  <si>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</si>
  <si>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</si>
  <si>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</si>
  <si>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</si>
  <si>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兵庫県神河町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</si>
  <si>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</si>
  <si>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</si>
  <si>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</si>
  <si>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</si>
  <si>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</si>
  <si>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</si>
  <si>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</si>
  <si>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</si>
  <si>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</si>
  <si>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</si>
  <si>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</si>
  <si>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</si>
  <si>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</si>
  <si>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</si>
  <si>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</si>
  <si>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</si>
  <si>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</si>
  <si>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</si>
  <si>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</si>
  <si>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</si>
  <si>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</si>
  <si>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</si>
  <si>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</si>
  <si>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</si>
  <si>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</si>
  <si>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</si>
  <si>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</si>
  <si>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</si>
  <si>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</si>
  <si>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</si>
  <si>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</si>
  <si>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</si>
  <si>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</si>
  <si>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</si>
  <si>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</si>
  <si>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</si>
  <si>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</si>
  <si>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</si>
  <si>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</si>
  <si>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</si>
  <si>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</si>
  <si>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</si>
  <si>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</si>
  <si>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</si>
  <si>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</si>
  <si>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</si>
  <si>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</si>
  <si>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</si>
  <si>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</si>
  <si>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</si>
  <si>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</si>
  <si>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</si>
  <si>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</si>
  <si>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</si>
  <si>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</si>
  <si>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</si>
  <si>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</si>
  <si>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</si>
  <si>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</si>
  <si>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</si>
  <si>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</si>
  <si>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</si>
  <si>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</si>
  <si>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</si>
  <si>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</si>
  <si>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</si>
  <si>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</si>
  <si>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</si>
  <si>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</si>
  <si>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</si>
  <si>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</si>
  <si>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</si>
  <si>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</si>
  <si>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</si>
  <si>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</si>
  <si>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</si>
  <si>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</si>
  <si>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</si>
  <si>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</si>
  <si>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</si>
  <si>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</si>
  <si>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</si>
  <si>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</si>
  <si>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</si>
  <si>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</si>
  <si>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</si>
  <si>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</si>
  <si>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</si>
  <si>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</si>
  <si>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</si>
  <si>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</si>
  <si>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</si>
  <si>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</si>
  <si>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</si>
  <si>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</si>
  <si>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</si>
  <si>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</si>
  <si>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</si>
  <si>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</si>
  <si>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</si>
  <si>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</si>
  <si>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</si>
  <si>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</si>
  <si>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</si>
  <si>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</si>
  <si>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</si>
  <si>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</si>
  <si>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</si>
  <si>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</si>
  <si>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</si>
  <si>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</si>
  <si>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</si>
  <si>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</si>
  <si>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</si>
  <si>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</si>
  <si>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</si>
  <si>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</si>
  <si>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</si>
  <si>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</si>
  <si>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</si>
  <si>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</si>
  <si>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</si>
  <si>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</si>
  <si>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</si>
  <si>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</si>
  <si>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</si>
  <si>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</si>
  <si>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</si>
  <si>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</si>
  <si>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</si>
  <si>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</si>
  <si>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</si>
  <si>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</si>
  <si>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</si>
  <si>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</si>
  <si>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</si>
  <si>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</si>
  <si>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</si>
  <si>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</si>
  <si>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</si>
  <si>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</si>
  <si>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</si>
  <si>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</si>
  <si>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</si>
  <si>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</si>
  <si>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</si>
  <si>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兵庫県神河町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</si>
  <si>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</si>
  <si>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</si>
  <si>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</si>
  <si>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</si>
  <si>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</si>
  <si>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</si>
  <si>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</si>
  <si>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</si>
  <si>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</si>
  <si>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</si>
  <si>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</si>
  <si>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</si>
  <si>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</si>
  <si>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</si>
  <si>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</si>
  <si>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</si>
  <si>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</si>
  <si>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</si>
  <si>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</si>
  <si>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</si>
  <si>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</si>
  <si>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</si>
  <si>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</si>
  <si>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長谷地区振興基金特別会計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</si>
  <si>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</si>
  <si>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</si>
  <si>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</si>
  <si>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</si>
  <si>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</si>
  <si>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</si>
  <si>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</si>
  <si>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</si>
  <si>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</si>
  <si>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</si>
  <si>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</si>
  <si>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</si>
  <si>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</si>
  <si>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</si>
  <si>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</si>
  <si>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</si>
  <si>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</si>
  <si>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</si>
  <si>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</si>
  <si>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公立神崎総合病院事業会計</t>
    <phoneticPr fontId="5"/>
  </si>
  <si>
    <t>老人訪問看護事業特別会計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</si>
  <si>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</si>
  <si>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</si>
  <si>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</si>
  <si>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</si>
  <si>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</si>
  <si>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</si>
  <si>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</si>
  <si>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</si>
  <si>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</si>
  <si>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</si>
  <si>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</si>
  <si>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</si>
  <si>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</si>
  <si>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</si>
  <si>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</si>
  <si>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</si>
  <si>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</si>
  <si>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</si>
  <si>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</si>
  <si>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</si>
  <si>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</si>
  <si>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</si>
  <si>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</si>
  <si>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</si>
  <si>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</si>
  <si>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</si>
  <si>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</si>
  <si>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</si>
  <si>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</si>
  <si>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</si>
  <si>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</si>
  <si>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</si>
  <si>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</si>
  <si>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</si>
  <si>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</si>
  <si>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</si>
  <si>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</si>
  <si>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</si>
  <si>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</si>
  <si>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</si>
  <si>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</si>
  <si>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</si>
  <si>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</si>
  <si>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</si>
  <si>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</si>
  <si>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</si>
  <si>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</si>
  <si>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</si>
  <si>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</si>
  <si>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</si>
  <si>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</si>
  <si>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</si>
  <si>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</si>
  <si>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</si>
  <si>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</si>
  <si>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</si>
  <si>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</si>
  <si>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</si>
  <si>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</si>
  <si>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</si>
  <si>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</si>
  <si>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</si>
  <si>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</si>
  <si>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</si>
  <si>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</si>
  <si>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</si>
  <si>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</si>
  <si>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</si>
  <si>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</si>
  <si>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</si>
  <si>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</si>
  <si>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</si>
  <si>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</si>
  <si>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</si>
  <si>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</si>
  <si>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</si>
  <si>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</si>
  <si>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</si>
  <si>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</si>
  <si>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</si>
  <si>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</si>
  <si>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</si>
  <si>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</si>
  <si>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</si>
  <si>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</si>
  <si>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</si>
  <si>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</si>
  <si>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</si>
  <si>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</si>
  <si>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</si>
  <si>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</si>
  <si>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</si>
  <si>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</si>
  <si>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</si>
  <si>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</si>
  <si>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</si>
  <si>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</si>
  <si>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</si>
  <si>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</si>
  <si>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</si>
  <si>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</si>
  <si>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</si>
  <si>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</si>
  <si>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</si>
  <si>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</si>
  <si>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</si>
  <si>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</si>
  <si>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</si>
  <si>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</si>
  <si>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</si>
  <si>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</si>
  <si>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</si>
  <si>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</si>
  <si>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</si>
  <si>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</si>
  <si>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</si>
  <si>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</si>
  <si>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</si>
  <si>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</si>
  <si>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</si>
  <si>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</si>
  <si>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</si>
  <si>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</si>
  <si>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</si>
  <si>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</si>
  <si>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</si>
  <si>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</si>
  <si>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</si>
  <si>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</si>
  <si>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</si>
  <si>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</si>
  <si>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</si>
  <si>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</si>
  <si>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</si>
  <si>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</si>
  <si>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</si>
  <si>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</si>
  <si>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</si>
  <si>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</si>
  <si>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下水道事業会計</t>
  </si>
  <si>
    <t>水道事業会計</t>
  </si>
  <si>
    <t>一般会計</t>
  </si>
  <si>
    <t>公立神崎総合病院事業会計</t>
  </si>
  <si>
    <t>土地開発事業特別会計</t>
  </si>
  <si>
    <t>国民健康保険事業特別会計</t>
  </si>
  <si>
    <t>老人訪問看護事業特別会計</t>
  </si>
  <si>
    <t>介護療育支援事業特別会計</t>
  </si>
  <si>
    <t>その他会計（赤字）</t>
  </si>
  <si>
    <t>その他会計（黒字）</t>
  </si>
  <si>
    <t>-</t>
    <phoneticPr fontId="2"/>
  </si>
  <si>
    <t>-</t>
    <phoneticPr fontId="2"/>
  </si>
  <si>
    <t>-</t>
    <phoneticPr fontId="2"/>
  </si>
  <si>
    <t>-</t>
    <phoneticPr fontId="2"/>
  </si>
  <si>
    <t>中播衛生施設事務組合</t>
    <rPh sb="0" eb="1">
      <t>ナカ</t>
    </rPh>
    <rPh sb="1" eb="2">
      <t>バン</t>
    </rPh>
    <rPh sb="2" eb="4">
      <t>エイセイ</t>
    </rPh>
    <rPh sb="4" eb="6">
      <t>シセツ</t>
    </rPh>
    <rPh sb="6" eb="8">
      <t>ジム</t>
    </rPh>
    <rPh sb="8" eb="10">
      <t>クミアイ</t>
    </rPh>
    <phoneticPr fontId="2"/>
  </si>
  <si>
    <t>中播北部行政事務組合</t>
    <rPh sb="0" eb="1">
      <t>ナカ</t>
    </rPh>
    <rPh sb="1" eb="2">
      <t>バン</t>
    </rPh>
    <rPh sb="2" eb="4">
      <t>ホクブ</t>
    </rPh>
    <rPh sb="4" eb="6">
      <t>ギョウセイ</t>
    </rPh>
    <rPh sb="6" eb="8">
      <t>ジム</t>
    </rPh>
    <rPh sb="8" eb="10">
      <t>クミアイ</t>
    </rPh>
    <phoneticPr fontId="2"/>
  </si>
  <si>
    <t>中播農業共済事務組合</t>
    <rPh sb="0" eb="1">
      <t>ナカ</t>
    </rPh>
    <rPh sb="1" eb="2">
      <t>バン</t>
    </rPh>
    <rPh sb="2" eb="4">
      <t>ノウギョウ</t>
    </rPh>
    <rPh sb="4" eb="6">
      <t>キョウサイ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</si>
  <si>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</si>
  <si>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</si>
  <si>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兵庫県市町村交通災害共済組合</t>
    <rPh sb="0" eb="3">
      <t>ヒョウゴケン</t>
    </rPh>
    <rPh sb="3" eb="6">
      <t>シチョウソン</t>
    </rPh>
    <rPh sb="6" eb="8">
      <t>コウツウ</t>
    </rPh>
    <rPh sb="8" eb="10">
      <t>サイガイ</t>
    </rPh>
    <rPh sb="10" eb="12">
      <t>キョウサイ</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</si>
  <si>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</si>
  <si>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</si>
  <si>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㈱神崎ﾌｰﾄﾞ</t>
    <rPh sb="1" eb="3">
      <t>カンザキ</t>
    </rPh>
    <phoneticPr fontId="2"/>
  </si>
  <si>
    <t>㈱ｸﾞﾘｰﾝエコー笠形</t>
    <rPh sb="9" eb="10">
      <t>カサ</t>
    </rPh>
    <rPh sb="10" eb="11">
      <t>カタチ</t>
    </rPh>
    <phoneticPr fontId="2"/>
  </si>
  <si>
    <t>兵庫県土地開発公社</t>
    <rPh sb="0" eb="3">
      <t>ヒョウゴケン</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</si>
  <si>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</si>
  <si>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</si>
  <si>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</si>
  <si>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</si>
  <si>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</si>
  <si>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</si>
  <si>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</si>
  <si>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</si>
  <si>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</si>
  <si>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</si>
  <si>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</si>
  <si>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将来負担比率、実質公債費比率についても、公債費負担適正化計画を着実に実行してきたことにより、普通会計の元利償還金と公営企業債の元利償還に対する繰入金が減少したことや、
財政調整基金等の積立による充当可能基金の増加に伴い両比率とも改善している。しかしながら、両比率とも類似団体内平均値を上回っていることから、起債発行額の抑制及び財政調整基
金等の積立により、両比率の減少に努める。</t>
    <rPh sb="1" eb="3">
      <t>ショウライ</t>
    </rPh>
    <rPh sb="3" eb="5">
      <t>フタン</t>
    </rPh>
    <rPh sb="5" eb="7">
      <t>ヒリツ</t>
    </rPh>
    <rPh sb="8" eb="10">
      <t>ジッシツ</t>
    </rPh>
    <rPh sb="10" eb="13">
      <t>コウサイヒ</t>
    </rPh>
    <rPh sb="13" eb="15">
      <t>ヒリツ</t>
    </rPh>
    <rPh sb="21" eb="24">
      <t>コウサイヒ</t>
    </rPh>
    <rPh sb="24" eb="26">
      <t>フタン</t>
    </rPh>
    <rPh sb="26" eb="29">
      <t>テキセイカ</t>
    </rPh>
    <rPh sb="29" eb="31">
      <t>ケイカク</t>
    </rPh>
    <rPh sb="32" eb="34">
      <t>チャクジツ</t>
    </rPh>
    <rPh sb="35" eb="37">
      <t>ジッコウ</t>
    </rPh>
    <rPh sb="47" eb="49">
      <t>フツウ</t>
    </rPh>
    <rPh sb="49" eb="51">
      <t>カイケイ</t>
    </rPh>
    <rPh sb="52" eb="54">
      <t>ガンリ</t>
    </rPh>
    <rPh sb="54" eb="57">
      <t>ショウカンキン</t>
    </rPh>
    <rPh sb="58" eb="60">
      <t>コウエイ</t>
    </rPh>
    <rPh sb="60" eb="62">
      <t>キギョウ</t>
    </rPh>
    <rPh sb="62" eb="63">
      <t>サイ</t>
    </rPh>
    <rPh sb="64" eb="66">
      <t>ガンリ</t>
    </rPh>
    <rPh sb="66" eb="68">
      <t>ショウカン</t>
    </rPh>
    <rPh sb="69" eb="70">
      <t>タイ</t>
    </rPh>
    <rPh sb="72" eb="74">
      <t>クリイレ</t>
    </rPh>
    <rPh sb="74" eb="75">
      <t>キン</t>
    </rPh>
    <rPh sb="76" eb="78">
      <t>ゲンショウ</t>
    </rPh>
    <rPh sb="85" eb="87">
      <t>ザイセイ</t>
    </rPh>
    <rPh sb="87" eb="89">
      <t>チョウセイ</t>
    </rPh>
    <rPh sb="89" eb="91">
      <t>キキン</t>
    </rPh>
    <rPh sb="91" eb="92">
      <t>トウ</t>
    </rPh>
    <rPh sb="93" eb="95">
      <t>ツミタテ</t>
    </rPh>
    <rPh sb="98" eb="100">
      <t>ジュウトウ</t>
    </rPh>
    <rPh sb="100" eb="102">
      <t>カノウ</t>
    </rPh>
    <rPh sb="102" eb="104">
      <t>キキン</t>
    </rPh>
    <rPh sb="105" eb="107">
      <t>ゾウカ</t>
    </rPh>
    <rPh sb="108" eb="109">
      <t>トモナ</t>
    </rPh>
    <rPh sb="110" eb="111">
      <t>リョウ</t>
    </rPh>
    <rPh sb="111" eb="113">
      <t>ヒリツ</t>
    </rPh>
    <rPh sb="115" eb="117">
      <t>カイゼン</t>
    </rPh>
    <rPh sb="129" eb="130">
      <t>リョウ</t>
    </rPh>
    <rPh sb="130" eb="132">
      <t>ヒリツ</t>
    </rPh>
    <rPh sb="134" eb="136">
      <t>ルイジ</t>
    </rPh>
    <rPh sb="136" eb="138">
      <t>ダンタイ</t>
    </rPh>
    <rPh sb="138" eb="139">
      <t>ナイ</t>
    </rPh>
    <rPh sb="139" eb="142">
      <t>ヘイキンチ</t>
    </rPh>
    <rPh sb="143" eb="145">
      <t>ウワマワ</t>
    </rPh>
    <rPh sb="154" eb="156">
      <t>キサイ</t>
    </rPh>
    <rPh sb="156" eb="158">
      <t>ハッコウ</t>
    </rPh>
    <rPh sb="158" eb="159">
      <t>ガク</t>
    </rPh>
    <rPh sb="160" eb="162">
      <t>ヨクセイ</t>
    </rPh>
    <rPh sb="162" eb="163">
      <t>オヨ</t>
    </rPh>
    <rPh sb="164" eb="166">
      <t>ザイセイ</t>
    </rPh>
    <rPh sb="166" eb="168">
      <t>チョウセイ</t>
    </rPh>
    <rPh sb="171" eb="172">
      <t>トウ</t>
    </rPh>
    <rPh sb="173" eb="175">
      <t>ツミタテ</t>
    </rPh>
    <rPh sb="179" eb="180">
      <t>リョウ</t>
    </rPh>
    <rPh sb="180" eb="182">
      <t>ヒリツ</t>
    </rPh>
    <rPh sb="183" eb="185">
      <t>ゲンショウ</t>
    </rPh>
    <rPh sb="186" eb="18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</si>
</sst>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51680</c:v>
                </c:pt>
                <c:pt idx="1">
                  <c:v>149223</c:v>
                </c:pt>
                <c:pt idx="2">
                  <c:v>44002</c:v>
                </c:pt>
                <c:pt idx="3">
                  <c:v>92715</c:v>
                </c:pt>
                <c:pt idx="4">
                  <c:v>96076</c:v>
                </c:pt>
              </c:numCache>
            </c:numRef>
          </c:val>
          <c:smooth val="0"/>
        </c:ser>
        <c:dLbls>
          <c:showLegendKey val="0"/>
          <c:showVal val="0"/>
          <c:showCatName val="0"/>
          <c:showSerName val="0"/>
          <c:showPercent val="0"/>
          <c:showBubbleSize val="0"/>
        </c:dLbls>
        <c:marker val="1"/>
        <c:smooth val="0"/>
        <c:axId val="330279584"/>
        <c:axId val="330472032"/>
      </c:lineChart>
      <c:catAx>
        <c:axId val="33027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472032"/>
        <c:crosses val="autoZero"/>
        <c:auto val="1"/>
        <c:lblAlgn val="ctr"/>
        <c:lblOffset val="100"/>
        <c:tickLblSkip val="1"/>
        <c:tickMarkSkip val="1"/>
        <c:noMultiLvlLbl val="0"/>
      </c:catAx>
      <c:valAx>
        <c:axId val="330472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27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2.76</c:v>
                </c:pt>
                <c:pt idx="1">
                  <c:v>3.4</c:v>
                </c:pt>
                <c:pt idx="2">
                  <c:v>2.91</c:v>
                </c:pt>
                <c:pt idx="3">
                  <c:v>3.19</c:v>
                </c:pt>
                <c:pt idx="4">
                  <c:v>3.57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16.36</c:v>
                </c:pt>
                <c:pt idx="1">
                  <c:v>22.42</c:v>
                </c:pt>
                <c:pt idx="2">
                  <c:v>32.1</c:v>
                </c:pt>
                <c:pt idx="3">
                  <c:v>36.299999999999997</c:v>
                </c:pt>
                <c:pt idx="4">
                  <c:v>37.340000000000003</c:v>
                </c:pt>
              </c:numCache>
            </c:numRef>
          </c:val>
        </c:ser>
        <c:dLbls>
          <c:showLegendKey val="0"/>
          <c:showVal val="0"/>
          <c:showCatName val="0"/>
          <c:showSerName val="0"/>
          <c:showPercent val="0"/>
          <c:showBubbleSize val="0"/>
        </c:dLbls>
        <c:gapWidth val="250"/>
        <c:overlap val="100"/>
        <c:axId val="377448888"/>
        <c:axId val="37121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4.9800000000000004</c:v>
                </c:pt>
                <c:pt idx="1">
                  <c:v>9.25</c:v>
                </c:pt>
                <c:pt idx="2">
                  <c:v>8.82</c:v>
                </c:pt>
                <c:pt idx="3">
                  <c:v>4.42</c:v>
                </c:pt>
                <c:pt idx="4">
                  <c:v>1.1599999999999999</c:v>
                </c:pt>
              </c:numCache>
            </c:numRef>
          </c:val>
          <c:smooth val="0"/>
        </c:ser>
        <c:dLbls>
          <c:showLegendKey val="0"/>
          <c:showVal val="0"/>
          <c:showCatName val="0"/>
          <c:showSerName val="0"/>
          <c:showPercent val="0"/>
          <c:showBubbleSize val="0"/>
        </c:dLbls>
        <c:marker val="1"/>
        <c:smooth val="0"/>
        <c:axId val="377448888"/>
        <c:axId val="371211904"/>
      </c:lineChart>
      <c:catAx>
        <c:axId val="37744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1211904"/>
        <c:crosses val="autoZero"/>
        <c:auto val="1"/>
        <c:lblAlgn val="ctr"/>
        <c:lblOffset val="100"/>
        <c:tickLblSkip val="1"/>
        <c:tickMarkSkip val="1"/>
        <c:noMultiLvlLbl val="0"/>
      </c:catAx>
      <c:valAx>
        <c:axId val="37121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44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0.22</c:v>
                </c:pt>
                <c:pt idx="4">
                  <c:v>#N/A</c:v>
                </c:pt>
                <c:pt idx="5">
                  <c:v>0.18</c:v>
                </c:pt>
                <c:pt idx="6">
                  <c:v>#N/A</c:v>
                </c:pt>
                <c:pt idx="7">
                  <c:v>0.26</c:v>
                </c:pt>
                <c:pt idx="8">
                  <c:v>#N/A</c:v>
                </c:pt>
                <c:pt idx="9">
                  <c:v>0.33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介護療育支援事業特別会計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0.11</c:v>
                </c:pt>
                <c:pt idx="4">
                  <c:v>#N/A</c:v>
                </c:pt>
                <c:pt idx="5">
                  <c:v>0.19</c:v>
                </c:pt>
                <c:pt idx="6">
                  <c:v>#N/A</c:v>
                </c:pt>
                <c:pt idx="7">
                  <c:v>0.2</c:v>
                </c:pt>
                <c:pt idx="8">
                  <c:v>#N/A</c:v>
                </c:pt>
                <c:pt idx="9">
                  <c:v>0.17</c:v>
                </c:pt>
              </c:numCache>
            </c:numRef>
          </c:val>
        </c:ser>
        <c:ser>
          <c:idx val="3"/>
          <c:order val="3"/>
          <c:tx>
            <c:strRef>
              <c:f>データシート!$A$30</c:f>
              <c:strCache>
                <c:ptCount val="1"/>
                <c:pt idx="0">
                  <c:v>老人訪問看護事業特別会計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c:v>
                </c:pt>
                <c:pt idx="2">
                  <c:v>#N/A</c:v>
                </c:pt>
                <c:pt idx="3">
                  <c:v>0.31</c:v>
                </c:pt>
                <c:pt idx="4">
                  <c:v>#N/A</c:v>
                </c:pt>
                <c:pt idx="5">
                  <c:v>0.32</c:v>
                </c:pt>
                <c:pt idx="6">
                  <c:v>#N/A</c:v>
                </c:pt>
                <c:pt idx="7">
                  <c:v>0.18</c:v>
                </c:pt>
                <c:pt idx="8">
                  <c:v>#N/A</c:v>
                </c:pt>
                <c:pt idx="9">
                  <c:v>0.27</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0.81</c:v>
                </c:pt>
                <c:pt idx="2">
                  <c:v>#N/A</c:v>
                </c:pt>
                <c:pt idx="3">
                  <c:v>0.62</c:v>
                </c:pt>
                <c:pt idx="4">
                  <c:v>#N/A</c:v>
                </c:pt>
                <c:pt idx="5">
                  <c:v>0.63</c:v>
                </c:pt>
                <c:pt idx="6">
                  <c:v>#N/A</c:v>
                </c:pt>
                <c:pt idx="7">
                  <c:v>0.97</c:v>
                </c:pt>
                <c:pt idx="8">
                  <c:v>#N/A</c:v>
                </c:pt>
                <c:pt idx="9">
                  <c:v>0.54</c:v>
                </c:pt>
              </c:numCache>
            </c:numRef>
          </c:val>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2.75</c:v>
                </c:pt>
                <c:pt idx="4">
                  <c:v>#N/A</c:v>
                </c:pt>
                <c:pt idx="5">
                  <c:v>2.95</c:v>
                </c:pt>
                <c:pt idx="6">
                  <c:v>#N/A</c:v>
                </c:pt>
                <c:pt idx="7">
                  <c:v>2.3199999999999998</c:v>
                </c:pt>
                <c:pt idx="8">
                  <c:v>#N/A</c:v>
                </c:pt>
                <c:pt idx="9">
                  <c:v>1.85</c:v>
                </c:pt>
              </c:numCache>
            </c:numRef>
          </c:val>
        </c:ser>
        <c:ser>
          <c:idx val="6"/>
          <c:order val="6"/>
          <c:tx>
            <c:strRef>
              <c:f>データシート!$A$33</c:f>
              <c:strCache>
                <c:ptCount val="1"/>
                <c:pt idx="0">
                  <c:v>公立神崎総合病院事業会計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5.47</c:v>
                </c:pt>
                <c:pt idx="4">
                  <c:v>#N/A</c:v>
                </c:pt>
                <c:pt idx="5">
                  <c:v>6.32</c:v>
                </c:pt>
                <c:pt idx="6">
                  <c:v>#N/A</c:v>
                </c:pt>
                <c:pt idx="7">
                  <c:v>3.44</c:v>
                </c:pt>
                <c:pt idx="8">
                  <c:v>#N/A</c:v>
                </c:pt>
                <c:pt idx="9">
                  <c:v>2.83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c:v>
                </c:pt>
                <c:pt idx="2">
                  <c:v>#N/A</c:v>
                </c:pt>
                <c:pt idx="3">
                  <c:v>3.18</c:v>
                </c:pt>
                <c:pt idx="4">
                  <c:v>#N/A</c:v>
                </c:pt>
                <c:pt idx="5">
                  <c:v>2.67</c:v>
                </c:pt>
                <c:pt idx="6">
                  <c:v>#N/A</c:v>
                </c:pt>
                <c:pt idx="7">
                  <c:v>2.94</c:v>
                </c:pt>
                <c:pt idx="8">
                  <c:v>#N/A</c:v>
                </c:pt>
                <c:pt idx="9">
                  <c:v>3.24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3.55</c:v>
                </c:pt>
                <c:pt idx="2">
                  <c:v>#N/A</c:v>
                </c:pt>
                <c:pt idx="3">
                  <c:v>3.69</c:v>
                </c:pt>
                <c:pt idx="4">
                  <c:v>#N/A</c:v>
                </c:pt>
                <c:pt idx="5">
                  <c:v>3.83</c:v>
                </c:pt>
                <c:pt idx="6">
                  <c:v>#N/A</c:v>
                </c:pt>
                <c:pt idx="7">
                  <c:v>3.73</c:v>
                </c:pt>
                <c:pt idx="8">
                  <c:v>#N/A</c:v>
                </c:pt>
                <c:pt idx="9">
                  <c:v>4.1399999999999997</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2.93</c:v>
                </c:pt>
                <c:pt idx="2">
                  <c:v>#N/A</c:v>
                </c:pt>
                <c:pt idx="3">
                  <c:v>3.84</c:v>
                </c:pt>
                <c:pt idx="4">
                  <c:v>#N/A</c:v>
                </c:pt>
                <c:pt idx="5">
                  <c:v>4.83</c:v>
                </c:pt>
                <c:pt idx="6">
                  <c:v>#N/A</c:v>
                </c:pt>
                <c:pt idx="7">
                  <c:v>5.08</c:v>
                </c:pt>
                <c:pt idx="8">
                  <c:v>#N/A</c:v>
                </c:pt>
                <c:pt idx="9">
                  <c:v>4.62</c:v>
                </c:pt>
              </c:numCache>
            </c:numRef>
          </c:val>
        </c:ser>
        <c:dLbls>
          <c:showLegendKey val="0"/>
          <c:showVal val="0"/>
          <c:showCatName val="0"/>
          <c:showSerName val="0"/>
          <c:showPercent val="0"/>
          <c:showBubbleSize val="0"/>
        </c:dLbls>
        <c:gapWidth val="150"/>
        <c:overlap val="100"/>
        <c:axId val="375384240"/>
        <c:axId val="332067248"/>
      </c:barChart>
      <c:catAx>
        <c:axId val="3753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067248"/>
        <c:crosses val="autoZero"/>
        <c:auto val="1"/>
        <c:lblAlgn val="ctr"/>
        <c:lblOffset val="100"/>
        <c:tickLblSkip val="1"/>
        <c:tickMarkSkip val="1"/>
        <c:noMultiLvlLbl val="0"/>
      </c:catAx>
      <c:valAx>
        <c:axId val="33206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38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1237</c:v>
                </c:pt>
                <c:pt idx="5">
                  <c:v>1212</c:v>
                </c:pt>
                <c:pt idx="8">
                  <c:v>1210</c:v>
                </c:pt>
                <c:pt idx="11">
                  <c:v>1220</c:v>
                </c:pt>
                <c:pt idx="14">
                  <c:v>1185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138</c:v>
                </c:pt>
                <c:pt idx="3">
                  <c:v>138</c:v>
                </c:pt>
                <c:pt idx="6">
                  <c:v>141</c:v>
                </c:pt>
                <c:pt idx="9">
                  <c:v>149</c:v>
                </c:pt>
                <c:pt idx="12">
                  <c:v>149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625</c:v>
                </c:pt>
                <c:pt idx="3">
                  <c:v>618</c:v>
                </c:pt>
                <c:pt idx="6">
                  <c:v>601</c:v>
                </c:pt>
                <c:pt idx="9">
                  <c:v>594</c:v>
                </c:pt>
                <c:pt idx="12">
                  <c:v>599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1237</c:v>
                </c:pt>
                <c:pt idx="3">
                  <c:v>1173</c:v>
                </c:pt>
                <c:pt idx="6">
                  <c:v>1144</c:v>
                </c:pt>
                <c:pt idx="9">
                  <c:v>1142</c:v>
                </c:pt>
                <c:pt idx="12">
                  <c:v>1079</c:v>
                </c:pt>
              </c:numCache>
            </c:numRef>
          </c:val>
        </c:ser>
        <c:dLbls>
          <c:showLegendKey val="0"/>
          <c:showVal val="0"/>
          <c:showCatName val="0"/>
          <c:showSerName val="0"/>
          <c:showPercent val="0"/>
          <c:showBubbleSize val="0"/>
        </c:dLbls>
        <c:gapWidth val="100"/>
        <c:overlap val="100"/>
        <c:axId val="370990288"/>
        <c:axId val="33146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764</c:v>
                </c:pt>
                <c:pt idx="2">
                  <c:v>#N/A</c:v>
                </c:pt>
                <c:pt idx="3">
                  <c:v>#N/A</c:v>
                </c:pt>
                <c:pt idx="4">
                  <c:v>718</c:v>
                </c:pt>
                <c:pt idx="5">
                  <c:v>#N/A</c:v>
                </c:pt>
                <c:pt idx="6">
                  <c:v>#N/A</c:v>
                </c:pt>
                <c:pt idx="7">
                  <c:v>677</c:v>
                </c:pt>
                <c:pt idx="8">
                  <c:v>#N/A</c:v>
                </c:pt>
                <c:pt idx="9">
                  <c:v>#N/A</c:v>
                </c:pt>
                <c:pt idx="10">
                  <c:v>665</c:v>
                </c:pt>
                <c:pt idx="11">
                  <c:v>#N/A</c:v>
                </c:pt>
                <c:pt idx="12">
                  <c:v>#N/A</c:v>
                </c:pt>
                <c:pt idx="13">
                  <c:v>642</c:v>
                </c:pt>
                <c:pt idx="14">
                  <c:v>#N/A</c:v>
                </c:pt>
              </c:numCache>
            </c:numRef>
          </c:val>
          <c:smooth val="0"/>
        </c:ser>
        <c:dLbls>
          <c:showLegendKey val="0"/>
          <c:showVal val="0"/>
          <c:showCatName val="0"/>
          <c:showSerName val="0"/>
          <c:showPercent val="0"/>
          <c:showBubbleSize val="0"/>
        </c:dLbls>
        <c:marker val="1"/>
        <c:smooth val="0"/>
        <c:axId val="370990288"/>
        <c:axId val="331468768"/>
      </c:lineChart>
      <c:catAx>
        <c:axId val="37099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468768"/>
        <c:crosses val="autoZero"/>
        <c:auto val="1"/>
        <c:lblAlgn val="ctr"/>
        <c:lblOffset val="100"/>
        <c:tickLblSkip val="1"/>
        <c:tickMarkSkip val="1"/>
        <c:noMultiLvlLbl val="0"/>
      </c:catAx>
      <c:valAx>
        <c:axId val="33146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99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12243</c:v>
                </c:pt>
                <c:pt idx="5">
                  <c:v>12470</c:v>
                </c:pt>
                <c:pt idx="8">
                  <c:v>12034</c:v>
                </c:pt>
                <c:pt idx="11">
                  <c:v>12084</c:v>
                </c:pt>
                <c:pt idx="14">
                  <c:v>12030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546</c:v>
                </c:pt>
                <c:pt idx="5">
                  <c:v>485</c:v>
                </c:pt>
                <c:pt idx="8">
                  <c:v>417</c:v>
                </c:pt>
                <c:pt idx="11">
                  <c:v>420</c:v>
                </c:pt>
                <c:pt idx="14">
                  <c:v>480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2065</c:v>
                </c:pt>
                <c:pt idx="5">
                  <c:v>2380</c:v>
                </c:pt>
                <c:pt idx="8">
                  <c:v>2893</c:v>
                </c:pt>
                <c:pt idx="11">
                  <c:v>3169</c:v>
                </c:pt>
                <c:pt idx="14">
                  <c:v>3290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413</c:v>
                </c:pt>
                <c:pt idx="3">
                  <c:v>364</c:v>
                </c:pt>
                <c:pt idx="6">
                  <c:v>175</c:v>
                </c:pt>
                <c:pt idx="9">
                  <c:v>195</c:v>
                </c:pt>
                <c:pt idx="12">
                  <c:v>179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891</c:v>
                </c:pt>
                <c:pt idx="3">
                  <c:v>761</c:v>
                </c:pt>
                <c:pt idx="6">
                  <c:v>627</c:v>
                </c:pt>
                <c:pt idx="9">
                  <c:v>484</c:v>
                </c:pt>
                <c:pt idx="12">
                  <c:v>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7042</c:v>
                </c:pt>
                <c:pt idx="3">
                  <c:v>7312</c:v>
                </c:pt>
                <c:pt idx="6">
                  <c:v>6544</c:v>
                </c:pt>
                <c:pt idx="9">
                  <c:v>6401</c:v>
                </c:pt>
                <c:pt idx="12">
                  <c:v>5984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c:v>
                </c:pt>
                <c:pt idx="3">
                  <c:v>158</c:v>
                </c:pt>
                <c:pt idx="6">
                  <c:v>117</c:v>
                </c:pt>
                <c:pt idx="9">
                  <c:v>86</c:v>
                </c:pt>
                <c:pt idx="12">
                  <c:v>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9973</c:v>
                </c:pt>
                <c:pt idx="3">
                  <c:v>10195</c:v>
                </c:pt>
                <c:pt idx="6">
                  <c:v>9834</c:v>
                </c:pt>
                <c:pt idx="9">
                  <c:v>10349</c:v>
                </c:pt>
                <c:pt idx="12">
                  <c:v>10746</c:v>
                </c:pt>
              </c:numCache>
            </c:numRef>
          </c:val>
        </c:ser>
        <c:dLbls>
          <c:showLegendKey val="0"/>
          <c:showVal val="0"/>
          <c:showCatName val="0"/>
          <c:showSerName val="0"/>
          <c:showPercent val="0"/>
          <c:showBubbleSize val="0"/>
        </c:dLbls>
        <c:gapWidth val="100"/>
        <c:overlap val="100"/>
        <c:axId val="380882472"/>
        <c:axId val="376679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3493</c:v>
                </c:pt>
                <c:pt idx="2">
                  <c:v>#N/A</c:v>
                </c:pt>
                <c:pt idx="3">
                  <c:v>#N/A</c:v>
                </c:pt>
                <c:pt idx="4">
                  <c:v>3454</c:v>
                </c:pt>
                <c:pt idx="5">
                  <c:v>#N/A</c:v>
                </c:pt>
                <c:pt idx="6">
                  <c:v>#N/A</c:v>
                </c:pt>
                <c:pt idx="7">
                  <c:v>1954</c:v>
                </c:pt>
                <c:pt idx="8">
                  <c:v>#N/A</c:v>
                </c:pt>
                <c:pt idx="9">
                  <c:v>#N/A</c:v>
                </c:pt>
                <c:pt idx="10">
                  <c:v>1842</c:v>
                </c:pt>
                <c:pt idx="11">
                  <c:v>#N/A</c:v>
                </c:pt>
                <c:pt idx="12">
                  <c:v>#N/A</c:v>
                </c:pt>
                <c:pt idx="13">
                  <c:v>1505</c:v>
                </c:pt>
                <c:pt idx="14">
                  <c:v>#N/A</c:v>
                </c:pt>
              </c:numCache>
            </c:numRef>
          </c:val>
          <c:smooth val="0"/>
        </c:ser>
        <c:dLbls>
          <c:showLegendKey val="0"/>
          <c:showVal val="0"/>
          <c:showCatName val="0"/>
          <c:showSerName val="0"/>
          <c:showPercent val="0"/>
          <c:showBubbleSize val="0"/>
        </c:dLbls>
        <c:marker val="1"/>
        <c:smooth val="0"/>
        <c:axId val="380882472"/>
        <c:axId val="376679912"/>
      </c:lineChart>
      <c:catAx>
        <c:axId val="38088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6679912"/>
        <c:crosses val="autoZero"/>
        <c:auto val="1"/>
        <c:lblAlgn val="ctr"/>
        <c:lblOffset val="100"/>
        <c:tickLblSkip val="1"/>
        <c:tickMarkSkip val="1"/>
        <c:noMultiLvlLbl val="0"/>
      </c:catAx>
      <c:valAx>
        <c:axId val="376679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88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{33963D68-24A8-4507-9226-5C8540805FB1}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{74071F0F-2A41-4A0A-AC1F-CB91638CB2B5}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{CA9782D9-2936-4CCF-BC85-87BBAF872B38}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{540016DA-1BFF-4704-AEED-65464BEC49F0}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{74562051-2600-4EC2-A020-306773144E42}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{69B447CE-66F3-4F2D-A631-D3D40EE433DD}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{21C0353A-49E3-484B-952A-95A84C0F294C}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{836BF3CA-0BFC-4677-A40F-887DFD66AA8A}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{41EC0E33-26B0-4271-A290-06A062BBA7CE}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{47A350A8-C821-4067-B14C-0F040C0E3D8C}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79837000"/>
        <c:axId val="380401960"/>
      </c:scatterChart>
      <c:valAx>
        <c:axId val="379837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0401960"/>
        <c:crosses val="autoZero"/>
        <c:crossBetween val="midCat"/>
      </c:valAx>
      <c:valAx>
        <c:axId val="380401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837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{7B352C73-2338-48F0-B8EA-6576F464B162}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{1242F24F-DF83-4FC8-8B2B-1A75A5A330B9}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{5E47E9E0-E7B5-440F-B7E8-AAB80AE7B021}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{0E58EE27-3041-4748-9922-ED5835663F40}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{EBBFA72B-5F31-4B01-ADC1-3CF81DBECB0B}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19.7</c:v>
                </c:pt>
                <c:pt idx="1">
                  <c:v>18</c:v>
                </c:pt>
                <c:pt idx="2">
                  <c:v>16.899999999999999</c:v>
                </c:pt>
                <c:pt idx="3">
                  <c:v>16.100000000000001</c:v>
                </c:pt>
                <c:pt idx="4">
                  <c:v>15.6</c:v>
                </c:pt>
              </c:numCache>
            </c:numRef>
          </c:xVal>
          <c:yVal>
            <c:numRef>
              <c:f>公会計指標分析・財政指標組合せ分析表!$K$73:$O$73</c:f>
              <c:numCache>
                <c:formatCode>#,##0.0;"▲ "#,##0.0</c:formatCode>
                <c:ptCount val="5"/>
                <c:pt idx="0">
                  <c:v>82.4</c:v>
                </c:pt>
                <c:pt idx="1">
                  <c:v>80.2</c:v>
                </c:pt>
                <c:pt idx="2">
                  <c:v>46.1</c:v>
                </c:pt>
                <c:pt idx="3">
                  <c:v>43.7</c:v>
                </c:pt>
                <c:pt idx="4">
                  <c:v>35.6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{F2CB94D8-BA81-4A58-B88A-0BF1D1627A12}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{8114C5A5-D90C-41DF-81D0-D3BADED6FB62}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{AF227396-F0C1-491F-BB55-ACFFBE6A2C6C}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475557518374498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{A8633E8F-18AA-401C-B661-A7B77D8A42F8}</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865534933988246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{3198B95A-74F1-4D81-B068-390F1D4A1DF8}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379833208"/>
        <c:axId val="257888152"/>
      </c:scatterChart>
      <c:valAx>
        <c:axId val="379833208"/>
        <c:scaling>
          <c:orientation val="minMax"/>
          <c:max val="21"/>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888152"/>
        <c:crosses val="autoZero"/>
        <c:crossBetween val="midCat"/>
      </c:valAx>
      <c:valAx>
        <c:axId val="257888152"/>
        <c:scaling>
          <c:orientation val="minMax"/>
          <c:max val="9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833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公債費負担適正化計画を着実に実行してきたことにより元利償還金等（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）のうち、普通会計の元利償還金と公営企業債の元利償還金に対する繰入金が減少しています。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年度決算において、実質公債費比率</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％となり改善しましたが、引き続き適正な公債費の管理により確実に改善していくこととしています。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a:t>
          </a:r>
          <a:r>
            <a:rPr kumimoji="1" lang="ja-JP" altLang="en-US" sz="1100">
              <a:solidFill>
                <a:schemeClr val="dk1"/>
              </a:solidFill>
              <a:effectLst/>
              <a:latin typeface="+mn-lt"/>
              <a:ea typeface="+mn-ea"/>
              <a:cs typeface="+mn-cs"/>
            </a:rPr>
            <a:t>公営企業債等繰入見込額、組合等負担等見込額が償還終了により減少。さらに、</a:t>
          </a:r>
          <a:r>
            <a:rPr kumimoji="1" lang="ja-JP" altLang="ja-JP" sz="1100">
              <a:solidFill>
                <a:schemeClr val="dk1"/>
              </a:solidFill>
              <a:effectLst/>
              <a:latin typeface="+mn-lt"/>
              <a:ea typeface="+mn-ea"/>
              <a:cs typeface="+mn-cs"/>
            </a:rPr>
            <a:t>退職手当負担見込額が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したのが主な要因です。</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年度よりも増加しているのは、充当可能基金のうち財政調整基金が増加したのが要因です。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これらの要因により</a:t>
          </a:r>
          <a:r>
            <a:rPr kumimoji="1" lang="ja-JP" altLang="ja-JP" sz="1100">
              <a:solidFill>
                <a:schemeClr val="dk1"/>
              </a:solidFill>
              <a:effectLst/>
              <a:latin typeface="+mn-lt"/>
              <a:ea typeface="+mn-ea"/>
              <a:cs typeface="+mn-cs"/>
            </a:rPr>
            <a:t>、将来負担比率の分子は減少しています。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11,981
11,950
202.23
9,202,025
9,007,723
190,430
5,328,262
10,746,404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11,981
11,950
202.23
9,202,025
9,007,723
190,430
5,328,262
10,746,404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11,981
11,950
202.23
9,202,025
9,007,723
190,430
5,328,262
10,746,404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11,981
11,950
202.23
9,202,025
9,007,723
190,430
5,328,262
10,746,404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水力発電所施設の償却資産の税収により、類似団体平均値並であるが、その税も年々減少しており、さらには人口減少と企業等の立地が進まない等により財政基盤が弱体化傾向にある。</a:t>
          </a:r>
          <a:endParaRPr lang="ja-JP" altLang="ja-JP" sz="1400">
            <a:effectLst/>
          </a:endParaRPr>
        </a:p>
        <a:p>
          <a:r>
            <a:rPr kumimoji="1" lang="ja-JP" altLang="ja-JP" sz="1100">
              <a:solidFill>
                <a:schemeClr val="dk1"/>
              </a:solidFill>
              <a:effectLst/>
              <a:latin typeface="+mn-lt"/>
              <a:ea typeface="+mn-ea"/>
              <a:cs typeface="+mn-cs"/>
            </a:rPr>
            <a:t>　今後においても行財政の集中改革プランに沿った施策の見直し等徹底した歳出の削減及び、税収の徴収強化など歳入の確保を図り財政基盤の強化に努める。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151795</xdr:rowOff>
    </xdr:to>
    <xdr:cxnSp macro="">
      <xdr:nvCxnSpPr>
        <xdr:cNvPr id="69" name="直線コネクタ 68"/>
        <xdr:cNvCxnSpPr/>
      </xdr:nvCxnSpPr>
      <xdr:spPr>
        <a:xfrm>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140305</xdr:rowOff>
    </xdr:to>
    <xdr:cxnSp macro="">
      <xdr:nvCxnSpPr>
        <xdr:cNvPr id="72" name="直線コネクタ 71"/>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128815</xdr:rowOff>
    </xdr:to>
    <xdr:cxnSp macro="">
      <xdr:nvCxnSpPr>
        <xdr:cNvPr id="75" name="直線コネクタ 74"/>
        <xdr:cNvCxnSpPr/>
      </xdr:nvCxnSpPr>
      <xdr:spPr>
        <a:xfrm>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117324</xdr:rowOff>
    </xdr:to>
    <xdr:cxnSp macro="">
      <xdr:nvCxnSpPr>
        <xdr:cNvPr id="78" name="直線コネクタ 77"/>
        <xdr:cNvCxnSpPr/>
      </xdr:nvCxnSpPr>
      <xdr:spPr>
        <a:xfrm>
          <a:off x="1447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73072</xdr:rowOff>
    </xdr:from>
    <xdr:ext cx="762000" cy="259045"/>
    <xdr:sp macro="" textlink="">
      <xdr:nvSpPr>
        <xdr:cNvPr id="89" name="財政力該当値テキスト"/>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7" name="テキスト ボックス 96"/>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水力発電所施設の償却資産の減収により地方税及び地方譲与税が減少して</a:t>
          </a:r>
          <a:r>
            <a:rPr kumimoji="1" lang="ja-JP" altLang="en-US" sz="1100">
              <a:solidFill>
                <a:schemeClr val="dk1"/>
              </a:solidFill>
              <a:effectLst/>
              <a:latin typeface="+mn-lt"/>
              <a:ea typeface="+mn-ea"/>
              <a:cs typeface="+mn-cs"/>
            </a:rPr>
            <a:t>いる。さらに、</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も減少しており、</a:t>
          </a:r>
          <a:r>
            <a:rPr kumimoji="1" lang="ja-JP" altLang="ja-JP" sz="1100">
              <a:solidFill>
                <a:schemeClr val="dk1"/>
              </a:solidFill>
              <a:effectLst/>
              <a:latin typeface="+mn-lt"/>
              <a:ea typeface="+mn-ea"/>
              <a:cs typeface="+mn-cs"/>
            </a:rPr>
            <a:t>歳入の経常一般財源が減少してきている。歳出における人件費・</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補助費が</a:t>
          </a:r>
          <a:r>
            <a:rPr kumimoji="1" lang="ja-JP" altLang="ja-JP" sz="1100">
              <a:solidFill>
                <a:schemeClr val="dk1"/>
              </a:solidFill>
              <a:effectLst/>
              <a:latin typeface="+mn-lt"/>
              <a:ea typeface="+mn-ea"/>
              <a:cs typeface="+mn-cs"/>
            </a:rPr>
            <a:t>増加傾向にあり、歳出の経常一般財源は昨年度より増加している。このように、歳入経常一般財源は減少傾向にあるが、歳出が増加している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ポイント増加しており、依然として高い水準にあり類似団体平均を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上回っている。引き続き、行財政の集中改革プランに掲げたとおり給与の適正化等による総人件費の削減、新規発行債の抑制による公債費の削減、施設の維持管理等の見直しなど徹底した取り組みを通じて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58674</xdr:rowOff>
    </xdr:from>
    <xdr:to>
      <xdr:col>7</xdr:col>
      <xdr:colOff>152400</xdr:colOff>
      <xdr:row>64</xdr:row>
      <xdr:rowOff>111760</xdr:rowOff>
    </xdr:to>
    <xdr:cxnSp macro="">
      <xdr:nvCxnSpPr>
        <xdr:cNvPr id="130" name="直線コネクタ 129"/>
        <xdr:cNvCxnSpPr/>
      </xdr:nvCxnSpPr>
      <xdr:spPr>
        <a:xfrm>
          <a:off x="4114800" y="1103147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58674</xdr:rowOff>
    </xdr:to>
    <xdr:cxnSp macro="">
      <xdr:nvCxnSpPr>
        <xdr:cNvPr id="133" name="直線コネクタ 132"/>
        <xdr:cNvCxnSpPr/>
      </xdr:nvCxnSpPr>
      <xdr:spPr>
        <a:xfrm>
          <a:off x="3225800" y="1101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111760</xdr:rowOff>
    </xdr:to>
    <xdr:cxnSp macro="">
      <xdr:nvCxnSpPr>
        <xdr:cNvPr id="136" name="直線コネクタ 135"/>
        <xdr:cNvCxnSpPr/>
      </xdr:nvCxnSpPr>
      <xdr:spPr>
        <a:xfrm flipV="1">
          <a:off x="2336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32004</xdr:rowOff>
    </xdr:to>
    <xdr:cxnSp macro="">
      <xdr:nvCxnSpPr>
        <xdr:cNvPr id="139" name="直線コネクタ 138"/>
        <xdr:cNvCxnSpPr/>
      </xdr:nvCxnSpPr>
      <xdr:spPr>
        <a:xfrm flipV="1">
          <a:off x="1447800" y="110845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9" name="円/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7874</xdr:rowOff>
    </xdr:from>
    <xdr:to>
      <xdr:col>6</xdr:col>
      <xdr:colOff>50800</xdr:colOff>
      <xdr:row>64</xdr:row>
      <xdr:rowOff>109474</xdr:rowOff>
    </xdr:to>
    <xdr:sp macro="" textlink="">
      <xdr:nvSpPr>
        <xdr:cNvPr id="151" name="円/楕円 150"/>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52" name="テキスト ボックス 151"/>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3" name="円/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5" name="円/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152654</xdr:rowOff>
    </xdr:from>
    <xdr:to>
      <xdr:col>2</xdr:col>
      <xdr:colOff>127000</xdr:colOff>
      <xdr:row>65</xdr:row>
      <xdr:rowOff>82804</xdr:rowOff>
    </xdr:to>
    <xdr:sp macro="" textlink="">
      <xdr:nvSpPr>
        <xdr:cNvPr id="157" name="円/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67581</xdr:rowOff>
    </xdr:from>
    <xdr:ext cx="762000" cy="259045"/>
    <xdr:sp macro="" textlink="">
      <xdr:nvSpPr>
        <xdr:cNvPr id="158" name="テキスト ボックス 157"/>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[211,819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類似団体と比較して多額となっているのは、人件費で職員数が類似団体より多いことと、物件費における施設の維持管理経費などが多いためと考えられる。</a:t>
          </a:r>
          <a:endParaRPr lang="ja-JP" altLang="ja-JP" sz="1400">
            <a:effectLst/>
          </a:endParaRPr>
        </a:p>
        <a:p>
          <a:r>
            <a:rPr kumimoji="1" lang="ja-JP" altLang="ja-JP" sz="1100">
              <a:solidFill>
                <a:schemeClr val="dk1"/>
              </a:solidFill>
              <a:effectLst/>
              <a:latin typeface="+mn-lt"/>
              <a:ea typeface="+mn-ea"/>
              <a:cs typeface="+mn-cs"/>
            </a:rPr>
            <a:t>　引き続き、行財政の集中改革プランに沿い、徹底した定員管理と給与の適正化、事務事業の見直しと</a:t>
          </a:r>
          <a:r>
            <a:rPr kumimoji="1" lang="ja-JP" altLang="en-US" sz="1100">
              <a:solidFill>
                <a:schemeClr val="dk1"/>
              </a:solidFill>
              <a:effectLst/>
              <a:latin typeface="+mn-lt"/>
              <a:ea typeface="+mn-ea"/>
              <a:cs typeface="+mn-cs"/>
            </a:rPr>
            <a:t>公共施設総合管理計画に基づく</a:t>
          </a:r>
          <a:r>
            <a:rPr kumimoji="1" lang="ja-JP" altLang="ja-JP" sz="1100">
              <a:solidFill>
                <a:schemeClr val="dk1"/>
              </a:solidFill>
              <a:effectLst/>
              <a:latin typeface="+mn-lt"/>
              <a:ea typeface="+mn-ea"/>
              <a:cs typeface="+mn-cs"/>
            </a:rPr>
            <a:t>取り組みを通じて削減していく方針である。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89920</xdr:rowOff>
    </xdr:from>
    <xdr:to>
      <xdr:col>7</xdr:col>
      <xdr:colOff>152400</xdr:colOff>
      <xdr:row>84</xdr:row>
      <xdr:rowOff>18938</xdr:rowOff>
    </xdr:to>
    <xdr:cxnSp macro="">
      <xdr:nvCxnSpPr>
        <xdr:cNvPr id="191" name="直線コネクタ 190"/>
        <xdr:cNvCxnSpPr/>
      </xdr:nvCxnSpPr>
      <xdr:spPr>
        <a:xfrm>
          <a:off x="4114800" y="14320270"/>
          <a:ext cx="838200" cy="10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25760</xdr:rowOff>
    </xdr:from>
    <xdr:to>
      <xdr:col>6</xdr:col>
      <xdr:colOff>0</xdr:colOff>
      <xdr:row>83</xdr:row>
      <xdr:rowOff>89920</xdr:rowOff>
    </xdr:to>
    <xdr:cxnSp macro="">
      <xdr:nvCxnSpPr>
        <xdr:cNvPr id="194" name="直線コネクタ 193"/>
        <xdr:cNvCxnSpPr/>
      </xdr:nvCxnSpPr>
      <xdr:spPr>
        <a:xfrm>
          <a:off x="3225800" y="14256110"/>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25760</xdr:rowOff>
    </xdr:from>
    <xdr:to>
      <xdr:col>4</xdr:col>
      <xdr:colOff>482600</xdr:colOff>
      <xdr:row>83</xdr:row>
      <xdr:rowOff>54470</xdr:rowOff>
    </xdr:to>
    <xdr:cxnSp macro="">
      <xdr:nvCxnSpPr>
        <xdr:cNvPr id="197" name="直線コネクタ 196"/>
        <xdr:cNvCxnSpPr/>
      </xdr:nvCxnSpPr>
      <xdr:spPr>
        <a:xfrm flipV="1">
          <a:off x="2336800" y="14256110"/>
          <a:ext cx="8890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54470</xdr:rowOff>
    </xdr:from>
    <xdr:to>
      <xdr:col>3</xdr:col>
      <xdr:colOff>279400</xdr:colOff>
      <xdr:row>83</xdr:row>
      <xdr:rowOff>69709</xdr:rowOff>
    </xdr:to>
    <xdr:cxnSp macro="">
      <xdr:nvCxnSpPr>
        <xdr:cNvPr id="200" name="直線コネクタ 199"/>
        <xdr:cNvCxnSpPr/>
      </xdr:nvCxnSpPr>
      <xdr:spPr>
        <a:xfrm flipV="1">
          <a:off x="1447800" y="1428482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139588</xdr:rowOff>
    </xdr:from>
    <xdr:to>
      <xdr:col>7</xdr:col>
      <xdr:colOff>203200</xdr:colOff>
      <xdr:row>84</xdr:row>
      <xdr:rowOff>69738</xdr:rowOff>
    </xdr:to>
    <xdr:sp macro="" textlink="">
      <xdr:nvSpPr>
        <xdr:cNvPr id="210" name="円/楕円 209"/>
        <xdr:cNvSpPr/>
      </xdr:nvSpPr>
      <xdr:spPr>
        <a:xfrm>
          <a:off x="4902200" y="143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111665</xdr:rowOff>
    </xdr:from>
    <xdr:ext cx="762000" cy="259045"/>
    <xdr:sp macro="" textlink="">
      <xdr:nvSpPr>
        <xdr:cNvPr id="211" name="人件費・物件費等の状況該当値テキスト"/>
        <xdr:cNvSpPr txBox="1"/>
      </xdr:nvSpPr>
      <xdr:spPr>
        <a:xfrm>
          <a:off x="5041900" y="143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211,819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39120</xdr:rowOff>
    </xdr:from>
    <xdr:to>
      <xdr:col>6</xdr:col>
      <xdr:colOff>50800</xdr:colOff>
      <xdr:row>83</xdr:row>
      <xdr:rowOff>140720</xdr:rowOff>
    </xdr:to>
    <xdr:sp macro="" textlink="">
      <xdr:nvSpPr>
        <xdr:cNvPr id="212" name="円/楕円 211"/>
        <xdr:cNvSpPr/>
      </xdr:nvSpPr>
      <xdr:spPr>
        <a:xfrm>
          <a:off x="4064000" y="142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125497</xdr:rowOff>
    </xdr:from>
    <xdr:ext cx="736600" cy="259045"/>
    <xdr:sp macro="" textlink="">
      <xdr:nvSpPr>
        <xdr:cNvPr id="213" name="テキスト ボックス 212"/>
        <xdr:cNvSpPr txBox="1"/>
      </xdr:nvSpPr>
      <xdr:spPr>
        <a:xfrm>
          <a:off x="3733800" y="1435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146410</xdr:rowOff>
    </xdr:from>
    <xdr:to>
      <xdr:col>4</xdr:col>
      <xdr:colOff>533400</xdr:colOff>
      <xdr:row>83</xdr:row>
      <xdr:rowOff>76560</xdr:rowOff>
    </xdr:to>
    <xdr:sp macro="" textlink="">
      <xdr:nvSpPr>
        <xdr:cNvPr id="214" name="円/楕円 213"/>
        <xdr:cNvSpPr/>
      </xdr:nvSpPr>
      <xdr:spPr>
        <a:xfrm>
          <a:off x="3175000" y="142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61337</xdr:rowOff>
    </xdr:from>
    <xdr:ext cx="762000" cy="259045"/>
    <xdr:sp macro="" textlink="">
      <xdr:nvSpPr>
        <xdr:cNvPr id="215" name="テキスト ボックス 214"/>
        <xdr:cNvSpPr txBox="1"/>
      </xdr:nvSpPr>
      <xdr:spPr>
        <a:xfrm>
          <a:off x="2844800" y="1429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3670</xdr:rowOff>
    </xdr:from>
    <xdr:to>
      <xdr:col>3</xdr:col>
      <xdr:colOff>330200</xdr:colOff>
      <xdr:row>83</xdr:row>
      <xdr:rowOff>105270</xdr:rowOff>
    </xdr:to>
    <xdr:sp macro="" textlink="">
      <xdr:nvSpPr>
        <xdr:cNvPr id="216" name="円/楕円 215"/>
        <xdr:cNvSpPr/>
      </xdr:nvSpPr>
      <xdr:spPr>
        <a:xfrm>
          <a:off x="2286000" y="142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90047</xdr:rowOff>
    </xdr:from>
    <xdr:ext cx="762000" cy="259045"/>
    <xdr:sp macro="" textlink="">
      <xdr:nvSpPr>
        <xdr:cNvPr id="217" name="テキスト ボックス 216"/>
        <xdr:cNvSpPr txBox="1"/>
      </xdr:nvSpPr>
      <xdr:spPr>
        <a:xfrm>
          <a:off x="1955800" y="1432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18909</xdr:rowOff>
    </xdr:from>
    <xdr:to>
      <xdr:col>2</xdr:col>
      <xdr:colOff>127000</xdr:colOff>
      <xdr:row>83</xdr:row>
      <xdr:rowOff>120509</xdr:rowOff>
    </xdr:to>
    <xdr:sp macro="" textlink="">
      <xdr:nvSpPr>
        <xdr:cNvPr id="218" name="円/楕円 217"/>
        <xdr:cNvSpPr/>
      </xdr:nvSpPr>
      <xdr:spPr>
        <a:xfrm>
          <a:off x="1397000" y="1424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105286</xdr:rowOff>
    </xdr:from>
    <xdr:ext cx="762000" cy="259045"/>
    <xdr:sp macro="" textlink="">
      <xdr:nvSpPr>
        <xdr:cNvPr id="219" name="テキスト ボックス 218"/>
        <xdr:cNvSpPr txBox="1"/>
      </xdr:nvSpPr>
      <xdr:spPr>
        <a:xfrm>
          <a:off x="1066800" y="1433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現在の一般行政職員の構成は、新規採用を最小人数としているため高齢化の傾向にあ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また管理職の多くが高卒者であることから指数を押し上げる要因となっている。その結果、類似団体平均より、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ポイント上回り高い数値となっている。今後は、より一層の給与の適正化に努めることにより改善を図る。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151312</xdr:rowOff>
    </xdr:from>
    <xdr:to>
      <xdr:col>24</xdr:col>
      <xdr:colOff>558800</xdr:colOff>
      <xdr:row>87</xdr:row>
      <xdr:rowOff>61142</xdr:rowOff>
    </xdr:to>
    <xdr:cxnSp macro="">
      <xdr:nvCxnSpPr>
        <xdr:cNvPr id="250" name="直線コネクタ 249"/>
        <xdr:cNvCxnSpPr/>
      </xdr:nvCxnSpPr>
      <xdr:spPr>
        <a:xfrm flipV="1">
          <a:off x="17018000" y="13867312"/>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1"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2" name="直線コネクタ 251"/>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66239</xdr:rowOff>
    </xdr:from>
    <xdr:ext cx="762000" cy="259045"/>
    <xdr:sp macro="" textlink="">
      <xdr:nvSpPr>
        <xdr:cNvPr id="253" name="給与水準   （国との比較）最大値テキスト"/>
        <xdr:cNvSpPr txBox="1"/>
      </xdr:nvSpPr>
      <xdr:spPr>
        <a:xfrm>
          <a:off x="17106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80</xdr:row>
      <xdr:rowOff>151312</xdr:rowOff>
    </xdr:from>
    <xdr:to>
      <xdr:col>24</xdr:col>
      <xdr:colOff>647700</xdr:colOff>
      <xdr:row>80</xdr:row>
      <xdr:rowOff>151312</xdr:rowOff>
    </xdr:to>
    <xdr:cxnSp macro="">
      <xdr:nvCxnSpPr>
        <xdr:cNvPr id="254" name="直線コネクタ 253"/>
        <xdr:cNvCxnSpPr/>
      </xdr:nvCxnSpPr>
      <xdr:spPr>
        <a:xfrm>
          <a:off x="16929100" y="138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38644</xdr:rowOff>
    </xdr:from>
    <xdr:to>
      <xdr:col>24</xdr:col>
      <xdr:colOff>558800</xdr:colOff>
      <xdr:row>85</xdr:row>
      <xdr:rowOff>66221</xdr:rowOff>
    </xdr:to>
    <xdr:cxnSp macro="">
      <xdr:nvCxnSpPr>
        <xdr:cNvPr id="255" name="直線コネクタ 254"/>
        <xdr:cNvCxnSpPr/>
      </xdr:nvCxnSpPr>
      <xdr:spPr>
        <a:xfrm flipV="1">
          <a:off x="16179800" y="1461189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86196</xdr:rowOff>
    </xdr:from>
    <xdr:ext cx="762000" cy="259045"/>
    <xdr:sp macro="" textlink="">
      <xdr:nvSpPr>
        <xdr:cNvPr id="256" name="給与水準   （国との比較）平均値テキスト"/>
        <xdr:cNvSpPr txBox="1"/>
      </xdr:nvSpPr>
      <xdr:spPr>
        <a:xfrm>
          <a:off x="17106900" y="1431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69669</xdr:rowOff>
    </xdr:from>
    <xdr:to>
      <xdr:col>24</xdr:col>
      <xdr:colOff>609600</xdr:colOff>
      <xdr:row>84</xdr:row>
      <xdr:rowOff>171269</xdr:rowOff>
    </xdr:to>
    <xdr:sp macro="" textlink="">
      <xdr:nvSpPr>
        <xdr:cNvPr id="257" name="フローチャート : 判断 256"/>
        <xdr:cNvSpPr/>
      </xdr:nvSpPr>
      <xdr:spPr>
        <a:xfrm>
          <a:off x="169672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73116</xdr:rowOff>
    </xdr:to>
    <xdr:cxnSp macro="">
      <xdr:nvCxnSpPr>
        <xdr:cNvPr id="258" name="直線コネクタ 257"/>
        <xdr:cNvCxnSpPr/>
      </xdr:nvCxnSpPr>
      <xdr:spPr>
        <a:xfrm flipV="1">
          <a:off x="15290800" y="1463947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158387</xdr:rowOff>
    </xdr:from>
    <xdr:to>
      <xdr:col>23</xdr:col>
      <xdr:colOff>457200</xdr:colOff>
      <xdr:row>84</xdr:row>
      <xdr:rowOff>88537</xdr:rowOff>
    </xdr:to>
    <xdr:sp macro="" textlink="">
      <xdr:nvSpPr>
        <xdr:cNvPr id="259" name="フローチャート : 判断 258"/>
        <xdr:cNvSpPr/>
      </xdr:nvSpPr>
      <xdr:spPr>
        <a:xfrm>
          <a:off x="16129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98714</xdr:rowOff>
    </xdr:from>
    <xdr:ext cx="736600" cy="259045"/>
    <xdr:sp macro="" textlink="">
      <xdr:nvSpPr>
        <xdr:cNvPr id="260" name="テキスト ボックス 259"/>
        <xdr:cNvSpPr txBox="1"/>
      </xdr:nvSpPr>
      <xdr:spPr>
        <a:xfrm>
          <a:off x="15798800" y="1415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73116</xdr:rowOff>
    </xdr:from>
    <xdr:to>
      <xdr:col>22</xdr:col>
      <xdr:colOff>203200</xdr:colOff>
      <xdr:row>88</xdr:row>
      <xdr:rowOff>117202</xdr:rowOff>
    </xdr:to>
    <xdr:cxnSp macro="">
      <xdr:nvCxnSpPr>
        <xdr:cNvPr id="261" name="直線コネクタ 260"/>
        <xdr:cNvCxnSpPr/>
      </xdr:nvCxnSpPr>
      <xdr:spPr>
        <a:xfrm flipV="1">
          <a:off x="14401800" y="14646366"/>
          <a:ext cx="889000" cy="5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2" name="フローチャート : 判断 261"/>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3" name="テキスト ボックス 262"/>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117202</xdr:rowOff>
    </xdr:from>
    <xdr:to>
      <xdr:col>21</xdr:col>
      <xdr:colOff>0</xdr:colOff>
      <xdr:row>88</xdr:row>
      <xdr:rowOff>151674</xdr:rowOff>
    </xdr:to>
    <xdr:cxnSp macro="">
      <xdr:nvCxnSpPr>
        <xdr:cNvPr id="264" name="直線コネクタ 263"/>
        <xdr:cNvCxnSpPr/>
      </xdr:nvCxnSpPr>
      <xdr:spPr>
        <a:xfrm flipV="1">
          <a:off x="13512800" y="1520480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161108</xdr:rowOff>
    </xdr:from>
    <xdr:to>
      <xdr:col>21</xdr:col>
      <xdr:colOff>50800</xdr:colOff>
      <xdr:row>87</xdr:row>
      <xdr:rowOff>91258</xdr:rowOff>
    </xdr:to>
    <xdr:sp macro="" textlink="">
      <xdr:nvSpPr>
        <xdr:cNvPr id="265" name="フローチャート : 判断 264"/>
        <xdr:cNvSpPr/>
      </xdr:nvSpPr>
      <xdr:spPr>
        <a:xfrm>
          <a:off x="14351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101435</xdr:rowOff>
    </xdr:from>
    <xdr:ext cx="762000" cy="259045"/>
    <xdr:sp macro="" textlink="">
      <xdr:nvSpPr>
        <xdr:cNvPr id="266" name="テキスト ボックス 265"/>
        <xdr:cNvSpPr txBox="1"/>
      </xdr:nvSpPr>
      <xdr:spPr>
        <a:xfrm>
          <a:off x="14020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161108</xdr:rowOff>
    </xdr:from>
    <xdr:to>
      <xdr:col>19</xdr:col>
      <xdr:colOff>533400</xdr:colOff>
      <xdr:row>87</xdr:row>
      <xdr:rowOff>91258</xdr:rowOff>
    </xdr:to>
    <xdr:sp macro="" textlink="">
      <xdr:nvSpPr>
        <xdr:cNvPr id="267" name="フローチャート : 判断 266"/>
        <xdr:cNvSpPr/>
      </xdr:nvSpPr>
      <xdr:spPr>
        <a:xfrm>
          <a:off x="13462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101435</xdr:rowOff>
    </xdr:from>
    <xdr:ext cx="762000" cy="259045"/>
    <xdr:sp macro="" textlink="">
      <xdr:nvSpPr>
        <xdr:cNvPr id="268" name="テキスト ボックス 267"/>
        <xdr:cNvSpPr txBox="1"/>
      </xdr:nvSpPr>
      <xdr:spPr>
        <a:xfrm>
          <a:off x="13131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159294</xdr:rowOff>
    </xdr:from>
    <xdr:to>
      <xdr:col>24</xdr:col>
      <xdr:colOff>609600</xdr:colOff>
      <xdr:row>85</xdr:row>
      <xdr:rowOff>89444</xdr:rowOff>
    </xdr:to>
    <xdr:sp macro="" textlink="">
      <xdr:nvSpPr>
        <xdr:cNvPr id="274" name="円/楕円 273"/>
        <xdr:cNvSpPr/>
      </xdr:nvSpPr>
      <xdr:spPr>
        <a:xfrm>
          <a:off x="169672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131371</xdr:rowOff>
    </xdr:from>
    <xdr:ext cx="762000" cy="259045"/>
    <xdr:sp macro="" textlink="">
      <xdr:nvSpPr>
        <xdr:cNvPr id="275" name="給与水準   （国との比較）該当値テキスト"/>
        <xdr:cNvSpPr txBox="1"/>
      </xdr:nvSpPr>
      <xdr:spPr>
        <a:xfrm>
          <a:off x="17106900" y="1453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15421</xdr:rowOff>
    </xdr:from>
    <xdr:to>
      <xdr:col>23</xdr:col>
      <xdr:colOff>457200</xdr:colOff>
      <xdr:row>85</xdr:row>
      <xdr:rowOff>117021</xdr:rowOff>
    </xdr:to>
    <xdr:sp macro="" textlink="">
      <xdr:nvSpPr>
        <xdr:cNvPr id="276" name="円/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101798</xdr:rowOff>
    </xdr:from>
    <xdr:ext cx="736600" cy="259045"/>
    <xdr:sp macro="" textlink="">
      <xdr:nvSpPr>
        <xdr:cNvPr id="277" name="テキスト ボックス 276"/>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22316</xdr:rowOff>
    </xdr:from>
    <xdr:to>
      <xdr:col>22</xdr:col>
      <xdr:colOff>254000</xdr:colOff>
      <xdr:row>85</xdr:row>
      <xdr:rowOff>123916</xdr:rowOff>
    </xdr:to>
    <xdr:sp macro="" textlink="">
      <xdr:nvSpPr>
        <xdr:cNvPr id="278" name="円/楕円 277"/>
        <xdr:cNvSpPr/>
      </xdr:nvSpPr>
      <xdr:spPr>
        <a:xfrm>
          <a:off x="15240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108693</xdr:rowOff>
    </xdr:from>
    <xdr:ext cx="762000" cy="259045"/>
    <xdr:sp macro="" textlink="">
      <xdr:nvSpPr>
        <xdr:cNvPr id="279" name="テキスト ボックス 278"/>
        <xdr:cNvSpPr txBox="1"/>
      </xdr:nvSpPr>
      <xdr:spPr>
        <a:xfrm>
          <a:off x="14909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66402</xdr:rowOff>
    </xdr:from>
    <xdr:to>
      <xdr:col>21</xdr:col>
      <xdr:colOff>50800</xdr:colOff>
      <xdr:row>88</xdr:row>
      <xdr:rowOff>168002</xdr:rowOff>
    </xdr:to>
    <xdr:sp macro="" textlink="">
      <xdr:nvSpPr>
        <xdr:cNvPr id="280" name="円/楕円 279"/>
        <xdr:cNvSpPr/>
      </xdr:nvSpPr>
      <xdr:spPr>
        <a:xfrm>
          <a:off x="14351000" y="151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152779</xdr:rowOff>
    </xdr:from>
    <xdr:ext cx="762000" cy="259045"/>
    <xdr:sp macro="" textlink="">
      <xdr:nvSpPr>
        <xdr:cNvPr id="281" name="テキスト ボックス 280"/>
        <xdr:cNvSpPr txBox="1"/>
      </xdr:nvSpPr>
      <xdr:spPr>
        <a:xfrm>
          <a:off x="14020800" y="1524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100874</xdr:rowOff>
    </xdr:from>
    <xdr:to>
      <xdr:col>19</xdr:col>
      <xdr:colOff>533400</xdr:colOff>
      <xdr:row>89</xdr:row>
      <xdr:rowOff>31024</xdr:rowOff>
    </xdr:to>
    <xdr:sp macro="" textlink="">
      <xdr:nvSpPr>
        <xdr:cNvPr id="282" name="円/楕円 281"/>
        <xdr:cNvSpPr/>
      </xdr:nvSpPr>
      <xdr:spPr>
        <a:xfrm>
          <a:off x="13462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15801</xdr:rowOff>
    </xdr:from>
    <xdr:ext cx="762000" cy="259045"/>
    <xdr:sp macro="" textlink="">
      <xdr:nvSpPr>
        <xdr:cNvPr id="283" name="テキスト ボックス 282"/>
        <xdr:cNvSpPr txBox="1"/>
      </xdr:nvSpPr>
      <xdr:spPr>
        <a:xfrm>
          <a:off x="13131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昨年度に比べ０．</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人増加し、類似団体平均値との比較でも</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さらに定員適正化計画に沿い適正な定員管理に努め、「平成２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年間で</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10" name="直線コネクタ 309"/>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11"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2" name="直線コネクタ 311"/>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3"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4" name="直線コネクタ 313"/>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131928</xdr:rowOff>
    </xdr:from>
    <xdr:to>
      <xdr:col>24</xdr:col>
      <xdr:colOff>558800</xdr:colOff>
      <xdr:row>61</xdr:row>
      <xdr:rowOff>148336</xdr:rowOff>
    </xdr:to>
    <xdr:cxnSp macro="">
      <xdr:nvCxnSpPr>
        <xdr:cNvPr id="315" name="直線コネクタ 314"/>
        <xdr:cNvCxnSpPr/>
      </xdr:nvCxnSpPr>
      <xdr:spPr>
        <a:xfrm>
          <a:off x="16179800" y="1059037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6"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7" name="フローチャート : 判断 316"/>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109728</xdr:rowOff>
    </xdr:from>
    <xdr:to>
      <xdr:col>23</xdr:col>
      <xdr:colOff>406400</xdr:colOff>
      <xdr:row>61</xdr:row>
      <xdr:rowOff>131928</xdr:rowOff>
    </xdr:to>
    <xdr:cxnSp macro="">
      <xdr:nvCxnSpPr>
        <xdr:cNvPr id="318" name="直線コネクタ 317"/>
        <xdr:cNvCxnSpPr/>
      </xdr:nvCxnSpPr>
      <xdr:spPr>
        <a:xfrm>
          <a:off x="15290800" y="1056817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9" name="フローチャート : 判断 318"/>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20" name="テキスト ボックス 319"/>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109728</xdr:rowOff>
    </xdr:from>
    <xdr:to>
      <xdr:col>22</xdr:col>
      <xdr:colOff>203200</xdr:colOff>
      <xdr:row>61</xdr:row>
      <xdr:rowOff>113106</xdr:rowOff>
    </xdr:to>
    <xdr:cxnSp macro="">
      <xdr:nvCxnSpPr>
        <xdr:cNvPr id="321" name="直線コネクタ 320"/>
        <xdr:cNvCxnSpPr/>
      </xdr:nvCxnSpPr>
      <xdr:spPr>
        <a:xfrm flipV="1">
          <a:off x="14401800" y="1056817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2" name="フローチャート : 判断 321"/>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3" name="テキスト ボックス 322"/>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113106</xdr:rowOff>
    </xdr:from>
    <xdr:to>
      <xdr:col>21</xdr:col>
      <xdr:colOff>0</xdr:colOff>
      <xdr:row>61</xdr:row>
      <xdr:rowOff>145441</xdr:rowOff>
    </xdr:to>
    <xdr:cxnSp macro="">
      <xdr:nvCxnSpPr>
        <xdr:cNvPr id="324" name="直線コネクタ 323"/>
        <xdr:cNvCxnSpPr/>
      </xdr:nvCxnSpPr>
      <xdr:spPr>
        <a:xfrm flipV="1">
          <a:off x="13512800" y="10571556"/>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5" name="フローチャート : 判断 324"/>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6" name="テキスト ボックス 325"/>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7" name="フローチャート : 判断 326"/>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8" name="テキスト ボックス 327"/>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97536</xdr:rowOff>
    </xdr:from>
    <xdr:to>
      <xdr:col>24</xdr:col>
      <xdr:colOff>609600</xdr:colOff>
      <xdr:row>62</xdr:row>
      <xdr:rowOff>27686</xdr:rowOff>
    </xdr:to>
    <xdr:sp macro="" textlink="">
      <xdr:nvSpPr>
        <xdr:cNvPr id="334" name="円/楕円 333"/>
        <xdr:cNvSpPr/>
      </xdr:nvSpPr>
      <xdr:spPr>
        <a:xfrm>
          <a:off x="16967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69613</xdr:rowOff>
    </xdr:from>
    <xdr:ext cx="762000" cy="259045"/>
    <xdr:sp macro="" textlink="">
      <xdr:nvSpPr>
        <xdr:cNvPr id="335" name="定員管理の状況該当値テキスト"/>
        <xdr:cNvSpPr txBox="1"/>
      </xdr:nvSpPr>
      <xdr:spPr>
        <a:xfrm>
          <a:off x="17106900" y="1052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81128</xdr:rowOff>
    </xdr:from>
    <xdr:to>
      <xdr:col>23</xdr:col>
      <xdr:colOff>457200</xdr:colOff>
      <xdr:row>62</xdr:row>
      <xdr:rowOff>11278</xdr:rowOff>
    </xdr:to>
    <xdr:sp macro="" textlink="">
      <xdr:nvSpPr>
        <xdr:cNvPr id="336" name="円/楕円 335"/>
        <xdr:cNvSpPr/>
      </xdr:nvSpPr>
      <xdr:spPr>
        <a:xfrm>
          <a:off x="16129000" y="10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167505</xdr:rowOff>
    </xdr:from>
    <xdr:ext cx="736600" cy="259045"/>
    <xdr:sp macro="" textlink="">
      <xdr:nvSpPr>
        <xdr:cNvPr id="337" name="テキスト ボックス 336"/>
        <xdr:cNvSpPr txBox="1"/>
      </xdr:nvSpPr>
      <xdr:spPr>
        <a:xfrm>
          <a:off x="15798800" y="1062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58928</xdr:rowOff>
    </xdr:from>
    <xdr:to>
      <xdr:col>22</xdr:col>
      <xdr:colOff>254000</xdr:colOff>
      <xdr:row>61</xdr:row>
      <xdr:rowOff>160528</xdr:rowOff>
    </xdr:to>
    <xdr:sp macro="" textlink="">
      <xdr:nvSpPr>
        <xdr:cNvPr id="338" name="円/楕円 337"/>
        <xdr:cNvSpPr/>
      </xdr:nvSpPr>
      <xdr:spPr>
        <a:xfrm>
          <a:off x="15240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145305</xdr:rowOff>
    </xdr:from>
    <xdr:ext cx="762000" cy="259045"/>
    <xdr:sp macro="" textlink="">
      <xdr:nvSpPr>
        <xdr:cNvPr id="339" name="テキスト ボックス 338"/>
        <xdr:cNvSpPr txBox="1"/>
      </xdr:nvSpPr>
      <xdr:spPr>
        <a:xfrm>
          <a:off x="14909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62306</xdr:rowOff>
    </xdr:from>
    <xdr:to>
      <xdr:col>21</xdr:col>
      <xdr:colOff>50800</xdr:colOff>
      <xdr:row>61</xdr:row>
      <xdr:rowOff>163906</xdr:rowOff>
    </xdr:to>
    <xdr:sp macro="" textlink="">
      <xdr:nvSpPr>
        <xdr:cNvPr id="340" name="円/楕円 339"/>
        <xdr:cNvSpPr/>
      </xdr:nvSpPr>
      <xdr:spPr>
        <a:xfrm>
          <a:off x="14351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148683</xdr:rowOff>
    </xdr:from>
    <xdr:ext cx="762000" cy="259045"/>
    <xdr:sp macro="" textlink="">
      <xdr:nvSpPr>
        <xdr:cNvPr id="341" name="テキスト ボックス 340"/>
        <xdr:cNvSpPr txBox="1"/>
      </xdr:nvSpPr>
      <xdr:spPr>
        <a:xfrm>
          <a:off x="14020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94641</xdr:rowOff>
    </xdr:from>
    <xdr:to>
      <xdr:col>19</xdr:col>
      <xdr:colOff>533400</xdr:colOff>
      <xdr:row>62</xdr:row>
      <xdr:rowOff>24791</xdr:rowOff>
    </xdr:to>
    <xdr:sp macro="" textlink="">
      <xdr:nvSpPr>
        <xdr:cNvPr id="342" name="円/楕円 341"/>
        <xdr:cNvSpPr/>
      </xdr:nvSpPr>
      <xdr:spPr>
        <a:xfrm>
          <a:off x="13462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9568</xdr:rowOff>
    </xdr:from>
    <xdr:ext cx="762000" cy="259045"/>
    <xdr:sp macro="" textlink="">
      <xdr:nvSpPr>
        <xdr:cNvPr id="343" name="テキスト ボックス 342"/>
        <xdr:cNvSpPr txBox="1"/>
      </xdr:nvSpPr>
      <xdr:spPr>
        <a:xfrm>
          <a:off x="13131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地方債の償還ピークが過ぎたことと、これまでの繰上償還による償還金の減少及び新規発行債の抑制により、比率は昨年度に比べ０．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ポイント減少し、着実に改善してきている。</a:t>
          </a:r>
          <a:endParaRPr lang="ja-JP" altLang="ja-JP" sz="1400">
            <a:effectLst/>
          </a:endParaRPr>
        </a:p>
        <a:p>
          <a:r>
            <a:rPr kumimoji="1" lang="ja-JP" altLang="ja-JP" sz="1100">
              <a:solidFill>
                <a:schemeClr val="dk1"/>
              </a:solidFill>
              <a:effectLst/>
              <a:latin typeface="+mn-lt"/>
              <a:ea typeface="+mn-ea"/>
              <a:cs typeface="+mn-cs"/>
            </a:rPr>
            <a:t>　しかし、類似団体と比較すると</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ポイント上回っていることから、今後も、投資的事業の計画的実施による新規発行債の抑制などの実行により、さらに比率の改善を図る。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63077</xdr:rowOff>
    </xdr:to>
    <xdr:cxnSp macro="">
      <xdr:nvCxnSpPr>
        <xdr:cNvPr id="372" name="直線コネクタ 371"/>
        <xdr:cNvCxnSpPr/>
      </xdr:nvCxnSpPr>
      <xdr:spPr>
        <a:xfrm flipV="1">
          <a:off x="17018000" y="6236970"/>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3"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4" name="直線コネクタ 373"/>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5"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6" name="直線コネクタ 375"/>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63077</xdr:rowOff>
    </xdr:from>
    <xdr:to>
      <xdr:col>24</xdr:col>
      <xdr:colOff>558800</xdr:colOff>
      <xdr:row>43</xdr:row>
      <xdr:rowOff>103294</xdr:rowOff>
    </xdr:to>
    <xdr:cxnSp macro="">
      <xdr:nvCxnSpPr>
        <xdr:cNvPr id="377" name="直線コネクタ 376"/>
        <xdr:cNvCxnSpPr/>
      </xdr:nvCxnSpPr>
      <xdr:spPr>
        <a:xfrm flipV="1">
          <a:off x="16179800" y="74354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4250</xdr:rowOff>
    </xdr:from>
    <xdr:ext cx="762000" cy="259045"/>
    <xdr:sp macro="" textlink="">
      <xdr:nvSpPr>
        <xdr:cNvPr id="378"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79" name="フローチャート : 判断 378"/>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103294</xdr:rowOff>
    </xdr:from>
    <xdr:to>
      <xdr:col>23</xdr:col>
      <xdr:colOff>406400</xdr:colOff>
      <xdr:row>43</xdr:row>
      <xdr:rowOff>167640</xdr:rowOff>
    </xdr:to>
    <xdr:cxnSp macro="">
      <xdr:nvCxnSpPr>
        <xdr:cNvPr id="380" name="直線コネクタ 379"/>
        <xdr:cNvCxnSpPr/>
      </xdr:nvCxnSpPr>
      <xdr:spPr>
        <a:xfrm flipV="1">
          <a:off x="15290800" y="74756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2" name="テキスト ボックス 38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84667</xdr:rowOff>
    </xdr:to>
    <xdr:cxnSp macro="">
      <xdr:nvCxnSpPr>
        <xdr:cNvPr id="383" name="直線コネクタ 382"/>
        <xdr:cNvCxnSpPr/>
      </xdr:nvCxnSpPr>
      <xdr:spPr>
        <a:xfrm flipV="1">
          <a:off x="14401800" y="75399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84244</xdr:rowOff>
    </xdr:from>
    <xdr:to>
      <xdr:col>22</xdr:col>
      <xdr:colOff>254000</xdr:colOff>
      <xdr:row>41</xdr:row>
      <xdr:rowOff>14394</xdr:rowOff>
    </xdr:to>
    <xdr:sp macro="" textlink="">
      <xdr:nvSpPr>
        <xdr:cNvPr id="384" name="フローチャート : 判断 383"/>
        <xdr:cNvSpPr/>
      </xdr:nvSpPr>
      <xdr:spPr>
        <a:xfrm>
          <a:off x="15240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385" name="テキスト ボックス 384"/>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49954</xdr:rowOff>
    </xdr:to>
    <xdr:cxnSp macro="">
      <xdr:nvCxnSpPr>
        <xdr:cNvPr id="386" name="直線コネクタ 385"/>
        <xdr:cNvCxnSpPr/>
      </xdr:nvCxnSpPr>
      <xdr:spPr>
        <a:xfrm flipV="1">
          <a:off x="13512800" y="76284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389" name="フローチャート : 判断 388"/>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390" name="テキスト ボックス 389"/>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12277</xdr:rowOff>
    </xdr:from>
    <xdr:to>
      <xdr:col>24</xdr:col>
      <xdr:colOff>609600</xdr:colOff>
      <xdr:row>43</xdr:row>
      <xdr:rowOff>113877</xdr:rowOff>
    </xdr:to>
    <xdr:sp macro="" textlink="">
      <xdr:nvSpPr>
        <xdr:cNvPr id="396" name="円/楕円 395"/>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79604</xdr:rowOff>
    </xdr:from>
    <xdr:ext cx="762000" cy="259045"/>
    <xdr:sp macro="" textlink="">
      <xdr:nvSpPr>
        <xdr:cNvPr id="397" name="公債費負担の状況該当値テキスト"/>
        <xdr:cNvSpPr txBox="1"/>
      </xdr:nvSpPr>
      <xdr:spPr>
        <a:xfrm>
          <a:off x="17106900" y="728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52494</xdr:rowOff>
    </xdr:from>
    <xdr:to>
      <xdr:col>23</xdr:col>
      <xdr:colOff>457200</xdr:colOff>
      <xdr:row>43</xdr:row>
      <xdr:rowOff>154094</xdr:rowOff>
    </xdr:to>
    <xdr:sp macro="" textlink="">
      <xdr:nvSpPr>
        <xdr:cNvPr id="398" name="円/楕円 397"/>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138871</xdr:rowOff>
    </xdr:from>
    <xdr:ext cx="736600" cy="259045"/>
    <xdr:sp macro="" textlink="">
      <xdr:nvSpPr>
        <xdr:cNvPr id="399" name="テキスト ボックス 398"/>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0" name="円/楕円 399"/>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1" name="テキスト ボックス 400"/>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02" name="円/楕円 401"/>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03" name="テキスト ボックス 402"/>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170604</xdr:rowOff>
    </xdr:from>
    <xdr:to>
      <xdr:col>19</xdr:col>
      <xdr:colOff>533400</xdr:colOff>
      <xdr:row>45</xdr:row>
      <xdr:rowOff>100754</xdr:rowOff>
    </xdr:to>
    <xdr:sp macro="" textlink="">
      <xdr:nvSpPr>
        <xdr:cNvPr id="404" name="円/楕円 403"/>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85531</xdr:rowOff>
    </xdr:from>
    <xdr:ext cx="762000" cy="259045"/>
    <xdr:sp macro="" textlink="">
      <xdr:nvSpPr>
        <xdr:cNvPr id="405" name="テキスト ボックス 404"/>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おいて、普通会計債の新規発行債の増加により残高が増加しているが、公営企業債（水道・下水道・病院）の償還終了等による残高減少に伴い公営企業への公債費充当の繰入見込額が減少したことや、充当可能基金の増加により、昨年度に比べ比率が減少している。</a:t>
          </a:r>
          <a:endParaRPr lang="ja-JP" altLang="ja-JP" sz="1400">
            <a:effectLst/>
          </a:endParaRPr>
        </a:p>
        <a:p>
          <a:r>
            <a:rPr kumimoji="1" lang="ja-JP" altLang="ja-JP" sz="1100">
              <a:solidFill>
                <a:schemeClr val="dk1"/>
              </a:solidFill>
              <a:effectLst/>
              <a:latin typeface="+mn-lt"/>
              <a:ea typeface="+mn-ea"/>
              <a:cs typeface="+mn-cs"/>
            </a:rPr>
            <a:t>　今後においても行財政の集中改革プラン及び</a:t>
          </a:r>
          <a:r>
            <a:rPr kumimoji="1" lang="ja-JP" altLang="en-US" sz="1100">
              <a:solidFill>
                <a:schemeClr val="dk1"/>
              </a:solidFill>
              <a:effectLst/>
              <a:latin typeface="+mn-lt"/>
              <a:ea typeface="+mn-ea"/>
              <a:cs typeface="+mn-cs"/>
            </a:rPr>
            <a:t>公共施設総合管理計画に沿い</a:t>
          </a:r>
          <a:r>
            <a:rPr kumimoji="1" lang="ja-JP" altLang="ja-JP" sz="1100">
              <a:solidFill>
                <a:schemeClr val="dk1"/>
              </a:solidFill>
              <a:effectLst/>
              <a:latin typeface="+mn-lt"/>
              <a:ea typeface="+mn-ea"/>
              <a:cs typeface="+mn-cs"/>
            </a:rPr>
            <a:t>、新規発行債の抑制・縮小に努め、将来負担額の抑制を行い比率の改善を図る。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85259</xdr:rowOff>
    </xdr:from>
    <xdr:to>
      <xdr:col>24</xdr:col>
      <xdr:colOff>558800</xdr:colOff>
      <xdr:row>15</xdr:row>
      <xdr:rowOff>150410</xdr:rowOff>
    </xdr:to>
    <xdr:cxnSp macro="">
      <xdr:nvCxnSpPr>
        <xdr:cNvPr id="439" name="直線コネクタ 438"/>
        <xdr:cNvCxnSpPr/>
      </xdr:nvCxnSpPr>
      <xdr:spPr>
        <a:xfrm flipV="1">
          <a:off x="16179800" y="2657009"/>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150410</xdr:rowOff>
    </xdr:from>
    <xdr:to>
      <xdr:col>23</xdr:col>
      <xdr:colOff>406400</xdr:colOff>
      <xdr:row>15</xdr:row>
      <xdr:rowOff>169714</xdr:rowOff>
    </xdr:to>
    <xdr:cxnSp macro="">
      <xdr:nvCxnSpPr>
        <xdr:cNvPr id="442" name="直線コネクタ 441"/>
        <xdr:cNvCxnSpPr/>
      </xdr:nvCxnSpPr>
      <xdr:spPr>
        <a:xfrm flipV="1">
          <a:off x="15290800" y="27221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169714</xdr:rowOff>
    </xdr:from>
    <xdr:to>
      <xdr:col>22</xdr:col>
      <xdr:colOff>203200</xdr:colOff>
      <xdr:row>17</xdr:row>
      <xdr:rowOff>101092</xdr:rowOff>
    </xdr:to>
    <xdr:cxnSp macro="">
      <xdr:nvCxnSpPr>
        <xdr:cNvPr id="445" name="直線コネクタ 444"/>
        <xdr:cNvCxnSpPr/>
      </xdr:nvCxnSpPr>
      <xdr:spPr>
        <a:xfrm flipV="1">
          <a:off x="14401800" y="2741464"/>
          <a:ext cx="889000" cy="27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101092</xdr:rowOff>
    </xdr:from>
    <xdr:to>
      <xdr:col>21</xdr:col>
      <xdr:colOff>0</xdr:colOff>
      <xdr:row>17</xdr:row>
      <xdr:rowOff>118787</xdr:rowOff>
    </xdr:to>
    <xdr:cxnSp macro="">
      <xdr:nvCxnSpPr>
        <xdr:cNvPr id="448" name="直線コネクタ 447"/>
        <xdr:cNvCxnSpPr/>
      </xdr:nvCxnSpPr>
      <xdr:spPr>
        <a:xfrm flipV="1">
          <a:off x="13512800" y="3015742"/>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34459</xdr:rowOff>
    </xdr:from>
    <xdr:to>
      <xdr:col>24</xdr:col>
      <xdr:colOff>609600</xdr:colOff>
      <xdr:row>15</xdr:row>
      <xdr:rowOff>136059</xdr:rowOff>
    </xdr:to>
    <xdr:sp macro="" textlink="">
      <xdr:nvSpPr>
        <xdr:cNvPr id="458" name="円/楕円 457"/>
        <xdr:cNvSpPr/>
      </xdr:nvSpPr>
      <xdr:spPr>
        <a:xfrm>
          <a:off x="169672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6536</xdr:rowOff>
    </xdr:from>
    <xdr:ext cx="762000" cy="259045"/>
    <xdr:sp macro="" textlink="">
      <xdr:nvSpPr>
        <xdr:cNvPr id="459" name="将来負担の状況該当値テキスト"/>
        <xdr:cNvSpPr txBox="1"/>
      </xdr:nvSpPr>
      <xdr:spPr>
        <a:xfrm>
          <a:off x="17106900" y="257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99610</xdr:rowOff>
    </xdr:from>
    <xdr:to>
      <xdr:col>23</xdr:col>
      <xdr:colOff>457200</xdr:colOff>
      <xdr:row>16</xdr:row>
      <xdr:rowOff>29760</xdr:rowOff>
    </xdr:to>
    <xdr:sp macro="" textlink="">
      <xdr:nvSpPr>
        <xdr:cNvPr id="460" name="円/楕円 459"/>
        <xdr:cNvSpPr/>
      </xdr:nvSpPr>
      <xdr:spPr>
        <a:xfrm>
          <a:off x="16129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14537</xdr:rowOff>
    </xdr:from>
    <xdr:ext cx="736600" cy="259045"/>
    <xdr:sp macro="" textlink="">
      <xdr:nvSpPr>
        <xdr:cNvPr id="461" name="テキスト ボックス 460"/>
        <xdr:cNvSpPr txBox="1"/>
      </xdr:nvSpPr>
      <xdr:spPr>
        <a:xfrm>
          <a:off x="15798800" y="27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118914</xdr:rowOff>
    </xdr:from>
    <xdr:to>
      <xdr:col>22</xdr:col>
      <xdr:colOff>254000</xdr:colOff>
      <xdr:row>16</xdr:row>
      <xdr:rowOff>49064</xdr:rowOff>
    </xdr:to>
    <xdr:sp macro="" textlink="">
      <xdr:nvSpPr>
        <xdr:cNvPr id="462" name="円/楕円 461"/>
        <xdr:cNvSpPr/>
      </xdr:nvSpPr>
      <xdr:spPr>
        <a:xfrm>
          <a:off x="15240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33841</xdr:rowOff>
    </xdr:from>
    <xdr:ext cx="762000" cy="259045"/>
    <xdr:sp macro="" textlink="">
      <xdr:nvSpPr>
        <xdr:cNvPr id="463" name="テキスト ボックス 462"/>
        <xdr:cNvSpPr txBox="1"/>
      </xdr:nvSpPr>
      <xdr:spPr>
        <a:xfrm>
          <a:off x="14909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50292</xdr:rowOff>
    </xdr:from>
    <xdr:to>
      <xdr:col>21</xdr:col>
      <xdr:colOff>50800</xdr:colOff>
      <xdr:row>17</xdr:row>
      <xdr:rowOff>151892</xdr:rowOff>
    </xdr:to>
    <xdr:sp macro="" textlink="">
      <xdr:nvSpPr>
        <xdr:cNvPr id="464" name="円/楕円 463"/>
        <xdr:cNvSpPr/>
      </xdr:nvSpPr>
      <xdr:spPr>
        <a:xfrm>
          <a:off x="14351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136669</xdr:rowOff>
    </xdr:from>
    <xdr:ext cx="762000" cy="259045"/>
    <xdr:sp macro="" textlink="">
      <xdr:nvSpPr>
        <xdr:cNvPr id="465" name="テキスト ボックス 464"/>
        <xdr:cNvSpPr txBox="1"/>
      </xdr:nvSpPr>
      <xdr:spPr>
        <a:xfrm>
          <a:off x="14020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67987</xdr:rowOff>
    </xdr:from>
    <xdr:to>
      <xdr:col>19</xdr:col>
      <xdr:colOff>533400</xdr:colOff>
      <xdr:row>17</xdr:row>
      <xdr:rowOff>169587</xdr:rowOff>
    </xdr:to>
    <xdr:sp macro="" textlink="">
      <xdr:nvSpPr>
        <xdr:cNvPr id="466" name="円/楕円 465"/>
        <xdr:cNvSpPr/>
      </xdr:nvSpPr>
      <xdr:spPr>
        <a:xfrm>
          <a:off x="13462000" y="29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154364</xdr:rowOff>
    </xdr:from>
    <xdr:ext cx="762000" cy="259045"/>
    <xdr:sp macro="" textlink="">
      <xdr:nvSpPr>
        <xdr:cNvPr id="467" name="テキスト ボックス 466"/>
        <xdr:cNvSpPr txBox="1"/>
      </xdr:nvSpPr>
      <xdr:spPr>
        <a:xfrm>
          <a:off x="13131800" y="30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11,981
11,950
202.23
9,202,025
9,007,723
190,430
5,328,262
10,746,404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低い水準となっているが、今後においても集中改革プランと定員適正化計画に揚げた取り組みにより改善を図っていく。具体的には、各種手当の総点検等による給与の適正化と新規採用の抑制による職員数の減によ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年度～平成３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年間で１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％）」の削減を行い、人件費の削減に努める。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72136</xdr:rowOff>
    </xdr:to>
    <xdr:cxnSp macro="">
      <xdr:nvCxnSpPr>
        <xdr:cNvPr id="64" name="直線コネクタ 63"/>
        <xdr:cNvCxnSpPr/>
      </xdr:nvCxnSpPr>
      <xdr:spPr>
        <a:xfrm>
          <a:off x="3987800" y="6198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26416</xdr:rowOff>
    </xdr:to>
    <xdr:cxnSp macro="">
      <xdr:nvCxnSpPr>
        <xdr:cNvPr id="67" name="直線コネクタ 66"/>
        <xdr:cNvCxnSpPr/>
      </xdr:nvCxnSpPr>
      <xdr:spPr>
        <a:xfrm>
          <a:off x="3098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104140</xdr:rowOff>
    </xdr:to>
    <xdr:cxnSp macro="">
      <xdr:nvCxnSpPr>
        <xdr:cNvPr id="70" name="直線コネクタ 69"/>
        <xdr:cNvCxnSpPr/>
      </xdr:nvCxnSpPr>
      <xdr:spPr>
        <a:xfrm flipV="1">
          <a:off x="2209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127000</xdr:rowOff>
    </xdr:to>
    <xdr:cxnSp macro="">
      <xdr:nvCxnSpPr>
        <xdr:cNvPr id="73" name="直線コネクタ 72"/>
        <xdr:cNvCxnSpPr/>
      </xdr:nvCxnSpPr>
      <xdr:spPr>
        <a:xfrm flipV="1">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21336</xdr:rowOff>
    </xdr:from>
    <xdr:to>
      <xdr:col>7</xdr:col>
      <xdr:colOff>66675</xdr:colOff>
      <xdr:row>36</xdr:row>
      <xdr:rowOff>122936</xdr:rowOff>
    </xdr:to>
    <xdr:sp macro="" textlink="">
      <xdr:nvSpPr>
        <xdr:cNvPr id="83" name="円/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9" name="円/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ポイント低い水準となっているが、依然として電算システム経費</a:t>
          </a:r>
          <a:r>
            <a:rPr kumimoji="1" lang="ja-JP" altLang="en-US" sz="1100">
              <a:solidFill>
                <a:schemeClr val="dk1"/>
              </a:solidFill>
              <a:effectLst/>
              <a:latin typeface="+mn-lt"/>
              <a:ea typeface="+mn-ea"/>
              <a:cs typeface="+mn-cs"/>
            </a:rPr>
            <a:t>、地域創生経費</a:t>
          </a:r>
          <a:r>
            <a:rPr kumimoji="1" lang="ja-JP" altLang="ja-JP" sz="1100">
              <a:solidFill>
                <a:schemeClr val="dk1"/>
              </a:solidFill>
              <a:effectLst/>
              <a:latin typeface="+mn-lt"/>
              <a:ea typeface="+mn-ea"/>
              <a:cs typeface="+mn-cs"/>
            </a:rPr>
            <a:t>や各施設の維持管理経費等が増加傾向にある。今後は、集中改革プランに揚げた経費削減に向けての事務事業の更なる見直し、重複する施設の管理の見直しなどの取り組みにより、物件費全体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43180</xdr:rowOff>
    </xdr:to>
    <xdr:cxnSp macro="">
      <xdr:nvCxnSpPr>
        <xdr:cNvPr id="125" name="直線コネクタ 124"/>
        <xdr:cNvCxnSpPr/>
      </xdr:nvCxnSpPr>
      <xdr:spPr>
        <a:xfrm>
          <a:off x="15671800" y="278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43180</xdr:rowOff>
    </xdr:to>
    <xdr:cxnSp macro="">
      <xdr:nvCxnSpPr>
        <xdr:cNvPr id="128" name="直線コネクタ 127"/>
        <xdr:cNvCxnSpPr/>
      </xdr:nvCxnSpPr>
      <xdr:spPr>
        <a:xfrm>
          <a:off x="14782800" y="269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123190</xdr:rowOff>
    </xdr:to>
    <xdr:cxnSp macro="">
      <xdr:nvCxnSpPr>
        <xdr:cNvPr id="131" name="直線コネクタ 130"/>
        <xdr:cNvCxnSpPr/>
      </xdr:nvCxnSpPr>
      <xdr:spPr>
        <a:xfrm>
          <a:off x="13893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115570</xdr:rowOff>
    </xdr:to>
    <xdr:cxnSp macro="">
      <xdr:nvCxnSpPr>
        <xdr:cNvPr id="134" name="直線コネクタ 133"/>
        <xdr:cNvCxnSpPr/>
      </xdr:nvCxnSpPr>
      <xdr:spPr>
        <a:xfrm>
          <a:off x="13004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6" name="円/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7" name="テキスト ボックス 146"/>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8" name="円/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ポイント低い水準となっているが、障害者自立支援給付費及び児童福祉費（保育所運営委託費）に係る経費が増加傾向となっている。</a:t>
          </a:r>
          <a:endParaRPr lang="ja-JP" altLang="ja-JP" sz="1400">
            <a:effectLst/>
          </a:endParaRPr>
        </a:p>
        <a:p>
          <a:r>
            <a:rPr kumimoji="1" lang="ja-JP" altLang="ja-JP" sz="1100">
              <a:solidFill>
                <a:schemeClr val="dk1"/>
              </a:solidFill>
              <a:effectLst/>
              <a:latin typeface="+mn-lt"/>
              <a:ea typeface="+mn-ea"/>
              <a:cs typeface="+mn-cs"/>
            </a:rPr>
            <a:t>　今後も集中改革プランの確実な実行により、財源を確保していく必要がある。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127000</xdr:rowOff>
    </xdr:to>
    <xdr:cxnSp macro="">
      <xdr:nvCxnSpPr>
        <xdr:cNvPr id="186" name="直線コネクタ 185"/>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107950</xdr:rowOff>
    </xdr:to>
    <xdr:cxnSp macro="">
      <xdr:nvCxnSpPr>
        <xdr:cNvPr id="189" name="直線コネクタ 188"/>
        <xdr:cNvCxnSpPr/>
      </xdr:nvCxnSpPr>
      <xdr:spPr>
        <a:xfrm>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92" name="直線コネクタ 191"/>
        <xdr:cNvCxnSpPr/>
      </xdr:nvCxnSpPr>
      <xdr:spPr>
        <a:xfrm flipV="1">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107950</xdr:rowOff>
    </xdr:to>
    <xdr:cxnSp macro="">
      <xdr:nvCxnSpPr>
        <xdr:cNvPr id="195" name="直線コネクタ 194"/>
        <xdr:cNvCxnSpPr/>
      </xdr:nvCxnSpPr>
      <xdr:spPr>
        <a:xfrm>
          <a:off x="1320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9" name="円/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その他に係る経常収支比率は繰出金であり、類似団体平均値より６．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ポイント低い水準となっている。</a:t>
          </a:r>
          <a:endParaRPr lang="ja-JP" altLang="ja-JP" sz="1400">
            <a:effectLst/>
          </a:endParaRPr>
        </a:p>
        <a:p>
          <a:r>
            <a:rPr kumimoji="1" lang="ja-JP" altLang="ja-JP" sz="1100">
              <a:solidFill>
                <a:schemeClr val="dk1"/>
              </a:solidFill>
              <a:effectLst/>
              <a:latin typeface="+mn-lt"/>
              <a:ea typeface="+mn-ea"/>
              <a:cs typeface="+mn-cs"/>
            </a:rPr>
            <a:t>　今後、特に介護保険事業や後期高齢者医療事業の繰出金が増加してくものと推測される。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60706</xdr:rowOff>
    </xdr:from>
    <xdr:to>
      <xdr:col>24</xdr:col>
      <xdr:colOff>31750</xdr:colOff>
      <xdr:row>55</xdr:row>
      <xdr:rowOff>69850</xdr:rowOff>
    </xdr:to>
    <xdr:cxnSp macro="">
      <xdr:nvCxnSpPr>
        <xdr:cNvPr id="244" name="直線コネクタ 243"/>
        <xdr:cNvCxnSpPr/>
      </xdr:nvCxnSpPr>
      <xdr:spPr>
        <a:xfrm>
          <a:off x="15671800" y="9490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37846</xdr:rowOff>
    </xdr:from>
    <xdr:to>
      <xdr:col>22</xdr:col>
      <xdr:colOff>565150</xdr:colOff>
      <xdr:row>55</xdr:row>
      <xdr:rowOff>60706</xdr:rowOff>
    </xdr:to>
    <xdr:cxnSp macro="">
      <xdr:nvCxnSpPr>
        <xdr:cNvPr id="247" name="直線コネクタ 246"/>
        <xdr:cNvCxnSpPr/>
      </xdr:nvCxnSpPr>
      <xdr:spPr>
        <a:xfrm>
          <a:off x="14782800" y="9467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37846</xdr:rowOff>
    </xdr:from>
    <xdr:to>
      <xdr:col>21</xdr:col>
      <xdr:colOff>361950</xdr:colOff>
      <xdr:row>55</xdr:row>
      <xdr:rowOff>37846</xdr:rowOff>
    </xdr:to>
    <xdr:cxnSp macro="">
      <xdr:nvCxnSpPr>
        <xdr:cNvPr id="250" name="直線コネクタ 249"/>
        <xdr:cNvCxnSpPr/>
      </xdr:nvCxnSpPr>
      <xdr:spPr>
        <a:xfrm>
          <a:off x="13893800" y="9467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33274</xdr:rowOff>
    </xdr:from>
    <xdr:to>
      <xdr:col>20</xdr:col>
      <xdr:colOff>158750</xdr:colOff>
      <xdr:row>55</xdr:row>
      <xdr:rowOff>37846</xdr:rowOff>
    </xdr:to>
    <xdr:cxnSp macro="">
      <xdr:nvCxnSpPr>
        <xdr:cNvPr id="253" name="直線コネクタ 252"/>
        <xdr:cNvCxnSpPr/>
      </xdr:nvCxnSpPr>
      <xdr:spPr>
        <a:xfrm>
          <a:off x="13004800" y="9463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3" name="円/楕円 262"/>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4"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9906</xdr:rowOff>
    </xdr:from>
    <xdr:to>
      <xdr:col>22</xdr:col>
      <xdr:colOff>615950</xdr:colOff>
      <xdr:row>55</xdr:row>
      <xdr:rowOff>111506</xdr:rowOff>
    </xdr:to>
    <xdr:sp macro="" textlink="">
      <xdr:nvSpPr>
        <xdr:cNvPr id="265" name="円/楕円 264"/>
        <xdr:cNvSpPr/>
      </xdr:nvSpPr>
      <xdr:spPr>
        <a:xfrm>
          <a:off x="15621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121683</xdr:rowOff>
    </xdr:from>
    <xdr:ext cx="736600" cy="259045"/>
    <xdr:sp macro="" textlink="">
      <xdr:nvSpPr>
        <xdr:cNvPr id="266" name="テキスト ボックス 265"/>
        <xdr:cNvSpPr txBox="1"/>
      </xdr:nvSpPr>
      <xdr:spPr>
        <a:xfrm>
          <a:off x="15290800" y="920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158496</xdr:rowOff>
    </xdr:from>
    <xdr:to>
      <xdr:col>21</xdr:col>
      <xdr:colOff>412750</xdr:colOff>
      <xdr:row>55</xdr:row>
      <xdr:rowOff>88646</xdr:rowOff>
    </xdr:to>
    <xdr:sp macro="" textlink="">
      <xdr:nvSpPr>
        <xdr:cNvPr id="267" name="円/楕円 266"/>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98823</xdr:rowOff>
    </xdr:from>
    <xdr:ext cx="762000" cy="259045"/>
    <xdr:sp macro="" textlink="">
      <xdr:nvSpPr>
        <xdr:cNvPr id="268" name="テキスト ボックス 267"/>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158496</xdr:rowOff>
    </xdr:from>
    <xdr:to>
      <xdr:col>20</xdr:col>
      <xdr:colOff>209550</xdr:colOff>
      <xdr:row>55</xdr:row>
      <xdr:rowOff>88646</xdr:rowOff>
    </xdr:to>
    <xdr:sp macro="" textlink="">
      <xdr:nvSpPr>
        <xdr:cNvPr id="269" name="円/楕円 268"/>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98823</xdr:rowOff>
    </xdr:from>
    <xdr:ext cx="762000" cy="259045"/>
    <xdr:sp macro="" textlink="">
      <xdr:nvSpPr>
        <xdr:cNvPr id="270" name="テキスト ボックス 269"/>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153924</xdr:rowOff>
    </xdr:from>
    <xdr:to>
      <xdr:col>19</xdr:col>
      <xdr:colOff>6350</xdr:colOff>
      <xdr:row>55</xdr:row>
      <xdr:rowOff>84074</xdr:rowOff>
    </xdr:to>
    <xdr:sp macro="" textlink="">
      <xdr:nvSpPr>
        <xdr:cNvPr id="271" name="円/楕円 270"/>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94251</xdr:rowOff>
    </xdr:from>
    <xdr:ext cx="762000" cy="259045"/>
    <xdr:sp macro="" textlink="">
      <xdr:nvSpPr>
        <xdr:cNvPr id="272" name="テキスト ボックス 271"/>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特に一部事務組合（ごみ・し尿処理施設）への負担金と企業会計（病院・上下水道）への補助金が大きく、類似団体平均値を１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ポイントも上回る要因になっている。今後については、集中改革プランに掲げた補助金の適正化と整理統合などの取り組みにより、補助金全体の縮減を図っていく。</a:t>
          </a:r>
          <a:endParaRPr lang="ja-JP" altLang="ja-JP" sz="1400">
            <a:effectLst/>
          </a:endParaRPr>
        </a:p>
        <a:p>
          <a:r>
            <a:rPr kumimoji="1" lang="ja-JP" altLang="ja-JP" sz="1100">
              <a:solidFill>
                <a:schemeClr val="dk1"/>
              </a:solidFill>
              <a:effectLst/>
              <a:latin typeface="+mn-lt"/>
              <a:ea typeface="+mn-ea"/>
              <a:cs typeface="+mn-cs"/>
            </a:rPr>
            <a:t>　また、企業会計においては、</a:t>
          </a:r>
          <a:r>
            <a:rPr kumimoji="1" lang="ja-JP" altLang="en-US" sz="1100">
              <a:solidFill>
                <a:schemeClr val="dk1"/>
              </a:solidFill>
              <a:effectLst/>
              <a:latin typeface="+mn-lt"/>
              <a:ea typeface="+mn-ea"/>
              <a:cs typeface="+mn-cs"/>
            </a:rPr>
            <a:t>企業債発行時に作成する「収支計画」に基づき</a:t>
          </a:r>
          <a:r>
            <a:rPr kumimoji="1" lang="ja-JP" altLang="ja-JP" sz="1100">
              <a:solidFill>
                <a:schemeClr val="dk1"/>
              </a:solidFill>
              <a:effectLst/>
              <a:latin typeface="+mn-lt"/>
              <a:ea typeface="+mn-ea"/>
              <a:cs typeface="+mn-cs"/>
            </a:rPr>
            <a:t>、経営の安定化に努めることにより普通会計の負担を軽減していくように努める。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76708</xdr:rowOff>
    </xdr:from>
    <xdr:to>
      <xdr:col>24</xdr:col>
      <xdr:colOff>31750</xdr:colOff>
      <xdr:row>40</xdr:row>
      <xdr:rowOff>127000</xdr:rowOff>
    </xdr:to>
    <xdr:cxnSp macro="">
      <xdr:nvCxnSpPr>
        <xdr:cNvPr id="302" name="直線コネクタ 301"/>
        <xdr:cNvCxnSpPr/>
      </xdr:nvCxnSpPr>
      <xdr:spPr>
        <a:xfrm>
          <a:off x="15671800" y="69347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76708</xdr:rowOff>
    </xdr:from>
    <xdr:to>
      <xdr:col>22</xdr:col>
      <xdr:colOff>565150</xdr:colOff>
      <xdr:row>40</xdr:row>
      <xdr:rowOff>163576</xdr:rowOff>
    </xdr:to>
    <xdr:cxnSp macro="">
      <xdr:nvCxnSpPr>
        <xdr:cNvPr id="305" name="直線コネクタ 304"/>
        <xdr:cNvCxnSpPr/>
      </xdr:nvCxnSpPr>
      <xdr:spPr>
        <a:xfrm flipV="1">
          <a:off x="14782800" y="69347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117856</xdr:rowOff>
    </xdr:from>
    <xdr:to>
      <xdr:col>21</xdr:col>
      <xdr:colOff>361950</xdr:colOff>
      <xdr:row>40</xdr:row>
      <xdr:rowOff>163576</xdr:rowOff>
    </xdr:to>
    <xdr:cxnSp macro="">
      <xdr:nvCxnSpPr>
        <xdr:cNvPr id="308" name="直線コネクタ 307"/>
        <xdr:cNvCxnSpPr/>
      </xdr:nvCxnSpPr>
      <xdr:spPr>
        <a:xfrm>
          <a:off x="13893800" y="69758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117856</xdr:rowOff>
    </xdr:from>
    <xdr:to>
      <xdr:col>20</xdr:col>
      <xdr:colOff>158750</xdr:colOff>
      <xdr:row>41</xdr:row>
      <xdr:rowOff>10414</xdr:rowOff>
    </xdr:to>
    <xdr:cxnSp macro="">
      <xdr:nvCxnSpPr>
        <xdr:cNvPr id="311" name="直線コネクタ 310"/>
        <xdr:cNvCxnSpPr/>
      </xdr:nvCxnSpPr>
      <xdr:spPr>
        <a:xfrm flipV="1">
          <a:off x="13004800" y="69758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76200</xdr:rowOff>
    </xdr:from>
    <xdr:to>
      <xdr:col>24</xdr:col>
      <xdr:colOff>82550</xdr:colOff>
      <xdr:row>41</xdr:row>
      <xdr:rowOff>6350</xdr:rowOff>
    </xdr:to>
    <xdr:sp macro="" textlink="">
      <xdr:nvSpPr>
        <xdr:cNvPr id="321" name="円/楕円 320"/>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156227</xdr:rowOff>
    </xdr:from>
    <xdr:ext cx="762000" cy="259045"/>
    <xdr:sp macro="" textlink="">
      <xdr:nvSpPr>
        <xdr:cNvPr id="322" name="補助費等該当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25908</xdr:rowOff>
    </xdr:from>
    <xdr:to>
      <xdr:col>22</xdr:col>
      <xdr:colOff>615950</xdr:colOff>
      <xdr:row>40</xdr:row>
      <xdr:rowOff>127508</xdr:rowOff>
    </xdr:to>
    <xdr:sp macro="" textlink="">
      <xdr:nvSpPr>
        <xdr:cNvPr id="323" name="円/楕円 322"/>
        <xdr:cNvSpPr/>
      </xdr:nvSpPr>
      <xdr:spPr>
        <a:xfrm>
          <a:off x="15621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112285</xdr:rowOff>
    </xdr:from>
    <xdr:ext cx="736600" cy="259045"/>
    <xdr:sp macro="" textlink="">
      <xdr:nvSpPr>
        <xdr:cNvPr id="324" name="テキスト ボックス 323"/>
        <xdr:cNvSpPr txBox="1"/>
      </xdr:nvSpPr>
      <xdr:spPr>
        <a:xfrm>
          <a:off x="15290800" y="697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112776</xdr:rowOff>
    </xdr:from>
    <xdr:to>
      <xdr:col>21</xdr:col>
      <xdr:colOff>412750</xdr:colOff>
      <xdr:row>41</xdr:row>
      <xdr:rowOff>42926</xdr:rowOff>
    </xdr:to>
    <xdr:sp macro="" textlink="">
      <xdr:nvSpPr>
        <xdr:cNvPr id="325" name="円/楕円 324"/>
        <xdr:cNvSpPr/>
      </xdr:nvSpPr>
      <xdr:spPr>
        <a:xfrm>
          <a:off x="14732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27703</xdr:rowOff>
    </xdr:from>
    <xdr:ext cx="762000" cy="259045"/>
    <xdr:sp macro="" textlink="">
      <xdr:nvSpPr>
        <xdr:cNvPr id="326" name="テキスト ボックス 325"/>
        <xdr:cNvSpPr txBox="1"/>
      </xdr:nvSpPr>
      <xdr:spPr>
        <a:xfrm>
          <a:off x="14401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67056</xdr:rowOff>
    </xdr:from>
    <xdr:to>
      <xdr:col>20</xdr:col>
      <xdr:colOff>209550</xdr:colOff>
      <xdr:row>40</xdr:row>
      <xdr:rowOff>168656</xdr:rowOff>
    </xdr:to>
    <xdr:sp macro="" textlink="">
      <xdr:nvSpPr>
        <xdr:cNvPr id="327" name="円/楕円 326"/>
        <xdr:cNvSpPr/>
      </xdr:nvSpPr>
      <xdr:spPr>
        <a:xfrm>
          <a:off x="138430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153433</xdr:rowOff>
    </xdr:from>
    <xdr:ext cx="762000" cy="259045"/>
    <xdr:sp macro="" textlink="">
      <xdr:nvSpPr>
        <xdr:cNvPr id="328" name="テキスト ボックス 327"/>
        <xdr:cNvSpPr txBox="1"/>
      </xdr:nvSpPr>
      <xdr:spPr>
        <a:xfrm>
          <a:off x="13512800" y="701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131064</xdr:rowOff>
    </xdr:from>
    <xdr:to>
      <xdr:col>19</xdr:col>
      <xdr:colOff>6350</xdr:colOff>
      <xdr:row>41</xdr:row>
      <xdr:rowOff>61214</xdr:rowOff>
    </xdr:to>
    <xdr:sp macro="" textlink="">
      <xdr:nvSpPr>
        <xdr:cNvPr id="329" name="円/楕円 328"/>
        <xdr:cNvSpPr/>
      </xdr:nvSpPr>
      <xdr:spPr>
        <a:xfrm>
          <a:off x="12954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45991</xdr:rowOff>
    </xdr:from>
    <xdr:ext cx="762000" cy="259045"/>
    <xdr:sp macro="" textlink="">
      <xdr:nvSpPr>
        <xdr:cNvPr id="330" name="テキスト ボックス 329"/>
        <xdr:cNvSpPr txBox="1"/>
      </xdr:nvSpPr>
      <xdr:spPr>
        <a:xfrm>
          <a:off x="12623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平成５年度以降の庁舎・ホール・広場の建設事業を始めとして、町営住宅・農村公園・</a:t>
          </a:r>
          <a:r>
            <a:rPr kumimoji="1" lang="en-US" altLang="ja-JP" sz="1100">
              <a:solidFill>
                <a:schemeClr val="dk1"/>
              </a:solidFill>
              <a:effectLst/>
              <a:latin typeface="+mn-lt"/>
              <a:ea typeface="+mn-ea"/>
              <a:cs typeface="+mn-cs"/>
            </a:rPr>
            <a:t>CATV</a:t>
          </a:r>
          <a:r>
            <a:rPr kumimoji="1" lang="ja-JP" altLang="ja-JP" sz="1100">
              <a:solidFill>
                <a:schemeClr val="dk1"/>
              </a:solidFill>
              <a:effectLst/>
              <a:latin typeface="+mn-lt"/>
              <a:ea typeface="+mn-ea"/>
              <a:cs typeface="+mn-cs"/>
            </a:rPr>
            <a:t>整備など大規模事業が続いたため、類似団体平均値を３．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と上回っている。しかし、公債費負担適正化計画に沿った繰上償還の実施、新規発行債の抑制を行ってきたことにより徐々にではあるが着実に減少している。引き続き、新規発行債の抑制に努め、公債費に係る経常収支比率を現在の類似団体平均値の水準へ近づけ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127000</xdr:rowOff>
    </xdr:to>
    <xdr:cxnSp macro="">
      <xdr:nvCxnSpPr>
        <xdr:cNvPr id="360" name="直線コネクタ 359"/>
        <xdr:cNvCxnSpPr/>
      </xdr:nvCxnSpPr>
      <xdr:spPr>
        <a:xfrm flipV="1">
          <a:off x="3987800" y="134406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127000</xdr:rowOff>
    </xdr:to>
    <xdr:cxnSp macro="">
      <xdr:nvCxnSpPr>
        <xdr:cNvPr id="363" name="直線コネクタ 362"/>
        <xdr:cNvCxnSpPr/>
      </xdr:nvCxnSpPr>
      <xdr:spPr>
        <a:xfrm>
          <a:off x="3098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140715</xdr:rowOff>
    </xdr:to>
    <xdr:cxnSp macro="">
      <xdr:nvCxnSpPr>
        <xdr:cNvPr id="366" name="直線コネクタ 365"/>
        <xdr:cNvCxnSpPr/>
      </xdr:nvCxnSpPr>
      <xdr:spPr>
        <a:xfrm flipV="1">
          <a:off x="2209800" y="134955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24130</xdr:rowOff>
    </xdr:to>
    <xdr:cxnSp macro="">
      <xdr:nvCxnSpPr>
        <xdr:cNvPr id="369" name="直線コネクタ 368"/>
        <xdr:cNvCxnSpPr/>
      </xdr:nvCxnSpPr>
      <xdr:spPr>
        <a:xfrm flipV="1">
          <a:off x="1320800" y="135138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9" name="円/楕円 378"/>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0"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1" name="円/楕円 380"/>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2" name="テキスト ボックス 381"/>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83" name="円/楕円 382"/>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84" name="テキスト ボックス 383"/>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85" name="円/楕円 384"/>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86" name="テキスト ボックス 385"/>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7" name="円/楕円 386"/>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88" name="テキスト ボックス 387"/>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公債費以外の合計での比較では、類似団体平均値より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ポイント上回っており、特にその中でも「補助費等」の比率が大きい。</a:t>
          </a:r>
          <a:endParaRPr lang="ja-JP" altLang="ja-JP" sz="1400">
            <a:effectLst/>
          </a:endParaRPr>
        </a:p>
        <a:p>
          <a:r>
            <a:rPr kumimoji="1" lang="ja-JP" altLang="ja-JP" sz="1100">
              <a:solidFill>
                <a:schemeClr val="dk1"/>
              </a:solidFill>
              <a:effectLst/>
              <a:latin typeface="+mn-lt"/>
              <a:ea typeface="+mn-ea"/>
              <a:cs typeface="+mn-cs"/>
            </a:rPr>
            <a:t>　公債費を除く歳出全体の中で、集中改革プランに沿った削減を行うこととしている。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77</xdr:row>
      <xdr:rowOff>157480</xdr:rowOff>
    </xdr:to>
    <xdr:cxnSp macro="">
      <xdr:nvCxnSpPr>
        <xdr:cNvPr id="421" name="直線コネクタ 420"/>
        <xdr:cNvCxnSpPr/>
      </xdr:nvCxnSpPr>
      <xdr:spPr>
        <a:xfrm>
          <a:off x="15671800" y="132676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66039</xdr:rowOff>
    </xdr:to>
    <xdr:cxnSp macro="">
      <xdr:nvCxnSpPr>
        <xdr:cNvPr id="424" name="直線コネクタ 423"/>
        <xdr:cNvCxnSpPr/>
      </xdr:nvCxnSpPr>
      <xdr:spPr>
        <a:xfrm>
          <a:off x="14782800" y="13256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54611</xdr:rowOff>
    </xdr:from>
    <xdr:to>
      <xdr:col>21</xdr:col>
      <xdr:colOff>361950</xdr:colOff>
      <xdr:row>77</xdr:row>
      <xdr:rowOff>96520</xdr:rowOff>
    </xdr:to>
    <xdr:cxnSp macro="">
      <xdr:nvCxnSpPr>
        <xdr:cNvPr id="427" name="直線コネクタ 426"/>
        <xdr:cNvCxnSpPr/>
      </xdr:nvCxnSpPr>
      <xdr:spPr>
        <a:xfrm flipV="1">
          <a:off x="13893800" y="13256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96520</xdr:rowOff>
    </xdr:from>
    <xdr:to>
      <xdr:col>20</xdr:col>
      <xdr:colOff>158750</xdr:colOff>
      <xdr:row>77</xdr:row>
      <xdr:rowOff>123189</xdr:rowOff>
    </xdr:to>
    <xdr:cxnSp macro="">
      <xdr:nvCxnSpPr>
        <xdr:cNvPr id="430" name="直線コネクタ 429"/>
        <xdr:cNvCxnSpPr/>
      </xdr:nvCxnSpPr>
      <xdr:spPr>
        <a:xfrm flipV="1">
          <a:off x="13004800" y="13298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40" name="円/楕円 439"/>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41"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2" name="円/楕円 441"/>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3" name="テキスト ボックス 442"/>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44" name="円/楕円 443"/>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5" name="テキスト ボックス 444"/>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46" name="円/楕円 445"/>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47" name="テキスト ボックス 446"/>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8" name="円/楕円 447"/>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98044</xdr:rowOff>
    </xdr:from>
    <xdr:to>
      <xdr:col>4</xdr:col>
      <xdr:colOff>1117600</xdr:colOff>
      <xdr:row>17</xdr:row>
      <xdr:rowOff>118869</xdr:rowOff>
    </xdr:to>
    <xdr:cxnSp macro="">
      <xdr:nvCxnSpPr>
        <xdr:cNvPr id="50" name="直線コネクタ 49"/>
        <xdr:cNvCxnSpPr/>
      </xdr:nvCxnSpPr>
      <xdr:spPr bwMode="auto">
        <a:xfrm flipV="1">
          <a:off x="5003800" y="3060319"/>
          <a:ext cx="647700" cy="2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82821</xdr:rowOff>
    </xdr:from>
    <xdr:ext cx="762000" cy="259045"/>
    <xdr:sp macro="" textlink="">
      <xdr:nvSpPr>
        <xdr:cNvPr id="51" name="人口1人当たり決算額の推移平均値テキスト130"/>
        <xdr:cNvSpPr txBox="1"/>
      </xdr:nvSpPr>
      <xdr:spPr>
        <a:xfrm>
          <a:off x="5740400" y="3045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118869</xdr:rowOff>
    </xdr:from>
    <xdr:to>
      <xdr:col>4</xdr:col>
      <xdr:colOff>469900</xdr:colOff>
      <xdr:row>17</xdr:row>
      <xdr:rowOff>168590</xdr:rowOff>
    </xdr:to>
    <xdr:cxnSp macro="">
      <xdr:nvCxnSpPr>
        <xdr:cNvPr id="53" name="直線コネクタ 52"/>
        <xdr:cNvCxnSpPr/>
      </xdr:nvCxnSpPr>
      <xdr:spPr bwMode="auto">
        <a:xfrm flipV="1">
          <a:off x="4305300" y="3081144"/>
          <a:ext cx="6985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107790</xdr:rowOff>
    </xdr:from>
    <xdr:to>
      <xdr:col>3</xdr:col>
      <xdr:colOff>904875</xdr:colOff>
      <xdr:row>17</xdr:row>
      <xdr:rowOff>168590</xdr:rowOff>
    </xdr:to>
    <xdr:cxnSp macro="">
      <xdr:nvCxnSpPr>
        <xdr:cNvPr id="56" name="直線コネクタ 55"/>
        <xdr:cNvCxnSpPr/>
      </xdr:nvCxnSpPr>
      <xdr:spPr bwMode="auto">
        <a:xfrm>
          <a:off x="3606800" y="3070065"/>
          <a:ext cx="698500" cy="60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96848</xdr:rowOff>
    </xdr:from>
    <xdr:to>
      <xdr:col>3</xdr:col>
      <xdr:colOff>206375</xdr:colOff>
      <xdr:row>17</xdr:row>
      <xdr:rowOff>107790</xdr:rowOff>
    </xdr:to>
    <xdr:cxnSp macro="">
      <xdr:nvCxnSpPr>
        <xdr:cNvPr id="59" name="直線コネクタ 58"/>
        <xdr:cNvCxnSpPr/>
      </xdr:nvCxnSpPr>
      <xdr:spPr bwMode="auto">
        <a:xfrm>
          <a:off x="2908300" y="3059123"/>
          <a:ext cx="698500" cy="10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47244</xdr:rowOff>
    </xdr:from>
    <xdr:to>
      <xdr:col>5</xdr:col>
      <xdr:colOff>34925</xdr:colOff>
      <xdr:row>17</xdr:row>
      <xdr:rowOff>148844</xdr:rowOff>
    </xdr:to>
    <xdr:sp macro="" textlink="">
      <xdr:nvSpPr>
        <xdr:cNvPr id="69" name="円/楕円 68"/>
        <xdr:cNvSpPr/>
      </xdr:nvSpPr>
      <xdr:spPr bwMode="auto">
        <a:xfrm>
          <a:off x="5600700" y="300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63771</xdr:rowOff>
    </xdr:from>
    <xdr:ext cx="762000" cy="259045"/>
    <xdr:sp macro="" textlink="">
      <xdr:nvSpPr>
        <xdr:cNvPr id="70" name="人口1人当たり決算額の推移該当値テキスト130"/>
        <xdr:cNvSpPr txBox="1"/>
      </xdr:nvSpPr>
      <xdr:spPr>
        <a:xfrm>
          <a:off x="5740400" y="285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68069</xdr:rowOff>
    </xdr:from>
    <xdr:to>
      <xdr:col>4</xdr:col>
      <xdr:colOff>520700</xdr:colOff>
      <xdr:row>17</xdr:row>
      <xdr:rowOff>169669</xdr:rowOff>
    </xdr:to>
    <xdr:sp macro="" textlink="">
      <xdr:nvSpPr>
        <xdr:cNvPr id="71" name="円/楕円 70"/>
        <xdr:cNvSpPr/>
      </xdr:nvSpPr>
      <xdr:spPr bwMode="auto">
        <a:xfrm>
          <a:off x="4953000" y="303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8396</xdr:rowOff>
    </xdr:from>
    <xdr:ext cx="736600" cy="259045"/>
    <xdr:sp macro="" textlink="">
      <xdr:nvSpPr>
        <xdr:cNvPr id="72" name="テキスト ボックス 71"/>
        <xdr:cNvSpPr txBox="1"/>
      </xdr:nvSpPr>
      <xdr:spPr>
        <a:xfrm>
          <a:off x="4622800" y="279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117790</xdr:rowOff>
    </xdr:from>
    <xdr:to>
      <xdr:col>3</xdr:col>
      <xdr:colOff>955675</xdr:colOff>
      <xdr:row>18</xdr:row>
      <xdr:rowOff>47940</xdr:rowOff>
    </xdr:to>
    <xdr:sp macro="" textlink="">
      <xdr:nvSpPr>
        <xdr:cNvPr id="73" name="円/楕円 72"/>
        <xdr:cNvSpPr/>
      </xdr:nvSpPr>
      <xdr:spPr bwMode="auto">
        <a:xfrm>
          <a:off x="4254500" y="308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32717</xdr:rowOff>
    </xdr:from>
    <xdr:ext cx="762000" cy="259045"/>
    <xdr:sp macro="" textlink="">
      <xdr:nvSpPr>
        <xdr:cNvPr id="74" name="テキスト ボックス 73"/>
        <xdr:cNvSpPr txBox="1"/>
      </xdr:nvSpPr>
      <xdr:spPr>
        <a:xfrm>
          <a:off x="3924300" y="31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56990</xdr:rowOff>
    </xdr:from>
    <xdr:to>
      <xdr:col>3</xdr:col>
      <xdr:colOff>257175</xdr:colOff>
      <xdr:row>17</xdr:row>
      <xdr:rowOff>158590</xdr:rowOff>
    </xdr:to>
    <xdr:sp macro="" textlink="">
      <xdr:nvSpPr>
        <xdr:cNvPr id="75" name="円/楕円 74"/>
        <xdr:cNvSpPr/>
      </xdr:nvSpPr>
      <xdr:spPr bwMode="auto">
        <a:xfrm>
          <a:off x="3556000" y="301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168767</xdr:rowOff>
    </xdr:from>
    <xdr:ext cx="762000" cy="259045"/>
    <xdr:sp macro="" textlink="">
      <xdr:nvSpPr>
        <xdr:cNvPr id="76" name="テキスト ボックス 75"/>
        <xdr:cNvSpPr txBox="1"/>
      </xdr:nvSpPr>
      <xdr:spPr>
        <a:xfrm>
          <a:off x="3225800" y="278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46048</xdr:rowOff>
    </xdr:from>
    <xdr:to>
      <xdr:col>2</xdr:col>
      <xdr:colOff>692150</xdr:colOff>
      <xdr:row>17</xdr:row>
      <xdr:rowOff>147648</xdr:rowOff>
    </xdr:to>
    <xdr:sp macro="" textlink="">
      <xdr:nvSpPr>
        <xdr:cNvPr id="77" name="円/楕円 76"/>
        <xdr:cNvSpPr/>
      </xdr:nvSpPr>
      <xdr:spPr bwMode="auto">
        <a:xfrm>
          <a:off x="2857500" y="300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157825</xdr:rowOff>
    </xdr:from>
    <xdr:ext cx="762000" cy="259045"/>
    <xdr:sp macro="" textlink="">
      <xdr:nvSpPr>
        <xdr:cNvPr id="78" name="テキスト ボックス 77"/>
        <xdr:cNvSpPr txBox="1"/>
      </xdr:nvSpPr>
      <xdr:spPr>
        <a:xfrm>
          <a:off x="2527300" y="277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298976</xdr:rowOff>
    </xdr:from>
    <xdr:to>
      <xdr:col>4</xdr:col>
      <xdr:colOff>1117600</xdr:colOff>
      <xdr:row>33</xdr:row>
      <xdr:rowOff>333083</xdr:rowOff>
    </xdr:to>
    <xdr:cxnSp macro="">
      <xdr:nvCxnSpPr>
        <xdr:cNvPr id="110" name="直線コネクタ 109"/>
        <xdr:cNvCxnSpPr/>
      </xdr:nvCxnSpPr>
      <xdr:spPr bwMode="auto">
        <a:xfrm>
          <a:off x="5003800" y="6223526"/>
          <a:ext cx="647700" cy="3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297238</xdr:rowOff>
    </xdr:from>
    <xdr:to>
      <xdr:col>4</xdr:col>
      <xdr:colOff>469900</xdr:colOff>
      <xdr:row>33</xdr:row>
      <xdr:rowOff>298976</xdr:rowOff>
    </xdr:to>
    <xdr:cxnSp macro="">
      <xdr:nvCxnSpPr>
        <xdr:cNvPr id="113" name="直線コネクタ 112"/>
        <xdr:cNvCxnSpPr/>
      </xdr:nvCxnSpPr>
      <xdr:spPr bwMode="auto">
        <a:xfrm>
          <a:off x="4305300" y="6221788"/>
          <a:ext cx="698500" cy="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235471</xdr:rowOff>
    </xdr:from>
    <xdr:to>
      <xdr:col>3</xdr:col>
      <xdr:colOff>904875</xdr:colOff>
      <xdr:row>33</xdr:row>
      <xdr:rowOff>297238</xdr:rowOff>
    </xdr:to>
    <xdr:cxnSp macro="">
      <xdr:nvCxnSpPr>
        <xdr:cNvPr id="116" name="直線コネクタ 115"/>
        <xdr:cNvCxnSpPr/>
      </xdr:nvCxnSpPr>
      <xdr:spPr bwMode="auto">
        <a:xfrm>
          <a:off x="3606800" y="6160021"/>
          <a:ext cx="698500" cy="61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166936</xdr:rowOff>
    </xdr:from>
    <xdr:to>
      <xdr:col>3</xdr:col>
      <xdr:colOff>206375</xdr:colOff>
      <xdr:row>33</xdr:row>
      <xdr:rowOff>235471</xdr:rowOff>
    </xdr:to>
    <xdr:cxnSp macro="">
      <xdr:nvCxnSpPr>
        <xdr:cNvPr id="119" name="直線コネクタ 118"/>
        <xdr:cNvCxnSpPr/>
      </xdr:nvCxnSpPr>
      <xdr:spPr bwMode="auto">
        <a:xfrm>
          <a:off x="2908300" y="6091486"/>
          <a:ext cx="698500" cy="6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282283</xdr:rowOff>
    </xdr:from>
    <xdr:to>
      <xdr:col>5</xdr:col>
      <xdr:colOff>34925</xdr:colOff>
      <xdr:row>34</xdr:row>
      <xdr:rowOff>40983</xdr:rowOff>
    </xdr:to>
    <xdr:sp macro="" textlink="">
      <xdr:nvSpPr>
        <xdr:cNvPr id="129" name="円/楕円 128"/>
        <xdr:cNvSpPr/>
      </xdr:nvSpPr>
      <xdr:spPr bwMode="auto">
        <a:xfrm>
          <a:off x="5600700" y="6206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190860</xdr:rowOff>
    </xdr:from>
    <xdr:ext cx="762000" cy="259045"/>
    <xdr:sp macro="" textlink="">
      <xdr:nvSpPr>
        <xdr:cNvPr id="130" name="人口1人当たり決算額の推移該当値テキスト445"/>
        <xdr:cNvSpPr txBox="1"/>
      </xdr:nvSpPr>
      <xdr:spPr>
        <a:xfrm>
          <a:off x="5740400" y="611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248176</xdr:rowOff>
    </xdr:from>
    <xdr:to>
      <xdr:col>4</xdr:col>
      <xdr:colOff>520700</xdr:colOff>
      <xdr:row>34</xdr:row>
      <xdr:rowOff>6876</xdr:rowOff>
    </xdr:to>
    <xdr:sp macro="" textlink="">
      <xdr:nvSpPr>
        <xdr:cNvPr id="131" name="円/楕円 130"/>
        <xdr:cNvSpPr/>
      </xdr:nvSpPr>
      <xdr:spPr bwMode="auto">
        <a:xfrm>
          <a:off x="4953000" y="617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17053</xdr:rowOff>
    </xdr:from>
    <xdr:ext cx="736600" cy="259045"/>
    <xdr:sp macro="" textlink="">
      <xdr:nvSpPr>
        <xdr:cNvPr id="132" name="テキスト ボックス 131"/>
        <xdr:cNvSpPr txBox="1"/>
      </xdr:nvSpPr>
      <xdr:spPr>
        <a:xfrm>
          <a:off x="4622800" y="594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54,977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246438</xdr:rowOff>
    </xdr:from>
    <xdr:to>
      <xdr:col>3</xdr:col>
      <xdr:colOff>955675</xdr:colOff>
      <xdr:row>34</xdr:row>
      <xdr:rowOff>5138</xdr:rowOff>
    </xdr:to>
    <xdr:sp macro="" textlink="">
      <xdr:nvSpPr>
        <xdr:cNvPr id="133" name="円/楕円 132"/>
        <xdr:cNvSpPr/>
      </xdr:nvSpPr>
      <xdr:spPr bwMode="auto">
        <a:xfrm>
          <a:off x="4254500" y="617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15315</xdr:rowOff>
    </xdr:from>
    <xdr:ext cx="762000" cy="259045"/>
    <xdr:sp macro="" textlink="">
      <xdr:nvSpPr>
        <xdr:cNvPr id="134" name="テキスト ボックス 133"/>
        <xdr:cNvSpPr txBox="1"/>
      </xdr:nvSpPr>
      <xdr:spPr>
        <a:xfrm>
          <a:off x="3924300" y="59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55,053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184671</xdr:rowOff>
    </xdr:from>
    <xdr:to>
      <xdr:col>3</xdr:col>
      <xdr:colOff>257175</xdr:colOff>
      <xdr:row>33</xdr:row>
      <xdr:rowOff>286271</xdr:rowOff>
    </xdr:to>
    <xdr:sp macro="" textlink="">
      <xdr:nvSpPr>
        <xdr:cNvPr id="135" name="円/楕円 134"/>
        <xdr:cNvSpPr/>
      </xdr:nvSpPr>
      <xdr:spPr bwMode="auto">
        <a:xfrm>
          <a:off x="3556000" y="610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124998</xdr:rowOff>
    </xdr:from>
    <xdr:ext cx="762000" cy="259045"/>
    <xdr:sp macro="" textlink="">
      <xdr:nvSpPr>
        <xdr:cNvPr id="136" name="テキスト ボックス 135"/>
        <xdr:cNvSpPr txBox="1"/>
      </xdr:nvSpPr>
      <xdr:spPr>
        <a:xfrm>
          <a:off x="3225800" y="587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116136</xdr:rowOff>
    </xdr:from>
    <xdr:to>
      <xdr:col>2</xdr:col>
      <xdr:colOff>692150</xdr:colOff>
      <xdr:row>33</xdr:row>
      <xdr:rowOff>217736</xdr:rowOff>
    </xdr:to>
    <xdr:sp macro="" textlink="">
      <xdr:nvSpPr>
        <xdr:cNvPr id="137" name="円/楕円 136"/>
        <xdr:cNvSpPr/>
      </xdr:nvSpPr>
      <xdr:spPr bwMode="auto">
        <a:xfrm>
          <a:off x="2857500" y="604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56463</xdr:rowOff>
    </xdr:from>
    <xdr:ext cx="762000" cy="259045"/>
    <xdr:sp macro="" textlink="">
      <xdr:nvSpPr>
        <xdr:cNvPr id="138" name="テキスト ボックス 137"/>
        <xdr:cNvSpPr txBox="1"/>
      </xdr:nvSpPr>
      <xdr:spPr>
        <a:xfrm>
          <a:off x="2527300" y="580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11,981
11,950
202.23
9,202,025
9,007,723
190,430
5,328,262
10,746,404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137559</xdr:rowOff>
    </xdr:from>
    <xdr:to>
      <xdr:col>6</xdr:col>
      <xdr:colOff>511175</xdr:colOff>
      <xdr:row>36</xdr:row>
      <xdr:rowOff>162895</xdr:rowOff>
    </xdr:to>
    <xdr:cxnSp macro="">
      <xdr:nvCxnSpPr>
        <xdr:cNvPr id="61" name="直線コネクタ 60"/>
        <xdr:cNvCxnSpPr/>
      </xdr:nvCxnSpPr>
      <xdr:spPr>
        <a:xfrm flipV="1">
          <a:off x="3797300" y="6309759"/>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162895</xdr:rowOff>
    </xdr:from>
    <xdr:to>
      <xdr:col>5</xdr:col>
      <xdr:colOff>358775</xdr:colOff>
      <xdr:row>37</xdr:row>
      <xdr:rowOff>9505</xdr:rowOff>
    </xdr:to>
    <xdr:cxnSp macro="">
      <xdr:nvCxnSpPr>
        <xdr:cNvPr id="64" name="直線コネクタ 63"/>
        <xdr:cNvCxnSpPr/>
      </xdr:nvCxnSpPr>
      <xdr:spPr>
        <a:xfrm flipV="1">
          <a:off x="2908300" y="633509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111552</xdr:rowOff>
    </xdr:from>
    <xdr:to>
      <xdr:col>4</xdr:col>
      <xdr:colOff>155575</xdr:colOff>
      <xdr:row>37</xdr:row>
      <xdr:rowOff>9505</xdr:rowOff>
    </xdr:to>
    <xdr:cxnSp macro="">
      <xdr:nvCxnSpPr>
        <xdr:cNvPr id="67" name="直線コネクタ 66"/>
        <xdr:cNvCxnSpPr/>
      </xdr:nvCxnSpPr>
      <xdr:spPr>
        <a:xfrm>
          <a:off x="2019300" y="6283752"/>
          <a:ext cx="8890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105341</xdr:rowOff>
    </xdr:from>
    <xdr:to>
      <xdr:col>2</xdr:col>
      <xdr:colOff>638175</xdr:colOff>
      <xdr:row>36</xdr:row>
      <xdr:rowOff>111552</xdr:rowOff>
    </xdr:to>
    <xdr:cxnSp macro="">
      <xdr:nvCxnSpPr>
        <xdr:cNvPr id="70" name="直線コネクタ 69"/>
        <xdr:cNvCxnSpPr/>
      </xdr:nvCxnSpPr>
      <xdr:spPr>
        <a:xfrm>
          <a:off x="1130300" y="6277541"/>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86759</xdr:rowOff>
    </xdr:from>
    <xdr:to>
      <xdr:col>6</xdr:col>
      <xdr:colOff>561975</xdr:colOff>
      <xdr:row>37</xdr:row>
      <xdr:rowOff>16909</xdr:rowOff>
    </xdr:to>
    <xdr:sp macro="" textlink="">
      <xdr:nvSpPr>
        <xdr:cNvPr id="80" name="円/楕円 79"/>
        <xdr:cNvSpPr/>
      </xdr:nvSpPr>
      <xdr:spPr>
        <a:xfrm>
          <a:off x="4584700" y="62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109636</xdr:rowOff>
    </xdr:from>
    <xdr:ext cx="599010" cy="259045"/>
    <xdr:sp macro="" textlink="">
      <xdr:nvSpPr>
        <xdr:cNvPr id="81" name="人件費該当値テキスト"/>
        <xdr:cNvSpPr txBox="1"/>
      </xdr:nvSpPr>
      <xdr:spPr>
        <a:xfrm>
          <a:off x="4686300" y="611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112095</xdr:rowOff>
    </xdr:from>
    <xdr:to>
      <xdr:col>5</xdr:col>
      <xdr:colOff>409575</xdr:colOff>
      <xdr:row>37</xdr:row>
      <xdr:rowOff>42245</xdr:rowOff>
    </xdr:to>
    <xdr:sp macro="" textlink="">
      <xdr:nvSpPr>
        <xdr:cNvPr id="82" name="円/楕円 81"/>
        <xdr:cNvSpPr/>
      </xdr:nvSpPr>
      <xdr:spPr>
        <a:xfrm>
          <a:off x="3746500" y="62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58772</xdr:rowOff>
    </xdr:from>
    <xdr:ext cx="599010" cy="259045"/>
    <xdr:sp macro="" textlink="">
      <xdr:nvSpPr>
        <xdr:cNvPr id="83" name="テキスト ボックス 82"/>
        <xdr:cNvSpPr txBox="1"/>
      </xdr:nvSpPr>
      <xdr:spPr>
        <a:xfrm>
          <a:off x="3497794" y="605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130155</xdr:rowOff>
    </xdr:from>
    <xdr:to>
      <xdr:col>4</xdr:col>
      <xdr:colOff>206375</xdr:colOff>
      <xdr:row>37</xdr:row>
      <xdr:rowOff>60305</xdr:rowOff>
    </xdr:to>
    <xdr:sp macro="" textlink="">
      <xdr:nvSpPr>
        <xdr:cNvPr id="84" name="円/楕円 83"/>
        <xdr:cNvSpPr/>
      </xdr:nvSpPr>
      <xdr:spPr>
        <a:xfrm>
          <a:off x="2857500" y="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76832</xdr:rowOff>
    </xdr:from>
    <xdr:ext cx="534377" cy="259045"/>
    <xdr:sp macro="" textlink="">
      <xdr:nvSpPr>
        <xdr:cNvPr id="85" name="テキスト ボックス 84"/>
        <xdr:cNvSpPr txBox="1"/>
      </xdr:nvSpPr>
      <xdr:spPr>
        <a:xfrm>
          <a:off x="2641111" y="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60752</xdr:rowOff>
    </xdr:from>
    <xdr:to>
      <xdr:col>3</xdr:col>
      <xdr:colOff>3175</xdr:colOff>
      <xdr:row>36</xdr:row>
      <xdr:rowOff>162352</xdr:rowOff>
    </xdr:to>
    <xdr:sp macro="" textlink="">
      <xdr:nvSpPr>
        <xdr:cNvPr id="86" name="円/楕円 85"/>
        <xdr:cNvSpPr/>
      </xdr:nvSpPr>
      <xdr:spPr>
        <a:xfrm>
          <a:off x="1968500" y="6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7429</xdr:rowOff>
    </xdr:from>
    <xdr:ext cx="599010" cy="259045"/>
    <xdr:sp macro="" textlink="">
      <xdr:nvSpPr>
        <xdr:cNvPr id="87" name="テキスト ボックス 86"/>
        <xdr:cNvSpPr txBox="1"/>
      </xdr:nvSpPr>
      <xdr:spPr>
        <a:xfrm>
          <a:off x="1719794" y="600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54541</xdr:rowOff>
    </xdr:from>
    <xdr:to>
      <xdr:col>1</xdr:col>
      <xdr:colOff>485775</xdr:colOff>
      <xdr:row>36</xdr:row>
      <xdr:rowOff>156141</xdr:rowOff>
    </xdr:to>
    <xdr:sp macro="" textlink="">
      <xdr:nvSpPr>
        <xdr:cNvPr id="88" name="円/楕円 87"/>
        <xdr:cNvSpPr/>
      </xdr:nvSpPr>
      <xdr:spPr>
        <a:xfrm>
          <a:off x="1079500" y="62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1218</xdr:rowOff>
    </xdr:from>
    <xdr:ext cx="599010" cy="259045"/>
    <xdr:sp macro="" textlink="">
      <xdr:nvSpPr>
        <xdr:cNvPr id="89" name="テキスト ボックス 88"/>
        <xdr:cNvSpPr txBox="1"/>
      </xdr:nvSpPr>
      <xdr:spPr>
        <a:xfrm>
          <a:off x="830794" y="600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9659</xdr:rowOff>
    </xdr:from>
    <xdr:to>
      <xdr:col>6</xdr:col>
      <xdr:colOff>511175</xdr:colOff>
      <xdr:row>55</xdr:row>
      <xdr:rowOff>26760</xdr:rowOff>
    </xdr:to>
    <xdr:cxnSp macro="">
      <xdr:nvCxnSpPr>
        <xdr:cNvPr id="121" name="直線コネクタ 120"/>
        <xdr:cNvCxnSpPr/>
      </xdr:nvCxnSpPr>
      <xdr:spPr>
        <a:xfrm flipV="1">
          <a:off x="3797300" y="9267959"/>
          <a:ext cx="838200" cy="18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26760</xdr:rowOff>
    </xdr:from>
    <xdr:to>
      <xdr:col>5</xdr:col>
      <xdr:colOff>358775</xdr:colOff>
      <xdr:row>55</xdr:row>
      <xdr:rowOff>135999</xdr:rowOff>
    </xdr:to>
    <xdr:cxnSp macro="">
      <xdr:nvCxnSpPr>
        <xdr:cNvPr id="124" name="直線コネクタ 123"/>
        <xdr:cNvCxnSpPr/>
      </xdr:nvCxnSpPr>
      <xdr:spPr>
        <a:xfrm flipV="1">
          <a:off x="2908300" y="9456510"/>
          <a:ext cx="8890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135999</xdr:rowOff>
    </xdr:from>
    <xdr:to>
      <xdr:col>4</xdr:col>
      <xdr:colOff>155575</xdr:colOff>
      <xdr:row>55</xdr:row>
      <xdr:rowOff>151674</xdr:rowOff>
    </xdr:to>
    <xdr:cxnSp macro="">
      <xdr:nvCxnSpPr>
        <xdr:cNvPr id="127" name="直線コネクタ 126"/>
        <xdr:cNvCxnSpPr/>
      </xdr:nvCxnSpPr>
      <xdr:spPr>
        <a:xfrm flipV="1">
          <a:off x="2019300" y="956574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139319</xdr:rowOff>
    </xdr:from>
    <xdr:to>
      <xdr:col>2</xdr:col>
      <xdr:colOff>638175</xdr:colOff>
      <xdr:row>55</xdr:row>
      <xdr:rowOff>151674</xdr:rowOff>
    </xdr:to>
    <xdr:cxnSp macro="">
      <xdr:nvCxnSpPr>
        <xdr:cNvPr id="130" name="直線コネクタ 129"/>
        <xdr:cNvCxnSpPr/>
      </xdr:nvCxnSpPr>
      <xdr:spPr>
        <a:xfrm>
          <a:off x="1130300" y="9569069"/>
          <a:ext cx="889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130309</xdr:rowOff>
    </xdr:from>
    <xdr:to>
      <xdr:col>6</xdr:col>
      <xdr:colOff>561975</xdr:colOff>
      <xdr:row>54</xdr:row>
      <xdr:rowOff>60459</xdr:rowOff>
    </xdr:to>
    <xdr:sp macro="" textlink="">
      <xdr:nvSpPr>
        <xdr:cNvPr id="140" name="円/楕円 139"/>
        <xdr:cNvSpPr/>
      </xdr:nvSpPr>
      <xdr:spPr>
        <a:xfrm>
          <a:off x="4584700" y="92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153186</xdr:rowOff>
    </xdr:from>
    <xdr:ext cx="599010" cy="259045"/>
    <xdr:sp macro="" textlink="">
      <xdr:nvSpPr>
        <xdr:cNvPr id="141" name="物件費該当値テキスト"/>
        <xdr:cNvSpPr txBox="1"/>
      </xdr:nvSpPr>
      <xdr:spPr>
        <a:xfrm>
          <a:off x="4686300" y="906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116,946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147410</xdr:rowOff>
    </xdr:from>
    <xdr:to>
      <xdr:col>5</xdr:col>
      <xdr:colOff>409575</xdr:colOff>
      <xdr:row>55</xdr:row>
      <xdr:rowOff>77560</xdr:rowOff>
    </xdr:to>
    <xdr:sp macro="" textlink="">
      <xdr:nvSpPr>
        <xdr:cNvPr id="142" name="円/楕円 141"/>
        <xdr:cNvSpPr/>
      </xdr:nvSpPr>
      <xdr:spPr>
        <a:xfrm>
          <a:off x="3746500" y="94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94087</xdr:rowOff>
    </xdr:from>
    <xdr:ext cx="534377" cy="259045"/>
    <xdr:sp macro="" textlink="">
      <xdr:nvSpPr>
        <xdr:cNvPr id="143" name="テキスト ボックス 142"/>
        <xdr:cNvSpPr txBox="1"/>
      </xdr:nvSpPr>
      <xdr:spPr>
        <a:xfrm>
          <a:off x="3530111" y="918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85199</xdr:rowOff>
    </xdr:from>
    <xdr:to>
      <xdr:col>4</xdr:col>
      <xdr:colOff>206375</xdr:colOff>
      <xdr:row>56</xdr:row>
      <xdr:rowOff>15349</xdr:rowOff>
    </xdr:to>
    <xdr:sp macro="" textlink="">
      <xdr:nvSpPr>
        <xdr:cNvPr id="144" name="円/楕円 143"/>
        <xdr:cNvSpPr/>
      </xdr:nvSpPr>
      <xdr:spPr>
        <a:xfrm>
          <a:off x="2857500" y="95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31876</xdr:rowOff>
    </xdr:from>
    <xdr:ext cx="534377" cy="259045"/>
    <xdr:sp macro="" textlink="">
      <xdr:nvSpPr>
        <xdr:cNvPr id="145" name="テキスト ボックス 144"/>
        <xdr:cNvSpPr txBox="1"/>
      </xdr:nvSpPr>
      <xdr:spPr>
        <a:xfrm>
          <a:off x="2641111" y="92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100874</xdr:rowOff>
    </xdr:from>
    <xdr:to>
      <xdr:col>3</xdr:col>
      <xdr:colOff>3175</xdr:colOff>
      <xdr:row>56</xdr:row>
      <xdr:rowOff>31024</xdr:rowOff>
    </xdr:to>
    <xdr:sp macro="" textlink="">
      <xdr:nvSpPr>
        <xdr:cNvPr id="146" name="円/楕円 145"/>
        <xdr:cNvSpPr/>
      </xdr:nvSpPr>
      <xdr:spPr>
        <a:xfrm>
          <a:off x="1968500" y="95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47551</xdr:rowOff>
    </xdr:from>
    <xdr:ext cx="534377" cy="259045"/>
    <xdr:sp macro="" textlink="">
      <xdr:nvSpPr>
        <xdr:cNvPr id="147" name="テキスト ボックス 146"/>
        <xdr:cNvSpPr txBox="1"/>
      </xdr:nvSpPr>
      <xdr:spPr>
        <a:xfrm>
          <a:off x="1752111" y="93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88519</xdr:rowOff>
    </xdr:from>
    <xdr:to>
      <xdr:col>1</xdr:col>
      <xdr:colOff>485775</xdr:colOff>
      <xdr:row>56</xdr:row>
      <xdr:rowOff>18669</xdr:rowOff>
    </xdr:to>
    <xdr:sp macro="" textlink="">
      <xdr:nvSpPr>
        <xdr:cNvPr id="148" name="円/楕円 147"/>
        <xdr:cNvSpPr/>
      </xdr:nvSpPr>
      <xdr:spPr>
        <a:xfrm>
          <a:off x="1079500" y="9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35196</xdr:rowOff>
    </xdr:from>
    <xdr:ext cx="534377" cy="259045"/>
    <xdr:sp macro="" textlink="">
      <xdr:nvSpPr>
        <xdr:cNvPr id="149" name="テキスト ボックス 148"/>
        <xdr:cNvSpPr txBox="1"/>
      </xdr:nvSpPr>
      <xdr:spPr>
        <a:xfrm>
          <a:off x="863111" y="92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103718</xdr:rowOff>
    </xdr:from>
    <xdr:to>
      <xdr:col>6</xdr:col>
      <xdr:colOff>511175</xdr:colOff>
      <xdr:row>78</xdr:row>
      <xdr:rowOff>109936</xdr:rowOff>
    </xdr:to>
    <xdr:cxnSp macro="">
      <xdr:nvCxnSpPr>
        <xdr:cNvPr id="176" name="直線コネクタ 175"/>
        <xdr:cNvCxnSpPr/>
      </xdr:nvCxnSpPr>
      <xdr:spPr>
        <a:xfrm flipV="1">
          <a:off x="3797300" y="13476818"/>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109936</xdr:rowOff>
    </xdr:from>
    <xdr:to>
      <xdr:col>5</xdr:col>
      <xdr:colOff>358775</xdr:colOff>
      <xdr:row>78</xdr:row>
      <xdr:rowOff>111674</xdr:rowOff>
    </xdr:to>
    <xdr:cxnSp macro="">
      <xdr:nvCxnSpPr>
        <xdr:cNvPr id="179" name="直線コネクタ 178"/>
        <xdr:cNvCxnSpPr/>
      </xdr:nvCxnSpPr>
      <xdr:spPr>
        <a:xfrm flipV="1">
          <a:off x="2908300" y="1348303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111674</xdr:rowOff>
    </xdr:from>
    <xdr:to>
      <xdr:col>4</xdr:col>
      <xdr:colOff>155575</xdr:colOff>
      <xdr:row>78</xdr:row>
      <xdr:rowOff>121230</xdr:rowOff>
    </xdr:to>
    <xdr:cxnSp macro="">
      <xdr:nvCxnSpPr>
        <xdr:cNvPr id="182" name="直線コネクタ 181"/>
        <xdr:cNvCxnSpPr/>
      </xdr:nvCxnSpPr>
      <xdr:spPr>
        <a:xfrm flipV="1">
          <a:off x="2019300" y="1348477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115377</xdr:rowOff>
    </xdr:from>
    <xdr:to>
      <xdr:col>2</xdr:col>
      <xdr:colOff>638175</xdr:colOff>
      <xdr:row>78</xdr:row>
      <xdr:rowOff>121230</xdr:rowOff>
    </xdr:to>
    <xdr:cxnSp macro="">
      <xdr:nvCxnSpPr>
        <xdr:cNvPr id="185" name="直線コネクタ 184"/>
        <xdr:cNvCxnSpPr/>
      </xdr:nvCxnSpPr>
      <xdr:spPr>
        <a:xfrm>
          <a:off x="1130300" y="13488477"/>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52918</xdr:rowOff>
    </xdr:from>
    <xdr:to>
      <xdr:col>6</xdr:col>
      <xdr:colOff>561975</xdr:colOff>
      <xdr:row>78</xdr:row>
      <xdr:rowOff>154518</xdr:rowOff>
    </xdr:to>
    <xdr:sp macro="" textlink="">
      <xdr:nvSpPr>
        <xdr:cNvPr id="195" name="円/楕円 194"/>
        <xdr:cNvSpPr/>
      </xdr:nvSpPr>
      <xdr:spPr>
        <a:xfrm>
          <a:off x="45847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139295</xdr:rowOff>
    </xdr:from>
    <xdr:ext cx="378565" cy="259045"/>
    <xdr:sp macro="" textlink="">
      <xdr:nvSpPr>
        <xdr:cNvPr id="196" name="維持補修費該当値テキスト"/>
        <xdr:cNvSpPr txBox="1"/>
      </xdr:nvSpPr>
      <xdr:spPr>
        <a:xfrm>
          <a:off x="4686300" y="1334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59136</xdr:rowOff>
    </xdr:from>
    <xdr:to>
      <xdr:col>5</xdr:col>
      <xdr:colOff>409575</xdr:colOff>
      <xdr:row>78</xdr:row>
      <xdr:rowOff>160736</xdr:rowOff>
    </xdr:to>
    <xdr:sp macro="" textlink="">
      <xdr:nvSpPr>
        <xdr:cNvPr id="197" name="円/楕円 196"/>
        <xdr:cNvSpPr/>
      </xdr:nvSpPr>
      <xdr:spPr>
        <a:xfrm>
          <a:off x="3746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151863</xdr:rowOff>
    </xdr:from>
    <xdr:ext cx="378565" cy="259045"/>
    <xdr:sp macro="" textlink="">
      <xdr:nvSpPr>
        <xdr:cNvPr id="198" name="テキスト ボックス 197"/>
        <xdr:cNvSpPr txBox="1"/>
      </xdr:nvSpPr>
      <xdr:spPr>
        <a:xfrm>
          <a:off x="3608017" y="1352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60874</xdr:rowOff>
    </xdr:from>
    <xdr:to>
      <xdr:col>4</xdr:col>
      <xdr:colOff>206375</xdr:colOff>
      <xdr:row>78</xdr:row>
      <xdr:rowOff>162474</xdr:rowOff>
    </xdr:to>
    <xdr:sp macro="" textlink="">
      <xdr:nvSpPr>
        <xdr:cNvPr id="199" name="円/楕円 198"/>
        <xdr:cNvSpPr/>
      </xdr:nvSpPr>
      <xdr:spPr>
        <a:xfrm>
          <a:off x="2857500" y="134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153601</xdr:rowOff>
    </xdr:from>
    <xdr:ext cx="378565" cy="259045"/>
    <xdr:sp macro="" textlink="">
      <xdr:nvSpPr>
        <xdr:cNvPr id="200" name="テキスト ボックス 199"/>
        <xdr:cNvSpPr txBox="1"/>
      </xdr:nvSpPr>
      <xdr:spPr>
        <a:xfrm>
          <a:off x="2719017" y="1352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70430</xdr:rowOff>
    </xdr:from>
    <xdr:to>
      <xdr:col>3</xdr:col>
      <xdr:colOff>3175</xdr:colOff>
      <xdr:row>79</xdr:row>
      <xdr:rowOff>580</xdr:rowOff>
    </xdr:to>
    <xdr:sp macro="" textlink="">
      <xdr:nvSpPr>
        <xdr:cNvPr id="201" name="円/楕円 200"/>
        <xdr:cNvSpPr/>
      </xdr:nvSpPr>
      <xdr:spPr>
        <a:xfrm>
          <a:off x="1968500" y="134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163157</xdr:rowOff>
    </xdr:from>
    <xdr:ext cx="378565" cy="259045"/>
    <xdr:sp macro="" textlink="">
      <xdr:nvSpPr>
        <xdr:cNvPr id="202" name="テキスト ボックス 201"/>
        <xdr:cNvSpPr txBox="1"/>
      </xdr:nvSpPr>
      <xdr:spPr>
        <a:xfrm>
          <a:off x="1830017" y="1353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64577</xdr:rowOff>
    </xdr:from>
    <xdr:to>
      <xdr:col>1</xdr:col>
      <xdr:colOff>485775</xdr:colOff>
      <xdr:row>78</xdr:row>
      <xdr:rowOff>166177</xdr:rowOff>
    </xdr:to>
    <xdr:sp macro="" textlink="">
      <xdr:nvSpPr>
        <xdr:cNvPr id="203" name="円/楕円 202"/>
        <xdr:cNvSpPr/>
      </xdr:nvSpPr>
      <xdr:spPr>
        <a:xfrm>
          <a:off x="1079500" y="13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157304</xdr:rowOff>
    </xdr:from>
    <xdr:ext cx="378565" cy="259045"/>
    <xdr:sp macro="" textlink="">
      <xdr:nvSpPr>
        <xdr:cNvPr id="204" name="テキスト ボックス 203"/>
        <xdr:cNvSpPr txBox="1"/>
      </xdr:nvSpPr>
      <xdr:spPr>
        <a:xfrm>
          <a:off x="941017" y="13530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23473</xdr:rowOff>
    </xdr:from>
    <xdr:to>
      <xdr:col>6</xdr:col>
      <xdr:colOff>511175</xdr:colOff>
      <xdr:row>96</xdr:row>
      <xdr:rowOff>36421</xdr:rowOff>
    </xdr:to>
    <xdr:cxnSp macro="">
      <xdr:nvCxnSpPr>
        <xdr:cNvPr id="236" name="直線コネクタ 235"/>
        <xdr:cNvCxnSpPr/>
      </xdr:nvCxnSpPr>
      <xdr:spPr>
        <a:xfrm>
          <a:off x="3797300" y="16482673"/>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23473</xdr:rowOff>
    </xdr:from>
    <xdr:to>
      <xdr:col>5</xdr:col>
      <xdr:colOff>358775</xdr:colOff>
      <xdr:row>96</xdr:row>
      <xdr:rowOff>78386</xdr:rowOff>
    </xdr:to>
    <xdr:cxnSp macro="">
      <xdr:nvCxnSpPr>
        <xdr:cNvPr id="239" name="直線コネクタ 238"/>
        <xdr:cNvCxnSpPr/>
      </xdr:nvCxnSpPr>
      <xdr:spPr>
        <a:xfrm flipV="1">
          <a:off x="2908300" y="16482673"/>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78386</xdr:rowOff>
    </xdr:from>
    <xdr:to>
      <xdr:col>4</xdr:col>
      <xdr:colOff>155575</xdr:colOff>
      <xdr:row>96</xdr:row>
      <xdr:rowOff>93963</xdr:rowOff>
    </xdr:to>
    <xdr:cxnSp macro="">
      <xdr:nvCxnSpPr>
        <xdr:cNvPr id="242" name="直線コネクタ 241"/>
        <xdr:cNvCxnSpPr/>
      </xdr:nvCxnSpPr>
      <xdr:spPr>
        <a:xfrm flipV="1">
          <a:off x="2019300" y="16537586"/>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93963</xdr:rowOff>
    </xdr:from>
    <xdr:to>
      <xdr:col>2</xdr:col>
      <xdr:colOff>638175</xdr:colOff>
      <xdr:row>96</xdr:row>
      <xdr:rowOff>132091</xdr:rowOff>
    </xdr:to>
    <xdr:cxnSp macro="">
      <xdr:nvCxnSpPr>
        <xdr:cNvPr id="245" name="直線コネクタ 244"/>
        <xdr:cNvCxnSpPr/>
      </xdr:nvCxnSpPr>
      <xdr:spPr>
        <a:xfrm flipV="1">
          <a:off x="1130300" y="16553163"/>
          <a:ext cx="8890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157071</xdr:rowOff>
    </xdr:from>
    <xdr:to>
      <xdr:col>6</xdr:col>
      <xdr:colOff>561975</xdr:colOff>
      <xdr:row>96</xdr:row>
      <xdr:rowOff>87221</xdr:rowOff>
    </xdr:to>
    <xdr:sp macro="" textlink="">
      <xdr:nvSpPr>
        <xdr:cNvPr id="255" name="円/楕円 254"/>
        <xdr:cNvSpPr/>
      </xdr:nvSpPr>
      <xdr:spPr>
        <a:xfrm>
          <a:off x="4584700" y="164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135498</xdr:rowOff>
    </xdr:from>
    <xdr:ext cx="534377" cy="259045"/>
    <xdr:sp macro="" textlink="">
      <xdr:nvSpPr>
        <xdr:cNvPr id="256" name="扶助費該当値テキスト"/>
        <xdr:cNvSpPr txBox="1"/>
      </xdr:nvSpPr>
      <xdr:spPr>
        <a:xfrm>
          <a:off x="4686300" y="1642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144123</xdr:rowOff>
    </xdr:from>
    <xdr:to>
      <xdr:col>5</xdr:col>
      <xdr:colOff>409575</xdr:colOff>
      <xdr:row>96</xdr:row>
      <xdr:rowOff>74273</xdr:rowOff>
    </xdr:to>
    <xdr:sp macro="" textlink="">
      <xdr:nvSpPr>
        <xdr:cNvPr id="257" name="円/楕円 256"/>
        <xdr:cNvSpPr/>
      </xdr:nvSpPr>
      <xdr:spPr>
        <a:xfrm>
          <a:off x="3746500" y="164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65400</xdr:rowOff>
    </xdr:from>
    <xdr:ext cx="534377" cy="259045"/>
    <xdr:sp macro="" textlink="">
      <xdr:nvSpPr>
        <xdr:cNvPr id="258" name="テキスト ボックス 257"/>
        <xdr:cNvSpPr txBox="1"/>
      </xdr:nvSpPr>
      <xdr:spPr>
        <a:xfrm>
          <a:off x="3530111" y="165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27586</xdr:rowOff>
    </xdr:from>
    <xdr:to>
      <xdr:col>4</xdr:col>
      <xdr:colOff>206375</xdr:colOff>
      <xdr:row>96</xdr:row>
      <xdr:rowOff>129186</xdr:rowOff>
    </xdr:to>
    <xdr:sp macro="" textlink="">
      <xdr:nvSpPr>
        <xdr:cNvPr id="259" name="円/楕円 258"/>
        <xdr:cNvSpPr/>
      </xdr:nvSpPr>
      <xdr:spPr>
        <a:xfrm>
          <a:off x="2857500" y="164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120313</xdr:rowOff>
    </xdr:from>
    <xdr:ext cx="534377" cy="259045"/>
    <xdr:sp macro="" textlink="">
      <xdr:nvSpPr>
        <xdr:cNvPr id="260" name="テキスト ボックス 259"/>
        <xdr:cNvSpPr txBox="1"/>
      </xdr:nvSpPr>
      <xdr:spPr>
        <a:xfrm>
          <a:off x="2641111" y="16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43163</xdr:rowOff>
    </xdr:from>
    <xdr:to>
      <xdr:col>3</xdr:col>
      <xdr:colOff>3175</xdr:colOff>
      <xdr:row>96</xdr:row>
      <xdr:rowOff>144763</xdr:rowOff>
    </xdr:to>
    <xdr:sp macro="" textlink="">
      <xdr:nvSpPr>
        <xdr:cNvPr id="261" name="円/楕円 260"/>
        <xdr:cNvSpPr/>
      </xdr:nvSpPr>
      <xdr:spPr>
        <a:xfrm>
          <a:off x="1968500" y="165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135890</xdr:rowOff>
    </xdr:from>
    <xdr:ext cx="534377" cy="259045"/>
    <xdr:sp macro="" textlink="">
      <xdr:nvSpPr>
        <xdr:cNvPr id="262" name="テキスト ボックス 261"/>
        <xdr:cNvSpPr txBox="1"/>
      </xdr:nvSpPr>
      <xdr:spPr>
        <a:xfrm>
          <a:off x="1752111" y="165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81291</xdr:rowOff>
    </xdr:from>
    <xdr:to>
      <xdr:col>1</xdr:col>
      <xdr:colOff>485775</xdr:colOff>
      <xdr:row>97</xdr:row>
      <xdr:rowOff>11441</xdr:rowOff>
    </xdr:to>
    <xdr:sp macro="" textlink="">
      <xdr:nvSpPr>
        <xdr:cNvPr id="263" name="円/楕円 262"/>
        <xdr:cNvSpPr/>
      </xdr:nvSpPr>
      <xdr:spPr>
        <a:xfrm>
          <a:off x="1079500" y="165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2568</xdr:rowOff>
    </xdr:from>
    <xdr:ext cx="534377" cy="259045"/>
    <xdr:sp macro="" textlink="">
      <xdr:nvSpPr>
        <xdr:cNvPr id="264" name="テキスト ボックス 263"/>
        <xdr:cNvSpPr txBox="1"/>
      </xdr:nvSpPr>
      <xdr:spPr>
        <a:xfrm>
          <a:off x="863111" y="166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79165</xdr:rowOff>
    </xdr:from>
    <xdr:to>
      <xdr:col>15</xdr:col>
      <xdr:colOff>180975</xdr:colOff>
      <xdr:row>31</xdr:row>
      <xdr:rowOff>112453</xdr:rowOff>
    </xdr:to>
    <xdr:cxnSp macro="">
      <xdr:nvCxnSpPr>
        <xdr:cNvPr id="296" name="直線コネクタ 295"/>
        <xdr:cNvCxnSpPr/>
      </xdr:nvCxnSpPr>
      <xdr:spPr>
        <a:xfrm flipV="1">
          <a:off x="9639300" y="5222665"/>
          <a:ext cx="838200" cy="2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59407</xdr:rowOff>
    </xdr:from>
    <xdr:to>
      <xdr:col>14</xdr:col>
      <xdr:colOff>28575</xdr:colOff>
      <xdr:row>31</xdr:row>
      <xdr:rowOff>112453</xdr:rowOff>
    </xdr:to>
    <xdr:cxnSp macro="">
      <xdr:nvCxnSpPr>
        <xdr:cNvPr id="299" name="直線コネクタ 298"/>
        <xdr:cNvCxnSpPr/>
      </xdr:nvCxnSpPr>
      <xdr:spPr>
        <a:xfrm>
          <a:off x="8750300" y="5374357"/>
          <a:ext cx="889000" cy="5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59407</xdr:rowOff>
    </xdr:from>
    <xdr:to>
      <xdr:col>12</xdr:col>
      <xdr:colOff>511175</xdr:colOff>
      <xdr:row>31</xdr:row>
      <xdr:rowOff>129489</xdr:rowOff>
    </xdr:to>
    <xdr:cxnSp macro="">
      <xdr:nvCxnSpPr>
        <xdr:cNvPr id="302" name="直線コネクタ 301"/>
        <xdr:cNvCxnSpPr/>
      </xdr:nvCxnSpPr>
      <xdr:spPr>
        <a:xfrm flipV="1">
          <a:off x="7861300" y="5374357"/>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71784</xdr:rowOff>
    </xdr:from>
    <xdr:to>
      <xdr:col>11</xdr:col>
      <xdr:colOff>307975</xdr:colOff>
      <xdr:row>31</xdr:row>
      <xdr:rowOff>129489</xdr:rowOff>
    </xdr:to>
    <xdr:cxnSp macro="">
      <xdr:nvCxnSpPr>
        <xdr:cNvPr id="305" name="直線コネクタ 304"/>
        <xdr:cNvCxnSpPr/>
      </xdr:nvCxnSpPr>
      <xdr:spPr>
        <a:xfrm>
          <a:off x="6972300" y="5386734"/>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28365</xdr:rowOff>
    </xdr:from>
    <xdr:to>
      <xdr:col>15</xdr:col>
      <xdr:colOff>231775</xdr:colOff>
      <xdr:row>30</xdr:row>
      <xdr:rowOff>129965</xdr:rowOff>
    </xdr:to>
    <xdr:sp macro="" textlink="">
      <xdr:nvSpPr>
        <xdr:cNvPr id="315" name="円/楕円 314"/>
        <xdr:cNvSpPr/>
      </xdr:nvSpPr>
      <xdr:spPr>
        <a:xfrm>
          <a:off x="10426700" y="51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124713</xdr:rowOff>
    </xdr:from>
    <xdr:ext cx="599010" cy="259045"/>
    <xdr:sp macro="" textlink="">
      <xdr:nvSpPr>
        <xdr:cNvPr id="316" name="補助費等該当値テキスト"/>
        <xdr:cNvSpPr txBox="1"/>
      </xdr:nvSpPr>
      <xdr:spPr>
        <a:xfrm>
          <a:off x="10528300" y="509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173,561</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61653</xdr:rowOff>
    </xdr:from>
    <xdr:to>
      <xdr:col>14</xdr:col>
      <xdr:colOff>79375</xdr:colOff>
      <xdr:row>31</xdr:row>
      <xdr:rowOff>163253</xdr:rowOff>
    </xdr:to>
    <xdr:sp macro="" textlink="">
      <xdr:nvSpPr>
        <xdr:cNvPr id="317" name="円/楕円 316"/>
        <xdr:cNvSpPr/>
      </xdr:nvSpPr>
      <xdr:spPr>
        <a:xfrm>
          <a:off x="9588500" y="53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8330</xdr:rowOff>
    </xdr:from>
    <xdr:ext cx="599010" cy="259045"/>
    <xdr:sp macro="" textlink="">
      <xdr:nvSpPr>
        <xdr:cNvPr id="318" name="テキスト ボックス 317"/>
        <xdr:cNvSpPr txBox="1"/>
      </xdr:nvSpPr>
      <xdr:spPr>
        <a:xfrm>
          <a:off x="9339794" y="515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8607</xdr:rowOff>
    </xdr:from>
    <xdr:to>
      <xdr:col>12</xdr:col>
      <xdr:colOff>561975</xdr:colOff>
      <xdr:row>31</xdr:row>
      <xdr:rowOff>110207</xdr:rowOff>
    </xdr:to>
    <xdr:sp macro="" textlink="">
      <xdr:nvSpPr>
        <xdr:cNvPr id="319" name="円/楕円 318"/>
        <xdr:cNvSpPr/>
      </xdr:nvSpPr>
      <xdr:spPr>
        <a:xfrm>
          <a:off x="8699500" y="53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126734</xdr:rowOff>
    </xdr:from>
    <xdr:ext cx="599010" cy="259045"/>
    <xdr:sp macro="" textlink="">
      <xdr:nvSpPr>
        <xdr:cNvPr id="320" name="テキスト ボックス 319"/>
        <xdr:cNvSpPr txBox="1"/>
      </xdr:nvSpPr>
      <xdr:spPr>
        <a:xfrm>
          <a:off x="8450794" y="509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159,626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78689</xdr:rowOff>
    </xdr:from>
    <xdr:to>
      <xdr:col>11</xdr:col>
      <xdr:colOff>358775</xdr:colOff>
      <xdr:row>32</xdr:row>
      <xdr:rowOff>8839</xdr:rowOff>
    </xdr:to>
    <xdr:sp macro="" textlink="">
      <xdr:nvSpPr>
        <xdr:cNvPr id="321" name="円/楕円 320"/>
        <xdr:cNvSpPr/>
      </xdr:nvSpPr>
      <xdr:spPr>
        <a:xfrm>
          <a:off x="7810500" y="53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25366</xdr:rowOff>
    </xdr:from>
    <xdr:ext cx="599010" cy="259045"/>
    <xdr:sp macro="" textlink="">
      <xdr:nvSpPr>
        <xdr:cNvPr id="322" name="テキスト ボックス 321"/>
        <xdr:cNvSpPr txBox="1"/>
      </xdr:nvSpPr>
      <xdr:spPr>
        <a:xfrm>
          <a:off x="7561794" y="516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153,188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20984</xdr:rowOff>
    </xdr:from>
    <xdr:to>
      <xdr:col>10</xdr:col>
      <xdr:colOff>155575</xdr:colOff>
      <xdr:row>31</xdr:row>
      <xdr:rowOff>122584</xdr:rowOff>
    </xdr:to>
    <xdr:sp macro="" textlink="">
      <xdr:nvSpPr>
        <xdr:cNvPr id="323" name="円/楕円 322"/>
        <xdr:cNvSpPr/>
      </xdr:nvSpPr>
      <xdr:spPr>
        <a:xfrm>
          <a:off x="6921500" y="53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139111</xdr:rowOff>
    </xdr:from>
    <xdr:ext cx="599010" cy="259045"/>
    <xdr:sp macro="" textlink="">
      <xdr:nvSpPr>
        <xdr:cNvPr id="324" name="テキスト ボックス 323"/>
        <xdr:cNvSpPr txBox="1"/>
      </xdr:nvSpPr>
      <xdr:spPr>
        <a:xfrm>
          <a:off x="6672794" y="511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21300</xdr:rowOff>
    </xdr:from>
    <xdr:to>
      <xdr:col>15</xdr:col>
      <xdr:colOff>180975</xdr:colOff>
      <xdr:row>57</xdr:row>
      <xdr:rowOff>34106</xdr:rowOff>
    </xdr:to>
    <xdr:cxnSp macro="">
      <xdr:nvCxnSpPr>
        <xdr:cNvPr id="353" name="直線コネクタ 352"/>
        <xdr:cNvCxnSpPr/>
      </xdr:nvCxnSpPr>
      <xdr:spPr>
        <a:xfrm flipV="1">
          <a:off x="9639300" y="9793950"/>
          <a:ext cx="8382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34106</xdr:rowOff>
    </xdr:from>
    <xdr:to>
      <xdr:col>14</xdr:col>
      <xdr:colOff>28575</xdr:colOff>
      <xdr:row>58</xdr:row>
      <xdr:rowOff>48252</xdr:rowOff>
    </xdr:to>
    <xdr:cxnSp macro="">
      <xdr:nvCxnSpPr>
        <xdr:cNvPr id="356" name="直線コネクタ 355"/>
        <xdr:cNvCxnSpPr/>
      </xdr:nvCxnSpPr>
      <xdr:spPr>
        <a:xfrm flipV="1">
          <a:off x="8750300" y="9806756"/>
          <a:ext cx="889000" cy="18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161710</xdr:rowOff>
    </xdr:from>
    <xdr:to>
      <xdr:col>12</xdr:col>
      <xdr:colOff>511175</xdr:colOff>
      <xdr:row>58</xdr:row>
      <xdr:rowOff>48252</xdr:rowOff>
    </xdr:to>
    <xdr:cxnSp macro="">
      <xdr:nvCxnSpPr>
        <xdr:cNvPr id="359" name="直線コネクタ 358"/>
        <xdr:cNvCxnSpPr/>
      </xdr:nvCxnSpPr>
      <xdr:spPr>
        <a:xfrm>
          <a:off x="7861300" y="9591460"/>
          <a:ext cx="889000" cy="4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161710</xdr:rowOff>
    </xdr:from>
    <xdr:to>
      <xdr:col>11</xdr:col>
      <xdr:colOff>307975</xdr:colOff>
      <xdr:row>58</xdr:row>
      <xdr:rowOff>18999</xdr:rowOff>
    </xdr:to>
    <xdr:cxnSp macro="">
      <xdr:nvCxnSpPr>
        <xdr:cNvPr id="362" name="直線コネクタ 361"/>
        <xdr:cNvCxnSpPr/>
      </xdr:nvCxnSpPr>
      <xdr:spPr>
        <a:xfrm flipV="1">
          <a:off x="6972300" y="9591460"/>
          <a:ext cx="889000" cy="3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141950</xdr:rowOff>
    </xdr:from>
    <xdr:to>
      <xdr:col>15</xdr:col>
      <xdr:colOff>231775</xdr:colOff>
      <xdr:row>57</xdr:row>
      <xdr:rowOff>72100</xdr:rowOff>
    </xdr:to>
    <xdr:sp macro="" textlink="">
      <xdr:nvSpPr>
        <xdr:cNvPr id="372" name="円/楕円 371"/>
        <xdr:cNvSpPr/>
      </xdr:nvSpPr>
      <xdr:spPr>
        <a:xfrm>
          <a:off x="10426700" y="97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164827</xdr:rowOff>
    </xdr:from>
    <xdr:ext cx="534377" cy="259045"/>
    <xdr:sp macro="" textlink="">
      <xdr:nvSpPr>
        <xdr:cNvPr id="373" name="普通建設事業費該当値テキスト"/>
        <xdr:cNvSpPr txBox="1"/>
      </xdr:nvSpPr>
      <xdr:spPr>
        <a:xfrm>
          <a:off x="10528300" y="95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154756</xdr:rowOff>
    </xdr:from>
    <xdr:to>
      <xdr:col>14</xdr:col>
      <xdr:colOff>79375</xdr:colOff>
      <xdr:row>57</xdr:row>
      <xdr:rowOff>84906</xdr:rowOff>
    </xdr:to>
    <xdr:sp macro="" textlink="">
      <xdr:nvSpPr>
        <xdr:cNvPr id="374" name="円/楕円 373"/>
        <xdr:cNvSpPr/>
      </xdr:nvSpPr>
      <xdr:spPr>
        <a:xfrm>
          <a:off x="9588500" y="9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101433</xdr:rowOff>
    </xdr:from>
    <xdr:ext cx="534377" cy="259045"/>
    <xdr:sp macro="" textlink="">
      <xdr:nvSpPr>
        <xdr:cNvPr id="375" name="テキスト ボックス 374"/>
        <xdr:cNvSpPr txBox="1"/>
      </xdr:nvSpPr>
      <xdr:spPr>
        <a:xfrm>
          <a:off x="9372111" y="9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168902</xdr:rowOff>
    </xdr:from>
    <xdr:to>
      <xdr:col>12</xdr:col>
      <xdr:colOff>561975</xdr:colOff>
      <xdr:row>58</xdr:row>
      <xdr:rowOff>99052</xdr:rowOff>
    </xdr:to>
    <xdr:sp macro="" textlink="">
      <xdr:nvSpPr>
        <xdr:cNvPr id="376" name="円/楕円 375"/>
        <xdr:cNvSpPr/>
      </xdr:nvSpPr>
      <xdr:spPr>
        <a:xfrm>
          <a:off x="8699500" y="99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90179</xdr:rowOff>
    </xdr:from>
    <xdr:ext cx="534377" cy="259045"/>
    <xdr:sp macro="" textlink="">
      <xdr:nvSpPr>
        <xdr:cNvPr id="377" name="テキスト ボックス 376"/>
        <xdr:cNvSpPr txBox="1"/>
      </xdr:nvSpPr>
      <xdr:spPr>
        <a:xfrm>
          <a:off x="8483111" y="100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110910</xdr:rowOff>
    </xdr:from>
    <xdr:to>
      <xdr:col>11</xdr:col>
      <xdr:colOff>358775</xdr:colOff>
      <xdr:row>56</xdr:row>
      <xdr:rowOff>41060</xdr:rowOff>
    </xdr:to>
    <xdr:sp macro="" textlink="">
      <xdr:nvSpPr>
        <xdr:cNvPr id="378" name="円/楕円 377"/>
        <xdr:cNvSpPr/>
      </xdr:nvSpPr>
      <xdr:spPr>
        <a:xfrm>
          <a:off x="7810500" y="95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57587</xdr:rowOff>
    </xdr:from>
    <xdr:ext cx="599010" cy="259045"/>
    <xdr:sp macro="" textlink="">
      <xdr:nvSpPr>
        <xdr:cNvPr id="379" name="テキスト ボックス 378"/>
        <xdr:cNvSpPr txBox="1"/>
      </xdr:nvSpPr>
      <xdr:spPr>
        <a:xfrm>
          <a:off x="7561794" y="93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139649</xdr:rowOff>
    </xdr:from>
    <xdr:to>
      <xdr:col>10</xdr:col>
      <xdr:colOff>155575</xdr:colOff>
      <xdr:row>58</xdr:row>
      <xdr:rowOff>69799</xdr:rowOff>
    </xdr:to>
    <xdr:sp macro="" textlink="">
      <xdr:nvSpPr>
        <xdr:cNvPr id="380" name="円/楕円 379"/>
        <xdr:cNvSpPr/>
      </xdr:nvSpPr>
      <xdr:spPr>
        <a:xfrm>
          <a:off x="6921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60926</xdr:rowOff>
    </xdr:from>
    <xdr:ext cx="534377" cy="259045"/>
    <xdr:sp macro="" textlink="">
      <xdr:nvSpPr>
        <xdr:cNvPr id="381" name="テキスト ボックス 380"/>
        <xdr:cNvSpPr txBox="1"/>
      </xdr:nvSpPr>
      <xdr:spPr>
        <a:xfrm>
          <a:off x="6705111" y="100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47072</xdr:rowOff>
    </xdr:from>
    <xdr:to>
      <xdr:col>15</xdr:col>
      <xdr:colOff>180975</xdr:colOff>
      <xdr:row>78</xdr:row>
      <xdr:rowOff>47216</xdr:rowOff>
    </xdr:to>
    <xdr:cxnSp macro="">
      <xdr:nvCxnSpPr>
        <xdr:cNvPr id="410" name="直線コネクタ 409"/>
        <xdr:cNvCxnSpPr/>
      </xdr:nvCxnSpPr>
      <xdr:spPr>
        <a:xfrm flipV="1">
          <a:off x="9639300" y="13248722"/>
          <a:ext cx="838200" cy="1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167722</xdr:rowOff>
    </xdr:from>
    <xdr:to>
      <xdr:col>15</xdr:col>
      <xdr:colOff>231775</xdr:colOff>
      <xdr:row>77</xdr:row>
      <xdr:rowOff>97872</xdr:rowOff>
    </xdr:to>
    <xdr:sp macro="" textlink="">
      <xdr:nvSpPr>
        <xdr:cNvPr id="420" name="円/楕円 419"/>
        <xdr:cNvSpPr/>
      </xdr:nvSpPr>
      <xdr:spPr>
        <a:xfrm>
          <a:off x="10426700" y="131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19149</xdr:rowOff>
    </xdr:from>
    <xdr:ext cx="534377" cy="259045"/>
    <xdr:sp macro="" textlink="">
      <xdr:nvSpPr>
        <xdr:cNvPr id="421" name="普通建設事業費 （ うち新規整備　）該当値テキスト"/>
        <xdr:cNvSpPr txBox="1"/>
      </xdr:nvSpPr>
      <xdr:spPr>
        <a:xfrm>
          <a:off x="10528300" y="130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167866</xdr:rowOff>
    </xdr:from>
    <xdr:to>
      <xdr:col>14</xdr:col>
      <xdr:colOff>79375</xdr:colOff>
      <xdr:row>78</xdr:row>
      <xdr:rowOff>98016</xdr:rowOff>
    </xdr:to>
    <xdr:sp macro="" textlink="">
      <xdr:nvSpPr>
        <xdr:cNvPr id="422" name="円/楕円 421"/>
        <xdr:cNvSpPr/>
      </xdr:nvSpPr>
      <xdr:spPr>
        <a:xfrm>
          <a:off x="9588500" y="133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114543</xdr:rowOff>
    </xdr:from>
    <xdr:ext cx="534377" cy="259045"/>
    <xdr:sp macro="" textlink="">
      <xdr:nvSpPr>
        <xdr:cNvPr id="423" name="テキスト ボックス 422"/>
        <xdr:cNvSpPr txBox="1"/>
      </xdr:nvSpPr>
      <xdr:spPr>
        <a:xfrm>
          <a:off x="9372111" y="1314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131401</xdr:rowOff>
    </xdr:from>
    <xdr:to>
      <xdr:col>15</xdr:col>
      <xdr:colOff>180975</xdr:colOff>
      <xdr:row>98</xdr:row>
      <xdr:rowOff>139001</xdr:rowOff>
    </xdr:to>
    <xdr:cxnSp macro="">
      <xdr:nvCxnSpPr>
        <xdr:cNvPr id="450" name="直線コネクタ 449"/>
        <xdr:cNvCxnSpPr/>
      </xdr:nvCxnSpPr>
      <xdr:spPr>
        <a:xfrm>
          <a:off x="9639300" y="16762051"/>
          <a:ext cx="838200" cy="1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88201</xdr:rowOff>
    </xdr:from>
    <xdr:to>
      <xdr:col>15</xdr:col>
      <xdr:colOff>231775</xdr:colOff>
      <xdr:row>99</xdr:row>
      <xdr:rowOff>18351</xdr:rowOff>
    </xdr:to>
    <xdr:sp macro="" textlink="">
      <xdr:nvSpPr>
        <xdr:cNvPr id="460" name="円/楕円 459"/>
        <xdr:cNvSpPr/>
      </xdr:nvSpPr>
      <xdr:spPr>
        <a:xfrm>
          <a:off x="10426700" y="168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3128</xdr:rowOff>
    </xdr:from>
    <xdr:ext cx="378565" cy="259045"/>
    <xdr:sp macro="" textlink="">
      <xdr:nvSpPr>
        <xdr:cNvPr id="461" name="普通建設事業費 （ うち更新整備　）該当値テキスト"/>
        <xdr:cNvSpPr txBox="1"/>
      </xdr:nvSpPr>
      <xdr:spPr>
        <a:xfrm>
          <a:off x="10528300" y="1680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80601</xdr:rowOff>
    </xdr:from>
    <xdr:to>
      <xdr:col>14</xdr:col>
      <xdr:colOff>79375</xdr:colOff>
      <xdr:row>98</xdr:row>
      <xdr:rowOff>10751</xdr:rowOff>
    </xdr:to>
    <xdr:sp macro="" textlink="">
      <xdr:nvSpPr>
        <xdr:cNvPr id="462" name="円/楕円 461"/>
        <xdr:cNvSpPr/>
      </xdr:nvSpPr>
      <xdr:spPr>
        <a:xfrm>
          <a:off x="9588500" y="167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1878</xdr:rowOff>
    </xdr:from>
    <xdr:ext cx="534377" cy="259045"/>
    <xdr:sp macro="" textlink="">
      <xdr:nvSpPr>
        <xdr:cNvPr id="463" name="テキスト ボックス 462"/>
        <xdr:cNvSpPr txBox="1"/>
      </xdr:nvSpPr>
      <xdr:spPr>
        <a:xfrm>
          <a:off x="9372111" y="168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147434</xdr:rowOff>
    </xdr:from>
    <xdr:to>
      <xdr:col>23</xdr:col>
      <xdr:colOff>517525</xdr:colOff>
      <xdr:row>39</xdr:row>
      <xdr:rowOff>16256</xdr:rowOff>
    </xdr:to>
    <xdr:cxnSp macro="">
      <xdr:nvCxnSpPr>
        <xdr:cNvPr id="492" name="直線コネクタ 491"/>
        <xdr:cNvCxnSpPr/>
      </xdr:nvCxnSpPr>
      <xdr:spPr>
        <a:xfrm>
          <a:off x="15481300" y="6319634"/>
          <a:ext cx="838200" cy="3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147434</xdr:rowOff>
    </xdr:from>
    <xdr:to>
      <xdr:col>22</xdr:col>
      <xdr:colOff>365125</xdr:colOff>
      <xdr:row>38</xdr:row>
      <xdr:rowOff>21057</xdr:rowOff>
    </xdr:to>
    <xdr:cxnSp macro="">
      <xdr:nvCxnSpPr>
        <xdr:cNvPr id="495" name="直線コネクタ 494"/>
        <xdr:cNvCxnSpPr/>
      </xdr:nvCxnSpPr>
      <xdr:spPr>
        <a:xfrm flipV="1">
          <a:off x="14592300" y="6319634"/>
          <a:ext cx="889000" cy="2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79062</xdr:rowOff>
    </xdr:from>
    <xdr:ext cx="469744" cy="259045"/>
    <xdr:sp macro="" textlink="">
      <xdr:nvSpPr>
        <xdr:cNvPr id="497" name="テキスト ボックス 496"/>
        <xdr:cNvSpPr txBox="1"/>
      </xdr:nvSpPr>
      <xdr:spPr>
        <a:xfrm>
          <a:off x="15246427" y="65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86703</xdr:rowOff>
    </xdr:from>
    <xdr:to>
      <xdr:col>21</xdr:col>
      <xdr:colOff>161925</xdr:colOff>
      <xdr:row>38</xdr:row>
      <xdr:rowOff>21057</xdr:rowOff>
    </xdr:to>
    <xdr:cxnSp macro="">
      <xdr:nvCxnSpPr>
        <xdr:cNvPr id="498" name="直線コネクタ 497"/>
        <xdr:cNvCxnSpPr/>
      </xdr:nvCxnSpPr>
      <xdr:spPr>
        <a:xfrm>
          <a:off x="13703300" y="6430353"/>
          <a:ext cx="889000" cy="10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53937</xdr:rowOff>
    </xdr:from>
    <xdr:to>
      <xdr:col>19</xdr:col>
      <xdr:colOff>644525</xdr:colOff>
      <xdr:row>37</xdr:row>
      <xdr:rowOff>86703</xdr:rowOff>
    </xdr:to>
    <xdr:cxnSp macro="">
      <xdr:nvCxnSpPr>
        <xdr:cNvPr id="501" name="直線コネクタ 500"/>
        <xdr:cNvCxnSpPr/>
      </xdr:nvCxnSpPr>
      <xdr:spPr>
        <a:xfrm>
          <a:off x="12814300" y="639758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16311</xdr:rowOff>
    </xdr:from>
    <xdr:ext cx="469744" cy="259045"/>
    <xdr:sp macro="" textlink="">
      <xdr:nvSpPr>
        <xdr:cNvPr id="505" name="テキスト ボックス 504"/>
        <xdr:cNvSpPr txBox="1"/>
      </xdr:nvSpPr>
      <xdr:spPr>
        <a:xfrm>
          <a:off x="12579427" y="65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136906</xdr:rowOff>
    </xdr:from>
    <xdr:to>
      <xdr:col>23</xdr:col>
      <xdr:colOff>568325</xdr:colOff>
      <xdr:row>39</xdr:row>
      <xdr:rowOff>67056</xdr:rowOff>
    </xdr:to>
    <xdr:sp macro="" textlink="">
      <xdr:nvSpPr>
        <xdr:cNvPr id="511" name="円/楕円 510"/>
        <xdr:cNvSpPr/>
      </xdr:nvSpPr>
      <xdr:spPr>
        <a:xfrm>
          <a:off x="16268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378565" cy="259045"/>
    <xdr:sp macro="" textlink="">
      <xdr:nvSpPr>
        <xdr:cNvPr id="512" name="災害復旧事業費該当値テキスト"/>
        <xdr:cNvSpPr txBox="1"/>
      </xdr:nvSpPr>
      <xdr:spPr>
        <a:xfrm>
          <a:off x="16370300" y="659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96634</xdr:rowOff>
    </xdr:from>
    <xdr:to>
      <xdr:col>22</xdr:col>
      <xdr:colOff>415925</xdr:colOff>
      <xdr:row>37</xdr:row>
      <xdr:rowOff>26784</xdr:rowOff>
    </xdr:to>
    <xdr:sp macro="" textlink="">
      <xdr:nvSpPr>
        <xdr:cNvPr id="513" name="円/楕円 512"/>
        <xdr:cNvSpPr/>
      </xdr:nvSpPr>
      <xdr:spPr>
        <a:xfrm>
          <a:off x="15430500" y="626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43311</xdr:rowOff>
    </xdr:from>
    <xdr:ext cx="534377" cy="259045"/>
    <xdr:sp macro="" textlink="">
      <xdr:nvSpPr>
        <xdr:cNvPr id="514" name="テキスト ボックス 513"/>
        <xdr:cNvSpPr txBox="1"/>
      </xdr:nvSpPr>
      <xdr:spPr>
        <a:xfrm>
          <a:off x="15214111" y="60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141706</xdr:rowOff>
    </xdr:from>
    <xdr:to>
      <xdr:col>21</xdr:col>
      <xdr:colOff>212725</xdr:colOff>
      <xdr:row>38</xdr:row>
      <xdr:rowOff>71856</xdr:rowOff>
    </xdr:to>
    <xdr:sp macro="" textlink="">
      <xdr:nvSpPr>
        <xdr:cNvPr id="515" name="円/楕円 514"/>
        <xdr:cNvSpPr/>
      </xdr:nvSpPr>
      <xdr:spPr>
        <a:xfrm>
          <a:off x="14541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62984</xdr:rowOff>
    </xdr:from>
    <xdr:ext cx="469744" cy="259045"/>
    <xdr:sp macro="" textlink="">
      <xdr:nvSpPr>
        <xdr:cNvPr id="516" name="テキスト ボックス 515"/>
        <xdr:cNvSpPr txBox="1"/>
      </xdr:nvSpPr>
      <xdr:spPr>
        <a:xfrm>
          <a:off x="14357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35903</xdr:rowOff>
    </xdr:from>
    <xdr:to>
      <xdr:col>20</xdr:col>
      <xdr:colOff>9525</xdr:colOff>
      <xdr:row>37</xdr:row>
      <xdr:rowOff>137503</xdr:rowOff>
    </xdr:to>
    <xdr:sp macro="" textlink="">
      <xdr:nvSpPr>
        <xdr:cNvPr id="517" name="円/楕円 516"/>
        <xdr:cNvSpPr/>
      </xdr:nvSpPr>
      <xdr:spPr>
        <a:xfrm>
          <a:off x="13652500" y="63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128630</xdr:rowOff>
    </xdr:from>
    <xdr:ext cx="469744" cy="259045"/>
    <xdr:sp macro="" textlink="">
      <xdr:nvSpPr>
        <xdr:cNvPr id="518" name="テキスト ボックス 517"/>
        <xdr:cNvSpPr txBox="1"/>
      </xdr:nvSpPr>
      <xdr:spPr>
        <a:xfrm>
          <a:off x="13468427" y="647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3137</xdr:rowOff>
    </xdr:from>
    <xdr:to>
      <xdr:col>18</xdr:col>
      <xdr:colOff>492125</xdr:colOff>
      <xdr:row>37</xdr:row>
      <xdr:rowOff>104737</xdr:rowOff>
    </xdr:to>
    <xdr:sp macro="" textlink="">
      <xdr:nvSpPr>
        <xdr:cNvPr id="519" name="円/楕円 518"/>
        <xdr:cNvSpPr/>
      </xdr:nvSpPr>
      <xdr:spPr>
        <a:xfrm>
          <a:off x="12763500" y="63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121264</xdr:rowOff>
    </xdr:from>
    <xdr:ext cx="469744" cy="259045"/>
    <xdr:sp macro="" textlink="">
      <xdr:nvSpPr>
        <xdr:cNvPr id="520" name="テキスト ボックス 519"/>
        <xdr:cNvSpPr txBox="1"/>
      </xdr:nvSpPr>
      <xdr:spPr>
        <a:xfrm>
          <a:off x="12579427" y="61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10106</xdr:rowOff>
    </xdr:from>
    <xdr:to>
      <xdr:col>23</xdr:col>
      <xdr:colOff>517525</xdr:colOff>
      <xdr:row>75</xdr:row>
      <xdr:rowOff>43993</xdr:rowOff>
    </xdr:to>
    <xdr:cxnSp macro="">
      <xdr:nvCxnSpPr>
        <xdr:cNvPr id="598" name="直線コネクタ 597"/>
        <xdr:cNvCxnSpPr/>
      </xdr:nvCxnSpPr>
      <xdr:spPr>
        <a:xfrm>
          <a:off x="15481300" y="12868856"/>
          <a:ext cx="8382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599"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10106</xdr:rowOff>
    </xdr:from>
    <xdr:to>
      <xdr:col>22</xdr:col>
      <xdr:colOff>365125</xdr:colOff>
      <xdr:row>75</xdr:row>
      <xdr:rowOff>22778</xdr:rowOff>
    </xdr:to>
    <xdr:cxnSp macro="">
      <xdr:nvCxnSpPr>
        <xdr:cNvPr id="601" name="直線コネクタ 600"/>
        <xdr:cNvCxnSpPr/>
      </xdr:nvCxnSpPr>
      <xdr:spPr>
        <a:xfrm flipV="1">
          <a:off x="14592300" y="12868856"/>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137103</xdr:rowOff>
    </xdr:from>
    <xdr:ext cx="534377" cy="259045"/>
    <xdr:sp macro="" textlink="">
      <xdr:nvSpPr>
        <xdr:cNvPr id="603" name="テキスト ボックス 602"/>
        <xdr:cNvSpPr txBox="1"/>
      </xdr:nvSpPr>
      <xdr:spPr>
        <a:xfrm>
          <a:off x="15214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103253</xdr:rowOff>
    </xdr:from>
    <xdr:to>
      <xdr:col>21</xdr:col>
      <xdr:colOff>161925</xdr:colOff>
      <xdr:row>75</xdr:row>
      <xdr:rowOff>22778</xdr:rowOff>
    </xdr:to>
    <xdr:cxnSp macro="">
      <xdr:nvCxnSpPr>
        <xdr:cNvPr id="604" name="直線コネクタ 603"/>
        <xdr:cNvCxnSpPr/>
      </xdr:nvCxnSpPr>
      <xdr:spPr>
        <a:xfrm>
          <a:off x="13703300" y="12790553"/>
          <a:ext cx="8890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134269</xdr:rowOff>
    </xdr:from>
    <xdr:ext cx="534377" cy="259045"/>
    <xdr:sp macro="" textlink="">
      <xdr:nvSpPr>
        <xdr:cNvPr id="606" name="テキスト ボックス 605"/>
        <xdr:cNvSpPr txBox="1"/>
      </xdr:nvSpPr>
      <xdr:spPr>
        <a:xfrm>
          <a:off x="14325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103253</xdr:rowOff>
    </xdr:from>
    <xdr:to>
      <xdr:col>19</xdr:col>
      <xdr:colOff>644525</xdr:colOff>
      <xdr:row>74</xdr:row>
      <xdr:rowOff>112870</xdr:rowOff>
    </xdr:to>
    <xdr:cxnSp macro="">
      <xdr:nvCxnSpPr>
        <xdr:cNvPr id="607" name="直線コネクタ 606"/>
        <xdr:cNvCxnSpPr/>
      </xdr:nvCxnSpPr>
      <xdr:spPr>
        <a:xfrm flipV="1">
          <a:off x="12814300" y="1279055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134954</xdr:rowOff>
    </xdr:from>
    <xdr:ext cx="534377" cy="259045"/>
    <xdr:sp macro="" textlink="">
      <xdr:nvSpPr>
        <xdr:cNvPr id="609" name="テキスト ボックス 608"/>
        <xdr:cNvSpPr txBox="1"/>
      </xdr:nvSpPr>
      <xdr:spPr>
        <a:xfrm>
          <a:off x="1343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125094</xdr:rowOff>
    </xdr:from>
    <xdr:ext cx="534377" cy="259045"/>
    <xdr:sp macro="" textlink="">
      <xdr:nvSpPr>
        <xdr:cNvPr id="611" name="テキスト ボックス 610"/>
        <xdr:cNvSpPr txBox="1"/>
      </xdr:nvSpPr>
      <xdr:spPr>
        <a:xfrm>
          <a:off x="12547111" y="13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164643</xdr:rowOff>
    </xdr:from>
    <xdr:to>
      <xdr:col>23</xdr:col>
      <xdr:colOff>568325</xdr:colOff>
      <xdr:row>75</xdr:row>
      <xdr:rowOff>94793</xdr:rowOff>
    </xdr:to>
    <xdr:sp macro="" textlink="">
      <xdr:nvSpPr>
        <xdr:cNvPr id="617" name="円/楕円 616"/>
        <xdr:cNvSpPr/>
      </xdr:nvSpPr>
      <xdr:spPr>
        <a:xfrm>
          <a:off x="16268700" y="128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16070</xdr:rowOff>
    </xdr:from>
    <xdr:ext cx="534377" cy="259045"/>
    <xdr:sp macro="" textlink="">
      <xdr:nvSpPr>
        <xdr:cNvPr id="618" name="公債費該当値テキスト"/>
        <xdr:cNvSpPr txBox="1"/>
      </xdr:nvSpPr>
      <xdr:spPr>
        <a:xfrm>
          <a:off x="16370300" y="127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90,060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130756</xdr:rowOff>
    </xdr:from>
    <xdr:to>
      <xdr:col>22</xdr:col>
      <xdr:colOff>415925</xdr:colOff>
      <xdr:row>75</xdr:row>
      <xdr:rowOff>60906</xdr:rowOff>
    </xdr:to>
    <xdr:sp macro="" textlink="">
      <xdr:nvSpPr>
        <xdr:cNvPr id="619" name="円/楕円 618"/>
        <xdr:cNvSpPr/>
      </xdr:nvSpPr>
      <xdr:spPr>
        <a:xfrm>
          <a:off x="15430500" y="128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77433</xdr:rowOff>
    </xdr:from>
    <xdr:ext cx="534377" cy="259045"/>
    <xdr:sp macro="" textlink="">
      <xdr:nvSpPr>
        <xdr:cNvPr id="620" name="テキスト ボックス 619"/>
        <xdr:cNvSpPr txBox="1"/>
      </xdr:nvSpPr>
      <xdr:spPr>
        <a:xfrm>
          <a:off x="15214111" y="125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143428</xdr:rowOff>
    </xdr:from>
    <xdr:to>
      <xdr:col>21</xdr:col>
      <xdr:colOff>212725</xdr:colOff>
      <xdr:row>75</xdr:row>
      <xdr:rowOff>73578</xdr:rowOff>
    </xdr:to>
    <xdr:sp macro="" textlink="">
      <xdr:nvSpPr>
        <xdr:cNvPr id="621" name="円/楕円 620"/>
        <xdr:cNvSpPr/>
      </xdr:nvSpPr>
      <xdr:spPr>
        <a:xfrm>
          <a:off x="14541500" y="128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90105</xdr:rowOff>
    </xdr:from>
    <xdr:ext cx="534377" cy="259045"/>
    <xdr:sp macro="" textlink="">
      <xdr:nvSpPr>
        <xdr:cNvPr id="622" name="テキスト ボックス 621"/>
        <xdr:cNvSpPr txBox="1"/>
      </xdr:nvSpPr>
      <xdr:spPr>
        <a:xfrm>
          <a:off x="14325111" y="126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52453</xdr:rowOff>
    </xdr:from>
    <xdr:to>
      <xdr:col>20</xdr:col>
      <xdr:colOff>9525</xdr:colOff>
      <xdr:row>74</xdr:row>
      <xdr:rowOff>154053</xdr:rowOff>
    </xdr:to>
    <xdr:sp macro="" textlink="">
      <xdr:nvSpPr>
        <xdr:cNvPr id="623" name="円/楕円 622"/>
        <xdr:cNvSpPr/>
      </xdr:nvSpPr>
      <xdr:spPr>
        <a:xfrm>
          <a:off x="13652500" y="127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170580</xdr:rowOff>
    </xdr:from>
    <xdr:ext cx="599010" cy="259045"/>
    <xdr:sp macro="" textlink="">
      <xdr:nvSpPr>
        <xdr:cNvPr id="624" name="テキスト ボックス 623"/>
        <xdr:cNvSpPr txBox="1"/>
      </xdr:nvSpPr>
      <xdr:spPr>
        <a:xfrm>
          <a:off x="13403794" y="1251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62070</xdr:rowOff>
    </xdr:from>
    <xdr:to>
      <xdr:col>18</xdr:col>
      <xdr:colOff>492125</xdr:colOff>
      <xdr:row>74</xdr:row>
      <xdr:rowOff>163670</xdr:rowOff>
    </xdr:to>
    <xdr:sp macro="" textlink="">
      <xdr:nvSpPr>
        <xdr:cNvPr id="625" name="円/楕円 624"/>
        <xdr:cNvSpPr/>
      </xdr:nvSpPr>
      <xdr:spPr>
        <a:xfrm>
          <a:off x="12763500" y="127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8747</xdr:rowOff>
    </xdr:from>
    <xdr:ext cx="599010" cy="259045"/>
    <xdr:sp macro="" textlink="">
      <xdr:nvSpPr>
        <xdr:cNvPr id="626" name="テキスト ボックス 625"/>
        <xdr:cNvSpPr txBox="1"/>
      </xdr:nvSpPr>
      <xdr:spPr>
        <a:xfrm>
          <a:off x="12514794" y="1252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149278</xdr:rowOff>
    </xdr:from>
    <xdr:to>
      <xdr:col>23</xdr:col>
      <xdr:colOff>517525</xdr:colOff>
      <xdr:row>97</xdr:row>
      <xdr:rowOff>13768</xdr:rowOff>
    </xdr:to>
    <xdr:cxnSp macro="">
      <xdr:nvCxnSpPr>
        <xdr:cNvPr id="653" name="直線コネクタ 652"/>
        <xdr:cNvCxnSpPr/>
      </xdr:nvCxnSpPr>
      <xdr:spPr>
        <a:xfrm>
          <a:off x="15481300" y="16608478"/>
          <a:ext cx="8382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149278</xdr:rowOff>
    </xdr:from>
    <xdr:to>
      <xdr:col>22</xdr:col>
      <xdr:colOff>365125</xdr:colOff>
      <xdr:row>97</xdr:row>
      <xdr:rowOff>97422</xdr:rowOff>
    </xdr:to>
    <xdr:cxnSp macro="">
      <xdr:nvCxnSpPr>
        <xdr:cNvPr id="656" name="直線コネクタ 655"/>
        <xdr:cNvCxnSpPr/>
      </xdr:nvCxnSpPr>
      <xdr:spPr>
        <a:xfrm flipV="1">
          <a:off x="14592300" y="16608478"/>
          <a:ext cx="889000" cy="1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97422</xdr:rowOff>
    </xdr:from>
    <xdr:to>
      <xdr:col>21</xdr:col>
      <xdr:colOff>161925</xdr:colOff>
      <xdr:row>97</xdr:row>
      <xdr:rowOff>162272</xdr:rowOff>
    </xdr:to>
    <xdr:cxnSp macro="">
      <xdr:nvCxnSpPr>
        <xdr:cNvPr id="659" name="直線コネクタ 658"/>
        <xdr:cNvCxnSpPr/>
      </xdr:nvCxnSpPr>
      <xdr:spPr>
        <a:xfrm flipV="1">
          <a:off x="13703300" y="16728072"/>
          <a:ext cx="889000" cy="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162272</xdr:rowOff>
    </xdr:from>
    <xdr:to>
      <xdr:col>19</xdr:col>
      <xdr:colOff>644525</xdr:colOff>
      <xdr:row>98</xdr:row>
      <xdr:rowOff>51854</xdr:rowOff>
    </xdr:to>
    <xdr:cxnSp macro="">
      <xdr:nvCxnSpPr>
        <xdr:cNvPr id="662" name="直線コネクタ 661"/>
        <xdr:cNvCxnSpPr/>
      </xdr:nvCxnSpPr>
      <xdr:spPr>
        <a:xfrm flipV="1">
          <a:off x="12814300" y="16792922"/>
          <a:ext cx="889000" cy="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134418</xdr:rowOff>
    </xdr:from>
    <xdr:to>
      <xdr:col>23</xdr:col>
      <xdr:colOff>568325</xdr:colOff>
      <xdr:row>97</xdr:row>
      <xdr:rowOff>64568</xdr:rowOff>
    </xdr:to>
    <xdr:sp macro="" textlink="">
      <xdr:nvSpPr>
        <xdr:cNvPr id="672" name="円/楕円 671"/>
        <xdr:cNvSpPr/>
      </xdr:nvSpPr>
      <xdr:spPr>
        <a:xfrm>
          <a:off x="16268700" y="165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157295</xdr:rowOff>
    </xdr:from>
    <xdr:ext cx="534377" cy="259045"/>
    <xdr:sp macro="" textlink="">
      <xdr:nvSpPr>
        <xdr:cNvPr id="673" name="積立金該当値テキスト"/>
        <xdr:cNvSpPr txBox="1"/>
      </xdr:nvSpPr>
      <xdr:spPr>
        <a:xfrm>
          <a:off x="16370300" y="164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98478</xdr:rowOff>
    </xdr:from>
    <xdr:to>
      <xdr:col>22</xdr:col>
      <xdr:colOff>415925</xdr:colOff>
      <xdr:row>97</xdr:row>
      <xdr:rowOff>28628</xdr:rowOff>
    </xdr:to>
    <xdr:sp macro="" textlink="">
      <xdr:nvSpPr>
        <xdr:cNvPr id="674" name="円/楕円 673"/>
        <xdr:cNvSpPr/>
      </xdr:nvSpPr>
      <xdr:spPr>
        <a:xfrm>
          <a:off x="15430500" y="165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19755</xdr:rowOff>
    </xdr:from>
    <xdr:ext cx="534377" cy="259045"/>
    <xdr:sp macro="" textlink="">
      <xdr:nvSpPr>
        <xdr:cNvPr id="675" name="テキスト ボックス 674"/>
        <xdr:cNvSpPr txBox="1"/>
      </xdr:nvSpPr>
      <xdr:spPr>
        <a:xfrm>
          <a:off x="15214111" y="1665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46622</xdr:rowOff>
    </xdr:from>
    <xdr:to>
      <xdr:col>21</xdr:col>
      <xdr:colOff>212725</xdr:colOff>
      <xdr:row>97</xdr:row>
      <xdr:rowOff>148222</xdr:rowOff>
    </xdr:to>
    <xdr:sp macro="" textlink="">
      <xdr:nvSpPr>
        <xdr:cNvPr id="676" name="円/楕円 675"/>
        <xdr:cNvSpPr/>
      </xdr:nvSpPr>
      <xdr:spPr>
        <a:xfrm>
          <a:off x="14541500" y="166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164749</xdr:rowOff>
    </xdr:from>
    <xdr:ext cx="534377" cy="259045"/>
    <xdr:sp macro="" textlink="">
      <xdr:nvSpPr>
        <xdr:cNvPr id="677" name="テキスト ボックス 676"/>
        <xdr:cNvSpPr txBox="1"/>
      </xdr:nvSpPr>
      <xdr:spPr>
        <a:xfrm>
          <a:off x="14325111" y="164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111472</xdr:rowOff>
    </xdr:from>
    <xdr:to>
      <xdr:col>20</xdr:col>
      <xdr:colOff>9525</xdr:colOff>
      <xdr:row>98</xdr:row>
      <xdr:rowOff>41622</xdr:rowOff>
    </xdr:to>
    <xdr:sp macro="" textlink="">
      <xdr:nvSpPr>
        <xdr:cNvPr id="678" name="円/楕円 677"/>
        <xdr:cNvSpPr/>
      </xdr:nvSpPr>
      <xdr:spPr>
        <a:xfrm>
          <a:off x="13652500" y="167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58149</xdr:rowOff>
    </xdr:from>
    <xdr:ext cx="534377" cy="259045"/>
    <xdr:sp macro="" textlink="">
      <xdr:nvSpPr>
        <xdr:cNvPr id="679" name="テキスト ボックス 678"/>
        <xdr:cNvSpPr txBox="1"/>
      </xdr:nvSpPr>
      <xdr:spPr>
        <a:xfrm>
          <a:off x="13436111" y="1651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1054</xdr:rowOff>
    </xdr:from>
    <xdr:to>
      <xdr:col>18</xdr:col>
      <xdr:colOff>492125</xdr:colOff>
      <xdr:row>98</xdr:row>
      <xdr:rowOff>102654</xdr:rowOff>
    </xdr:to>
    <xdr:sp macro="" textlink="">
      <xdr:nvSpPr>
        <xdr:cNvPr id="680" name="円/楕円 679"/>
        <xdr:cNvSpPr/>
      </xdr:nvSpPr>
      <xdr:spPr>
        <a:xfrm>
          <a:off x="12763500" y="168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93781</xdr:rowOff>
    </xdr:from>
    <xdr:ext cx="534377" cy="259045"/>
    <xdr:sp macro="" textlink="">
      <xdr:nvSpPr>
        <xdr:cNvPr id="681" name="テキスト ボックス 680"/>
        <xdr:cNvSpPr txBox="1"/>
      </xdr:nvSpPr>
      <xdr:spPr>
        <a:xfrm>
          <a:off x="12547111" y="168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134034</xdr:rowOff>
    </xdr:from>
    <xdr:to>
      <xdr:col>32</xdr:col>
      <xdr:colOff>187325</xdr:colOff>
      <xdr:row>38</xdr:row>
      <xdr:rowOff>135193</xdr:rowOff>
    </xdr:to>
    <xdr:cxnSp macro="">
      <xdr:nvCxnSpPr>
        <xdr:cNvPr id="712" name="直線コネクタ 711"/>
        <xdr:cNvCxnSpPr/>
      </xdr:nvCxnSpPr>
      <xdr:spPr>
        <a:xfrm flipV="1">
          <a:off x="21323300" y="6649134"/>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13"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135193</xdr:rowOff>
    </xdr:from>
    <xdr:to>
      <xdr:col>31</xdr:col>
      <xdr:colOff>34925</xdr:colOff>
      <xdr:row>39</xdr:row>
      <xdr:rowOff>98878</xdr:rowOff>
    </xdr:to>
    <xdr:cxnSp macro="">
      <xdr:nvCxnSpPr>
        <xdr:cNvPr id="715" name="直線コネクタ 714"/>
        <xdr:cNvCxnSpPr/>
      </xdr:nvCxnSpPr>
      <xdr:spPr>
        <a:xfrm flipV="1">
          <a:off x="20434300" y="6650293"/>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7" name="テキスト ボックス 716"/>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83234</xdr:rowOff>
    </xdr:from>
    <xdr:to>
      <xdr:col>32</xdr:col>
      <xdr:colOff>238125</xdr:colOff>
      <xdr:row>39</xdr:row>
      <xdr:rowOff>13384</xdr:rowOff>
    </xdr:to>
    <xdr:sp macro="" textlink="">
      <xdr:nvSpPr>
        <xdr:cNvPr id="731" name="円/楕円 730"/>
        <xdr:cNvSpPr/>
      </xdr:nvSpPr>
      <xdr:spPr>
        <a:xfrm>
          <a:off x="22110700" y="65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106111</xdr:rowOff>
    </xdr:from>
    <xdr:ext cx="469744" cy="259045"/>
    <xdr:sp macro="" textlink="">
      <xdr:nvSpPr>
        <xdr:cNvPr id="732" name="投資及び出資金該当値テキスト"/>
        <xdr:cNvSpPr txBox="1"/>
      </xdr:nvSpPr>
      <xdr:spPr>
        <a:xfrm>
          <a:off x="22212300" y="644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84393</xdr:rowOff>
    </xdr:from>
    <xdr:to>
      <xdr:col>31</xdr:col>
      <xdr:colOff>85725</xdr:colOff>
      <xdr:row>39</xdr:row>
      <xdr:rowOff>14543</xdr:rowOff>
    </xdr:to>
    <xdr:sp macro="" textlink="">
      <xdr:nvSpPr>
        <xdr:cNvPr id="733" name="円/楕円 732"/>
        <xdr:cNvSpPr/>
      </xdr:nvSpPr>
      <xdr:spPr>
        <a:xfrm>
          <a:off x="21272500" y="659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31070</xdr:rowOff>
    </xdr:from>
    <xdr:ext cx="469744" cy="259045"/>
    <xdr:sp macro="" textlink="">
      <xdr:nvSpPr>
        <xdr:cNvPr id="734" name="テキスト ボックス 733"/>
        <xdr:cNvSpPr txBox="1"/>
      </xdr:nvSpPr>
      <xdr:spPr>
        <a:xfrm>
          <a:off x="21088427" y="637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36830</xdr:rowOff>
    </xdr:from>
    <xdr:to>
      <xdr:col>32</xdr:col>
      <xdr:colOff>187325</xdr:colOff>
      <xdr:row>59</xdr:row>
      <xdr:rowOff>36868</xdr:rowOff>
    </xdr:to>
    <xdr:cxnSp macro="">
      <xdr:nvCxnSpPr>
        <xdr:cNvPr id="769" name="直線コネクタ 768"/>
        <xdr:cNvCxnSpPr/>
      </xdr:nvCxnSpPr>
      <xdr:spPr>
        <a:xfrm flipV="1">
          <a:off x="21323300" y="1015238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29629</xdr:rowOff>
    </xdr:from>
    <xdr:to>
      <xdr:col>31</xdr:col>
      <xdr:colOff>34925</xdr:colOff>
      <xdr:row>59</xdr:row>
      <xdr:rowOff>36868</xdr:rowOff>
    </xdr:to>
    <xdr:cxnSp macro="">
      <xdr:nvCxnSpPr>
        <xdr:cNvPr id="772" name="直線コネクタ 771"/>
        <xdr:cNvCxnSpPr/>
      </xdr:nvCxnSpPr>
      <xdr:spPr>
        <a:xfrm>
          <a:off x="20434300" y="101451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29629</xdr:rowOff>
    </xdr:from>
    <xdr:to>
      <xdr:col>29</xdr:col>
      <xdr:colOff>517525</xdr:colOff>
      <xdr:row>59</xdr:row>
      <xdr:rowOff>29743</xdr:rowOff>
    </xdr:to>
    <xdr:cxnSp macro="">
      <xdr:nvCxnSpPr>
        <xdr:cNvPr id="775" name="直線コネクタ 774"/>
        <xdr:cNvCxnSpPr/>
      </xdr:nvCxnSpPr>
      <xdr:spPr>
        <a:xfrm flipV="1">
          <a:off x="19545300" y="1014517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29743</xdr:rowOff>
    </xdr:from>
    <xdr:to>
      <xdr:col>28</xdr:col>
      <xdr:colOff>314325</xdr:colOff>
      <xdr:row>59</xdr:row>
      <xdr:rowOff>29934</xdr:rowOff>
    </xdr:to>
    <xdr:cxnSp macro="">
      <xdr:nvCxnSpPr>
        <xdr:cNvPr id="778" name="直線コネクタ 777"/>
        <xdr:cNvCxnSpPr/>
      </xdr:nvCxnSpPr>
      <xdr:spPr>
        <a:xfrm flipV="1">
          <a:off x="18656300" y="1014529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157480</xdr:rowOff>
    </xdr:from>
    <xdr:to>
      <xdr:col>32</xdr:col>
      <xdr:colOff>238125</xdr:colOff>
      <xdr:row>59</xdr:row>
      <xdr:rowOff>87630</xdr:rowOff>
    </xdr:to>
    <xdr:sp macro="" textlink="">
      <xdr:nvSpPr>
        <xdr:cNvPr id="788" name="円/楕円 787"/>
        <xdr:cNvSpPr/>
      </xdr:nvSpPr>
      <xdr:spPr>
        <a:xfrm>
          <a:off x="221107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72407</xdr:rowOff>
    </xdr:from>
    <xdr:ext cx="378565" cy="259045"/>
    <xdr:sp macro="" textlink="">
      <xdr:nvSpPr>
        <xdr:cNvPr id="789" name="貸付金該当値テキスト"/>
        <xdr:cNvSpPr txBox="1"/>
      </xdr:nvSpPr>
      <xdr:spPr>
        <a:xfrm>
          <a:off x="22212300" y="10016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157518</xdr:rowOff>
    </xdr:from>
    <xdr:to>
      <xdr:col>31</xdr:col>
      <xdr:colOff>85725</xdr:colOff>
      <xdr:row>59</xdr:row>
      <xdr:rowOff>87668</xdr:rowOff>
    </xdr:to>
    <xdr:sp macro="" textlink="">
      <xdr:nvSpPr>
        <xdr:cNvPr id="790" name="円/楕円 789"/>
        <xdr:cNvSpPr/>
      </xdr:nvSpPr>
      <xdr:spPr>
        <a:xfrm>
          <a:off x="21272500" y="101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78795</xdr:rowOff>
    </xdr:from>
    <xdr:ext cx="378565" cy="259045"/>
    <xdr:sp macro="" textlink="">
      <xdr:nvSpPr>
        <xdr:cNvPr id="791" name="テキスト ボックス 790"/>
        <xdr:cNvSpPr txBox="1"/>
      </xdr:nvSpPr>
      <xdr:spPr>
        <a:xfrm>
          <a:off x="21134017" y="101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150279</xdr:rowOff>
    </xdr:from>
    <xdr:to>
      <xdr:col>29</xdr:col>
      <xdr:colOff>568325</xdr:colOff>
      <xdr:row>59</xdr:row>
      <xdr:rowOff>80429</xdr:rowOff>
    </xdr:to>
    <xdr:sp macro="" textlink="">
      <xdr:nvSpPr>
        <xdr:cNvPr id="792" name="円/楕円 791"/>
        <xdr:cNvSpPr/>
      </xdr:nvSpPr>
      <xdr:spPr>
        <a:xfrm>
          <a:off x="20383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71556</xdr:rowOff>
    </xdr:from>
    <xdr:ext cx="378565" cy="259045"/>
    <xdr:sp macro="" textlink="">
      <xdr:nvSpPr>
        <xdr:cNvPr id="793" name="テキスト ボックス 792"/>
        <xdr:cNvSpPr txBox="1"/>
      </xdr:nvSpPr>
      <xdr:spPr>
        <a:xfrm>
          <a:off x="20245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150393</xdr:rowOff>
    </xdr:from>
    <xdr:to>
      <xdr:col>28</xdr:col>
      <xdr:colOff>365125</xdr:colOff>
      <xdr:row>59</xdr:row>
      <xdr:rowOff>80543</xdr:rowOff>
    </xdr:to>
    <xdr:sp macro="" textlink="">
      <xdr:nvSpPr>
        <xdr:cNvPr id="794" name="円/楕円 793"/>
        <xdr:cNvSpPr/>
      </xdr:nvSpPr>
      <xdr:spPr>
        <a:xfrm>
          <a:off x="194945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71670</xdr:rowOff>
    </xdr:from>
    <xdr:ext cx="378565" cy="259045"/>
    <xdr:sp macro="" textlink="">
      <xdr:nvSpPr>
        <xdr:cNvPr id="795" name="テキスト ボックス 794"/>
        <xdr:cNvSpPr txBox="1"/>
      </xdr:nvSpPr>
      <xdr:spPr>
        <a:xfrm>
          <a:off x="19356017" y="1018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150584</xdr:rowOff>
    </xdr:from>
    <xdr:to>
      <xdr:col>27</xdr:col>
      <xdr:colOff>161925</xdr:colOff>
      <xdr:row>59</xdr:row>
      <xdr:rowOff>80734</xdr:rowOff>
    </xdr:to>
    <xdr:sp macro="" textlink="">
      <xdr:nvSpPr>
        <xdr:cNvPr id="796" name="円/楕円 795"/>
        <xdr:cNvSpPr/>
      </xdr:nvSpPr>
      <xdr:spPr>
        <a:xfrm>
          <a:off x="18605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71861</xdr:rowOff>
    </xdr:from>
    <xdr:ext cx="378565" cy="259045"/>
    <xdr:sp macro="" textlink="">
      <xdr:nvSpPr>
        <xdr:cNvPr id="797" name="テキスト ボックス 796"/>
        <xdr:cNvSpPr txBox="1"/>
      </xdr:nvSpPr>
      <xdr:spPr>
        <a:xfrm>
          <a:off x="18467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86627</xdr:rowOff>
    </xdr:from>
    <xdr:to>
      <xdr:col>32</xdr:col>
      <xdr:colOff>187325</xdr:colOff>
      <xdr:row>77</xdr:row>
      <xdr:rowOff>94940</xdr:rowOff>
    </xdr:to>
    <xdr:cxnSp macro="">
      <xdr:nvCxnSpPr>
        <xdr:cNvPr id="826" name="直線コネクタ 825"/>
        <xdr:cNvCxnSpPr/>
      </xdr:nvCxnSpPr>
      <xdr:spPr>
        <a:xfrm flipV="1">
          <a:off x="21323300" y="13288277"/>
          <a:ext cx="8382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94940</xdr:rowOff>
    </xdr:from>
    <xdr:to>
      <xdr:col>31</xdr:col>
      <xdr:colOff>34925</xdr:colOff>
      <xdr:row>77</xdr:row>
      <xdr:rowOff>130305</xdr:rowOff>
    </xdr:to>
    <xdr:cxnSp macro="">
      <xdr:nvCxnSpPr>
        <xdr:cNvPr id="829" name="直線コネクタ 828"/>
        <xdr:cNvCxnSpPr/>
      </xdr:nvCxnSpPr>
      <xdr:spPr>
        <a:xfrm flipV="1">
          <a:off x="20434300" y="13296590"/>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123340</xdr:rowOff>
    </xdr:from>
    <xdr:to>
      <xdr:col>29</xdr:col>
      <xdr:colOff>517525</xdr:colOff>
      <xdr:row>77</xdr:row>
      <xdr:rowOff>130305</xdr:rowOff>
    </xdr:to>
    <xdr:cxnSp macro="">
      <xdr:nvCxnSpPr>
        <xdr:cNvPr id="832" name="直線コネクタ 831"/>
        <xdr:cNvCxnSpPr/>
      </xdr:nvCxnSpPr>
      <xdr:spPr>
        <a:xfrm>
          <a:off x="19545300" y="13324990"/>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95100</xdr:rowOff>
    </xdr:from>
    <xdr:to>
      <xdr:col>28</xdr:col>
      <xdr:colOff>314325</xdr:colOff>
      <xdr:row>77</xdr:row>
      <xdr:rowOff>123340</xdr:rowOff>
    </xdr:to>
    <xdr:cxnSp macro="">
      <xdr:nvCxnSpPr>
        <xdr:cNvPr id="835" name="直線コネクタ 834"/>
        <xdr:cNvCxnSpPr/>
      </xdr:nvCxnSpPr>
      <xdr:spPr>
        <a:xfrm>
          <a:off x="18656300" y="13296750"/>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35827</xdr:rowOff>
    </xdr:from>
    <xdr:to>
      <xdr:col>32</xdr:col>
      <xdr:colOff>238125</xdr:colOff>
      <xdr:row>77</xdr:row>
      <xdr:rowOff>137427</xdr:rowOff>
    </xdr:to>
    <xdr:sp macro="" textlink="">
      <xdr:nvSpPr>
        <xdr:cNvPr id="845" name="円/楕円 844"/>
        <xdr:cNvSpPr/>
      </xdr:nvSpPr>
      <xdr:spPr>
        <a:xfrm>
          <a:off x="22110700" y="132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14254</xdr:rowOff>
    </xdr:from>
    <xdr:ext cx="534377" cy="259045"/>
    <xdr:sp macro="" textlink="">
      <xdr:nvSpPr>
        <xdr:cNvPr id="846" name="繰出金該当値テキスト"/>
        <xdr:cNvSpPr txBox="1"/>
      </xdr:nvSpPr>
      <xdr:spPr>
        <a:xfrm>
          <a:off x="22212300" y="132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44140</xdr:rowOff>
    </xdr:from>
    <xdr:to>
      <xdr:col>31</xdr:col>
      <xdr:colOff>85725</xdr:colOff>
      <xdr:row>77</xdr:row>
      <xdr:rowOff>145740</xdr:rowOff>
    </xdr:to>
    <xdr:sp macro="" textlink="">
      <xdr:nvSpPr>
        <xdr:cNvPr id="847" name="円/楕円 846"/>
        <xdr:cNvSpPr/>
      </xdr:nvSpPr>
      <xdr:spPr>
        <a:xfrm>
          <a:off x="21272500" y="132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136867</xdr:rowOff>
    </xdr:from>
    <xdr:ext cx="534377" cy="259045"/>
    <xdr:sp macro="" textlink="">
      <xdr:nvSpPr>
        <xdr:cNvPr id="848" name="テキスト ボックス 847"/>
        <xdr:cNvSpPr txBox="1"/>
      </xdr:nvSpPr>
      <xdr:spPr>
        <a:xfrm>
          <a:off x="21056111" y="133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79505</xdr:rowOff>
    </xdr:from>
    <xdr:to>
      <xdr:col>29</xdr:col>
      <xdr:colOff>568325</xdr:colOff>
      <xdr:row>78</xdr:row>
      <xdr:rowOff>9655</xdr:rowOff>
    </xdr:to>
    <xdr:sp macro="" textlink="">
      <xdr:nvSpPr>
        <xdr:cNvPr id="849" name="円/楕円 848"/>
        <xdr:cNvSpPr/>
      </xdr:nvSpPr>
      <xdr:spPr>
        <a:xfrm>
          <a:off x="20383500" y="132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782</xdr:rowOff>
    </xdr:from>
    <xdr:ext cx="534377" cy="259045"/>
    <xdr:sp macro="" textlink="">
      <xdr:nvSpPr>
        <xdr:cNvPr id="850" name="テキスト ボックス 849"/>
        <xdr:cNvSpPr txBox="1"/>
      </xdr:nvSpPr>
      <xdr:spPr>
        <a:xfrm>
          <a:off x="20167111" y="133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72540</xdr:rowOff>
    </xdr:from>
    <xdr:to>
      <xdr:col>28</xdr:col>
      <xdr:colOff>365125</xdr:colOff>
      <xdr:row>78</xdr:row>
      <xdr:rowOff>2690</xdr:rowOff>
    </xdr:to>
    <xdr:sp macro="" textlink="">
      <xdr:nvSpPr>
        <xdr:cNvPr id="851" name="円/楕円 850"/>
        <xdr:cNvSpPr/>
      </xdr:nvSpPr>
      <xdr:spPr>
        <a:xfrm>
          <a:off x="19494500" y="132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165267</xdr:rowOff>
    </xdr:from>
    <xdr:ext cx="534377" cy="259045"/>
    <xdr:sp macro="" textlink="">
      <xdr:nvSpPr>
        <xdr:cNvPr id="852" name="テキスト ボックス 851"/>
        <xdr:cNvSpPr txBox="1"/>
      </xdr:nvSpPr>
      <xdr:spPr>
        <a:xfrm>
          <a:off x="19278111" y="133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44300</xdr:rowOff>
    </xdr:from>
    <xdr:to>
      <xdr:col>27</xdr:col>
      <xdr:colOff>161925</xdr:colOff>
      <xdr:row>77</xdr:row>
      <xdr:rowOff>145900</xdr:rowOff>
    </xdr:to>
    <xdr:sp macro="" textlink="">
      <xdr:nvSpPr>
        <xdr:cNvPr id="853" name="円/楕円 852"/>
        <xdr:cNvSpPr/>
      </xdr:nvSpPr>
      <xdr:spPr>
        <a:xfrm>
          <a:off x="18605500" y="132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137027</xdr:rowOff>
    </xdr:from>
    <xdr:ext cx="534377" cy="259045"/>
    <xdr:sp macro="" textlink="">
      <xdr:nvSpPr>
        <xdr:cNvPr id="854" name="テキスト ボックス 853"/>
        <xdr:cNvSpPr txBox="1"/>
      </xdr:nvSpPr>
      <xdr:spPr>
        <a:xfrm>
          <a:off x="18389111" y="133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性質別の住民一人当たりのコストは、全体的に類似団体を上回っている。</a:t>
          </a:r>
          <a:r>
            <a:rPr kumimoji="1" lang="ja-JP" altLang="en-US" sz="1300">
              <a:solidFill>
                <a:schemeClr val="dk1"/>
              </a:solidFill>
              <a:effectLst/>
              <a:latin typeface="+mn-lt"/>
              <a:ea typeface="+mn-ea"/>
              <a:cs typeface="+mn-cs"/>
            </a:rPr>
            <a:t>特に物件費、補助費等、普通建設事業費（うち新規整備）が増加傾向にある。要因については、物件費では総合行政用ＰＣ運営経費等の増、補助費等については、農業振興や企業会計への補助金の増、普通建設事業費では橋梁長寿命化事業、地域優良賃貸住宅整備事業、若者世帯住宅建設支援事業などの増加によ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今後については、集中改革プランに掲げた補助金の適正化と整理統合などの取り組み</a:t>
          </a:r>
          <a:r>
            <a:rPr kumimoji="1" lang="ja-JP" altLang="en-US" sz="1300">
              <a:solidFill>
                <a:schemeClr val="dk1"/>
              </a:solidFill>
              <a:effectLst/>
              <a:latin typeface="+mn-lt"/>
              <a:ea typeface="+mn-ea"/>
              <a:cs typeface="+mn-cs"/>
            </a:rPr>
            <a:t>や、公共施設総合管理計画を基に計画的・合理的な管理に努めてい</a:t>
          </a:r>
          <a:r>
            <a:rPr kumimoji="1" lang="ja-JP" altLang="ja-JP" sz="1300">
              <a:solidFill>
                <a:schemeClr val="dk1"/>
              </a:solidFill>
              <a:effectLst/>
              <a:latin typeface="+mn-lt"/>
              <a:ea typeface="+mn-ea"/>
              <a:cs typeface="+mn-cs"/>
            </a:rPr>
            <a:t>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11,981
11,950
202.23
9,202,025
9,007,723
190,430
5,328,262
10,746,404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103505</xdr:rowOff>
    </xdr:from>
    <xdr:to>
      <xdr:col>6</xdr:col>
      <xdr:colOff>511175</xdr:colOff>
      <xdr:row>35</xdr:row>
      <xdr:rowOff>46165</xdr:rowOff>
    </xdr:to>
    <xdr:cxnSp macro="">
      <xdr:nvCxnSpPr>
        <xdr:cNvPr id="61" name="直線コネクタ 60"/>
        <xdr:cNvCxnSpPr/>
      </xdr:nvCxnSpPr>
      <xdr:spPr>
        <a:xfrm flipV="1">
          <a:off x="3797300" y="5932805"/>
          <a:ext cx="8382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7874</xdr:rowOff>
    </xdr:from>
    <xdr:to>
      <xdr:col>5</xdr:col>
      <xdr:colOff>358775</xdr:colOff>
      <xdr:row>35</xdr:row>
      <xdr:rowOff>46165</xdr:rowOff>
    </xdr:to>
    <xdr:cxnSp macro="">
      <xdr:nvCxnSpPr>
        <xdr:cNvPr id="64" name="直線コネクタ 63"/>
        <xdr:cNvCxnSpPr/>
      </xdr:nvCxnSpPr>
      <xdr:spPr>
        <a:xfrm>
          <a:off x="2908300" y="6008624"/>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107124</xdr:rowOff>
    </xdr:from>
    <xdr:to>
      <xdr:col>4</xdr:col>
      <xdr:colOff>155575</xdr:colOff>
      <xdr:row>35</xdr:row>
      <xdr:rowOff>7874</xdr:rowOff>
    </xdr:to>
    <xdr:cxnSp macro="">
      <xdr:nvCxnSpPr>
        <xdr:cNvPr id="67" name="直線コネクタ 66"/>
        <xdr:cNvCxnSpPr/>
      </xdr:nvCxnSpPr>
      <xdr:spPr>
        <a:xfrm>
          <a:off x="2019300" y="5936424"/>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149225</xdr:rowOff>
    </xdr:from>
    <xdr:to>
      <xdr:col>2</xdr:col>
      <xdr:colOff>638175</xdr:colOff>
      <xdr:row>34</xdr:row>
      <xdr:rowOff>107124</xdr:rowOff>
    </xdr:to>
    <xdr:cxnSp macro="">
      <xdr:nvCxnSpPr>
        <xdr:cNvPr id="70" name="直線コネクタ 69"/>
        <xdr:cNvCxnSpPr/>
      </xdr:nvCxnSpPr>
      <xdr:spPr>
        <a:xfrm>
          <a:off x="1130300" y="5807075"/>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52705</xdr:rowOff>
    </xdr:from>
    <xdr:to>
      <xdr:col>6</xdr:col>
      <xdr:colOff>561975</xdr:colOff>
      <xdr:row>34</xdr:row>
      <xdr:rowOff>154305</xdr:rowOff>
    </xdr:to>
    <xdr:sp macro="" textlink="">
      <xdr:nvSpPr>
        <xdr:cNvPr id="80" name="円/楕円 79"/>
        <xdr:cNvSpPr/>
      </xdr:nvSpPr>
      <xdr:spPr>
        <a:xfrm>
          <a:off x="45847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75582</xdr:rowOff>
    </xdr:from>
    <xdr:ext cx="469744" cy="259045"/>
    <xdr:sp macro="" textlink="">
      <xdr:nvSpPr>
        <xdr:cNvPr id="81" name="議会費該当値テキスト"/>
        <xdr:cNvSpPr txBox="1"/>
      </xdr:nvSpPr>
      <xdr:spPr>
        <a:xfrm>
          <a:off x="4686300" y="57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166815</xdr:rowOff>
    </xdr:from>
    <xdr:to>
      <xdr:col>5</xdr:col>
      <xdr:colOff>409575</xdr:colOff>
      <xdr:row>35</xdr:row>
      <xdr:rowOff>96965</xdr:rowOff>
    </xdr:to>
    <xdr:sp macro="" textlink="">
      <xdr:nvSpPr>
        <xdr:cNvPr id="82" name="円/楕円 81"/>
        <xdr:cNvSpPr/>
      </xdr:nvSpPr>
      <xdr:spPr>
        <a:xfrm>
          <a:off x="3746500" y="5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113492</xdr:rowOff>
    </xdr:from>
    <xdr:ext cx="469744" cy="259045"/>
    <xdr:sp macro="" textlink="">
      <xdr:nvSpPr>
        <xdr:cNvPr id="83" name="テキスト ボックス 82"/>
        <xdr:cNvSpPr txBox="1"/>
      </xdr:nvSpPr>
      <xdr:spPr>
        <a:xfrm>
          <a:off x="3562427" y="577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128524</xdr:rowOff>
    </xdr:from>
    <xdr:to>
      <xdr:col>4</xdr:col>
      <xdr:colOff>206375</xdr:colOff>
      <xdr:row>35</xdr:row>
      <xdr:rowOff>58674</xdr:rowOff>
    </xdr:to>
    <xdr:sp macro="" textlink="">
      <xdr:nvSpPr>
        <xdr:cNvPr id="84" name="円/楕円 83"/>
        <xdr:cNvSpPr/>
      </xdr:nvSpPr>
      <xdr:spPr>
        <a:xfrm>
          <a:off x="2857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75201</xdr:rowOff>
    </xdr:from>
    <xdr:ext cx="469744" cy="259045"/>
    <xdr:sp macro="" textlink="">
      <xdr:nvSpPr>
        <xdr:cNvPr id="85" name="テキスト ボックス 84"/>
        <xdr:cNvSpPr txBox="1"/>
      </xdr:nvSpPr>
      <xdr:spPr>
        <a:xfrm>
          <a:off x="2673427"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56324</xdr:rowOff>
    </xdr:from>
    <xdr:to>
      <xdr:col>3</xdr:col>
      <xdr:colOff>3175</xdr:colOff>
      <xdr:row>34</xdr:row>
      <xdr:rowOff>157924</xdr:rowOff>
    </xdr:to>
    <xdr:sp macro="" textlink="">
      <xdr:nvSpPr>
        <xdr:cNvPr id="86" name="円/楕円 85"/>
        <xdr:cNvSpPr/>
      </xdr:nvSpPr>
      <xdr:spPr>
        <a:xfrm>
          <a:off x="1968500" y="58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3001</xdr:rowOff>
    </xdr:from>
    <xdr:ext cx="469744" cy="259045"/>
    <xdr:sp macro="" textlink="">
      <xdr:nvSpPr>
        <xdr:cNvPr id="87" name="テキスト ボックス 86"/>
        <xdr:cNvSpPr txBox="1"/>
      </xdr:nvSpPr>
      <xdr:spPr>
        <a:xfrm>
          <a:off x="1784427" y="56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98425</xdr:rowOff>
    </xdr:from>
    <xdr:to>
      <xdr:col>1</xdr:col>
      <xdr:colOff>485775</xdr:colOff>
      <xdr:row>34</xdr:row>
      <xdr:rowOff>28575</xdr:rowOff>
    </xdr:to>
    <xdr:sp macro="" textlink="">
      <xdr:nvSpPr>
        <xdr:cNvPr id="88" name="円/楕円 87"/>
        <xdr:cNvSpPr/>
      </xdr:nvSpPr>
      <xdr:spPr>
        <a:xfrm>
          <a:off x="1079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45102</xdr:rowOff>
    </xdr:from>
    <xdr:ext cx="469744" cy="259045"/>
    <xdr:sp macro="" textlink="">
      <xdr:nvSpPr>
        <xdr:cNvPr id="89" name="テキスト ボックス 88"/>
        <xdr:cNvSpPr txBox="1"/>
      </xdr:nvSpPr>
      <xdr:spPr>
        <a:xfrm>
          <a:off x="895427"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122836</xdr:rowOff>
    </xdr:from>
    <xdr:to>
      <xdr:col>6</xdr:col>
      <xdr:colOff>511175</xdr:colOff>
      <xdr:row>56</xdr:row>
      <xdr:rowOff>123789</xdr:rowOff>
    </xdr:to>
    <xdr:cxnSp macro="">
      <xdr:nvCxnSpPr>
        <xdr:cNvPr id="120" name="直線コネクタ 119"/>
        <xdr:cNvCxnSpPr/>
      </xdr:nvCxnSpPr>
      <xdr:spPr>
        <a:xfrm>
          <a:off x="3797300" y="9724036"/>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122836</xdr:rowOff>
    </xdr:from>
    <xdr:to>
      <xdr:col>5</xdr:col>
      <xdr:colOff>358775</xdr:colOff>
      <xdr:row>57</xdr:row>
      <xdr:rowOff>53008</xdr:rowOff>
    </xdr:to>
    <xdr:cxnSp macro="">
      <xdr:nvCxnSpPr>
        <xdr:cNvPr id="123" name="直線コネクタ 122"/>
        <xdr:cNvCxnSpPr/>
      </xdr:nvCxnSpPr>
      <xdr:spPr>
        <a:xfrm flipV="1">
          <a:off x="2908300" y="9724036"/>
          <a:ext cx="889000" cy="10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53008</xdr:rowOff>
    </xdr:from>
    <xdr:to>
      <xdr:col>4</xdr:col>
      <xdr:colOff>155575</xdr:colOff>
      <xdr:row>57</xdr:row>
      <xdr:rowOff>88941</xdr:rowOff>
    </xdr:to>
    <xdr:cxnSp macro="">
      <xdr:nvCxnSpPr>
        <xdr:cNvPr id="126" name="直線コネクタ 125"/>
        <xdr:cNvCxnSpPr/>
      </xdr:nvCxnSpPr>
      <xdr:spPr>
        <a:xfrm flipV="1">
          <a:off x="2019300" y="9825658"/>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88941</xdr:rowOff>
    </xdr:from>
    <xdr:to>
      <xdr:col>2</xdr:col>
      <xdr:colOff>638175</xdr:colOff>
      <xdr:row>57</xdr:row>
      <xdr:rowOff>153263</xdr:rowOff>
    </xdr:to>
    <xdr:cxnSp macro="">
      <xdr:nvCxnSpPr>
        <xdr:cNvPr id="129" name="直線コネクタ 128"/>
        <xdr:cNvCxnSpPr/>
      </xdr:nvCxnSpPr>
      <xdr:spPr>
        <a:xfrm flipV="1">
          <a:off x="1130300" y="9861591"/>
          <a:ext cx="889000" cy="6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72989</xdr:rowOff>
    </xdr:from>
    <xdr:to>
      <xdr:col>6</xdr:col>
      <xdr:colOff>561975</xdr:colOff>
      <xdr:row>57</xdr:row>
      <xdr:rowOff>3139</xdr:rowOff>
    </xdr:to>
    <xdr:sp macro="" textlink="">
      <xdr:nvSpPr>
        <xdr:cNvPr id="139" name="円/楕円 138"/>
        <xdr:cNvSpPr/>
      </xdr:nvSpPr>
      <xdr:spPr>
        <a:xfrm>
          <a:off x="4584700" y="96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95866</xdr:rowOff>
    </xdr:from>
    <xdr:ext cx="599010" cy="259045"/>
    <xdr:sp macro="" textlink="">
      <xdr:nvSpPr>
        <xdr:cNvPr id="140" name="総務費該当値テキスト"/>
        <xdr:cNvSpPr txBox="1"/>
      </xdr:nvSpPr>
      <xdr:spPr>
        <a:xfrm>
          <a:off x="4686300" y="952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72036</xdr:rowOff>
    </xdr:from>
    <xdr:to>
      <xdr:col>5</xdr:col>
      <xdr:colOff>409575</xdr:colOff>
      <xdr:row>57</xdr:row>
      <xdr:rowOff>2186</xdr:rowOff>
    </xdr:to>
    <xdr:sp macro="" textlink="">
      <xdr:nvSpPr>
        <xdr:cNvPr id="141" name="円/楕円 140"/>
        <xdr:cNvSpPr/>
      </xdr:nvSpPr>
      <xdr:spPr>
        <a:xfrm>
          <a:off x="3746500" y="96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164763</xdr:rowOff>
    </xdr:from>
    <xdr:ext cx="599010" cy="259045"/>
    <xdr:sp macro="" textlink="">
      <xdr:nvSpPr>
        <xdr:cNvPr id="142" name="テキスト ボックス 141"/>
        <xdr:cNvSpPr txBox="1"/>
      </xdr:nvSpPr>
      <xdr:spPr>
        <a:xfrm>
          <a:off x="3497794" y="97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2208</xdr:rowOff>
    </xdr:from>
    <xdr:to>
      <xdr:col>4</xdr:col>
      <xdr:colOff>206375</xdr:colOff>
      <xdr:row>57</xdr:row>
      <xdr:rowOff>103808</xdr:rowOff>
    </xdr:to>
    <xdr:sp macro="" textlink="">
      <xdr:nvSpPr>
        <xdr:cNvPr id="143" name="円/楕円 142"/>
        <xdr:cNvSpPr/>
      </xdr:nvSpPr>
      <xdr:spPr>
        <a:xfrm>
          <a:off x="2857500" y="97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120335</xdr:rowOff>
    </xdr:from>
    <xdr:ext cx="599010" cy="259045"/>
    <xdr:sp macro="" textlink="">
      <xdr:nvSpPr>
        <xdr:cNvPr id="144" name="テキスト ボックス 143"/>
        <xdr:cNvSpPr txBox="1"/>
      </xdr:nvSpPr>
      <xdr:spPr>
        <a:xfrm>
          <a:off x="2608794" y="955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38141</xdr:rowOff>
    </xdr:from>
    <xdr:to>
      <xdr:col>3</xdr:col>
      <xdr:colOff>3175</xdr:colOff>
      <xdr:row>57</xdr:row>
      <xdr:rowOff>139741</xdr:rowOff>
    </xdr:to>
    <xdr:sp macro="" textlink="">
      <xdr:nvSpPr>
        <xdr:cNvPr id="145" name="円/楕円 144"/>
        <xdr:cNvSpPr/>
      </xdr:nvSpPr>
      <xdr:spPr>
        <a:xfrm>
          <a:off x="1968500" y="98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156268</xdr:rowOff>
    </xdr:from>
    <xdr:ext cx="599010" cy="259045"/>
    <xdr:sp macro="" textlink="">
      <xdr:nvSpPr>
        <xdr:cNvPr id="146" name="テキスト ボックス 145"/>
        <xdr:cNvSpPr txBox="1"/>
      </xdr:nvSpPr>
      <xdr:spPr>
        <a:xfrm>
          <a:off x="1719794" y="958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102463</xdr:rowOff>
    </xdr:from>
    <xdr:to>
      <xdr:col>1</xdr:col>
      <xdr:colOff>485775</xdr:colOff>
      <xdr:row>58</xdr:row>
      <xdr:rowOff>32613</xdr:rowOff>
    </xdr:to>
    <xdr:sp macro="" textlink="">
      <xdr:nvSpPr>
        <xdr:cNvPr id="147" name="円/楕円 146"/>
        <xdr:cNvSpPr/>
      </xdr:nvSpPr>
      <xdr:spPr>
        <a:xfrm>
          <a:off x="1079500" y="98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23740</xdr:rowOff>
    </xdr:from>
    <xdr:ext cx="534377" cy="259045"/>
    <xdr:sp macro="" textlink="">
      <xdr:nvSpPr>
        <xdr:cNvPr id="148" name="テキスト ボックス 147"/>
        <xdr:cNvSpPr txBox="1"/>
      </xdr:nvSpPr>
      <xdr:spPr>
        <a:xfrm>
          <a:off x="863111" y="99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8386</xdr:rowOff>
    </xdr:from>
    <xdr:to>
      <xdr:col>6</xdr:col>
      <xdr:colOff>511175</xdr:colOff>
      <xdr:row>78</xdr:row>
      <xdr:rowOff>36416</xdr:rowOff>
    </xdr:to>
    <xdr:cxnSp macro="">
      <xdr:nvCxnSpPr>
        <xdr:cNvPr id="180" name="直線コネクタ 179"/>
        <xdr:cNvCxnSpPr/>
      </xdr:nvCxnSpPr>
      <xdr:spPr>
        <a:xfrm>
          <a:off x="3797300" y="13381486"/>
          <a:ext cx="838200" cy="2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8386</xdr:rowOff>
    </xdr:from>
    <xdr:to>
      <xdr:col>5</xdr:col>
      <xdr:colOff>358775</xdr:colOff>
      <xdr:row>78</xdr:row>
      <xdr:rowOff>102819</xdr:rowOff>
    </xdr:to>
    <xdr:cxnSp macro="">
      <xdr:nvCxnSpPr>
        <xdr:cNvPr id="183" name="直線コネクタ 182"/>
        <xdr:cNvCxnSpPr/>
      </xdr:nvCxnSpPr>
      <xdr:spPr>
        <a:xfrm flipV="1">
          <a:off x="2908300" y="13381486"/>
          <a:ext cx="889000" cy="9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102819</xdr:rowOff>
    </xdr:from>
    <xdr:to>
      <xdr:col>4</xdr:col>
      <xdr:colOff>155575</xdr:colOff>
      <xdr:row>78</xdr:row>
      <xdr:rowOff>141289</xdr:rowOff>
    </xdr:to>
    <xdr:cxnSp macro="">
      <xdr:nvCxnSpPr>
        <xdr:cNvPr id="186" name="直線コネクタ 185"/>
        <xdr:cNvCxnSpPr/>
      </xdr:nvCxnSpPr>
      <xdr:spPr>
        <a:xfrm flipV="1">
          <a:off x="2019300" y="13475919"/>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141289</xdr:rowOff>
    </xdr:from>
    <xdr:to>
      <xdr:col>2</xdr:col>
      <xdr:colOff>638175</xdr:colOff>
      <xdr:row>78</xdr:row>
      <xdr:rowOff>144957</xdr:rowOff>
    </xdr:to>
    <xdr:cxnSp macro="">
      <xdr:nvCxnSpPr>
        <xdr:cNvPr id="189" name="直線コネクタ 188"/>
        <xdr:cNvCxnSpPr/>
      </xdr:nvCxnSpPr>
      <xdr:spPr>
        <a:xfrm flipV="1">
          <a:off x="1130300" y="13514389"/>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157066</xdr:rowOff>
    </xdr:from>
    <xdr:to>
      <xdr:col>6</xdr:col>
      <xdr:colOff>561975</xdr:colOff>
      <xdr:row>78</xdr:row>
      <xdr:rowOff>87216</xdr:rowOff>
    </xdr:to>
    <xdr:sp macro="" textlink="">
      <xdr:nvSpPr>
        <xdr:cNvPr id="199" name="円/楕円 198"/>
        <xdr:cNvSpPr/>
      </xdr:nvSpPr>
      <xdr:spPr>
        <a:xfrm>
          <a:off x="4584700" y="133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135493</xdr:rowOff>
    </xdr:from>
    <xdr:ext cx="599010" cy="259045"/>
    <xdr:sp macro="" textlink="">
      <xdr:nvSpPr>
        <xdr:cNvPr id="200" name="民生費該当値テキスト"/>
        <xdr:cNvSpPr txBox="1"/>
      </xdr:nvSpPr>
      <xdr:spPr>
        <a:xfrm>
          <a:off x="4686300" y="1333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129036</xdr:rowOff>
    </xdr:from>
    <xdr:to>
      <xdr:col>5</xdr:col>
      <xdr:colOff>409575</xdr:colOff>
      <xdr:row>78</xdr:row>
      <xdr:rowOff>59186</xdr:rowOff>
    </xdr:to>
    <xdr:sp macro="" textlink="">
      <xdr:nvSpPr>
        <xdr:cNvPr id="201" name="円/楕円 200"/>
        <xdr:cNvSpPr/>
      </xdr:nvSpPr>
      <xdr:spPr>
        <a:xfrm>
          <a:off x="3746500" y="133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50313</xdr:rowOff>
    </xdr:from>
    <xdr:ext cx="599010" cy="259045"/>
    <xdr:sp macro="" textlink="">
      <xdr:nvSpPr>
        <xdr:cNvPr id="202" name="テキスト ボックス 201"/>
        <xdr:cNvSpPr txBox="1"/>
      </xdr:nvSpPr>
      <xdr:spPr>
        <a:xfrm>
          <a:off x="3497794" y="1342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52019</xdr:rowOff>
    </xdr:from>
    <xdr:to>
      <xdr:col>4</xdr:col>
      <xdr:colOff>206375</xdr:colOff>
      <xdr:row>78</xdr:row>
      <xdr:rowOff>153619</xdr:rowOff>
    </xdr:to>
    <xdr:sp macro="" textlink="">
      <xdr:nvSpPr>
        <xdr:cNvPr id="203" name="円/楕円 202"/>
        <xdr:cNvSpPr/>
      </xdr:nvSpPr>
      <xdr:spPr>
        <a:xfrm>
          <a:off x="2857500" y="134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144746</xdr:rowOff>
    </xdr:from>
    <xdr:ext cx="599010" cy="259045"/>
    <xdr:sp macro="" textlink="">
      <xdr:nvSpPr>
        <xdr:cNvPr id="204" name="テキスト ボックス 203"/>
        <xdr:cNvSpPr txBox="1"/>
      </xdr:nvSpPr>
      <xdr:spPr>
        <a:xfrm>
          <a:off x="2608794" y="1351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90489</xdr:rowOff>
    </xdr:from>
    <xdr:to>
      <xdr:col>3</xdr:col>
      <xdr:colOff>3175</xdr:colOff>
      <xdr:row>79</xdr:row>
      <xdr:rowOff>20639</xdr:rowOff>
    </xdr:to>
    <xdr:sp macro="" textlink="">
      <xdr:nvSpPr>
        <xdr:cNvPr id="205" name="円/楕円 204"/>
        <xdr:cNvSpPr/>
      </xdr:nvSpPr>
      <xdr:spPr>
        <a:xfrm>
          <a:off x="1968500" y="134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11766</xdr:rowOff>
    </xdr:from>
    <xdr:ext cx="599010" cy="259045"/>
    <xdr:sp macro="" textlink="">
      <xdr:nvSpPr>
        <xdr:cNvPr id="206" name="テキスト ボックス 205"/>
        <xdr:cNvSpPr txBox="1"/>
      </xdr:nvSpPr>
      <xdr:spPr>
        <a:xfrm>
          <a:off x="1719794" y="1355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94157</xdr:rowOff>
    </xdr:from>
    <xdr:to>
      <xdr:col>1</xdr:col>
      <xdr:colOff>485775</xdr:colOff>
      <xdr:row>79</xdr:row>
      <xdr:rowOff>24307</xdr:rowOff>
    </xdr:to>
    <xdr:sp macro="" textlink="">
      <xdr:nvSpPr>
        <xdr:cNvPr id="207" name="円/楕円 206"/>
        <xdr:cNvSpPr/>
      </xdr:nvSpPr>
      <xdr:spPr>
        <a:xfrm>
          <a:off x="1079500" y="134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15434</xdr:rowOff>
    </xdr:from>
    <xdr:ext cx="599010" cy="259045"/>
    <xdr:sp macro="" textlink="">
      <xdr:nvSpPr>
        <xdr:cNvPr id="208" name="テキスト ボックス 207"/>
        <xdr:cNvSpPr txBox="1"/>
      </xdr:nvSpPr>
      <xdr:spPr>
        <a:xfrm>
          <a:off x="830794" y="1355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75445</xdr:rowOff>
    </xdr:from>
    <xdr:to>
      <xdr:col>6</xdr:col>
      <xdr:colOff>511175</xdr:colOff>
      <xdr:row>93</xdr:row>
      <xdr:rowOff>161779</xdr:rowOff>
    </xdr:to>
    <xdr:cxnSp macro="">
      <xdr:nvCxnSpPr>
        <xdr:cNvPr id="241" name="直線コネクタ 240"/>
        <xdr:cNvCxnSpPr/>
      </xdr:nvCxnSpPr>
      <xdr:spPr>
        <a:xfrm flipV="1">
          <a:off x="3797300" y="16020295"/>
          <a:ext cx="8382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161779</xdr:rowOff>
    </xdr:from>
    <xdr:to>
      <xdr:col>5</xdr:col>
      <xdr:colOff>358775</xdr:colOff>
      <xdr:row>94</xdr:row>
      <xdr:rowOff>8265</xdr:rowOff>
    </xdr:to>
    <xdr:cxnSp macro="">
      <xdr:nvCxnSpPr>
        <xdr:cNvPr id="244" name="直線コネクタ 243"/>
        <xdr:cNvCxnSpPr/>
      </xdr:nvCxnSpPr>
      <xdr:spPr>
        <a:xfrm flipV="1">
          <a:off x="2908300" y="16106629"/>
          <a:ext cx="889000" cy="1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8265</xdr:rowOff>
    </xdr:from>
    <xdr:to>
      <xdr:col>4</xdr:col>
      <xdr:colOff>155575</xdr:colOff>
      <xdr:row>94</xdr:row>
      <xdr:rowOff>90427</xdr:rowOff>
    </xdr:to>
    <xdr:cxnSp macro="">
      <xdr:nvCxnSpPr>
        <xdr:cNvPr id="247" name="直線コネクタ 246"/>
        <xdr:cNvCxnSpPr/>
      </xdr:nvCxnSpPr>
      <xdr:spPr>
        <a:xfrm flipV="1">
          <a:off x="2019300" y="16124565"/>
          <a:ext cx="889000" cy="8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166218</xdr:rowOff>
    </xdr:from>
    <xdr:to>
      <xdr:col>2</xdr:col>
      <xdr:colOff>638175</xdr:colOff>
      <xdr:row>94</xdr:row>
      <xdr:rowOff>90427</xdr:rowOff>
    </xdr:to>
    <xdr:cxnSp macro="">
      <xdr:nvCxnSpPr>
        <xdr:cNvPr id="250" name="直線コネクタ 249"/>
        <xdr:cNvCxnSpPr/>
      </xdr:nvCxnSpPr>
      <xdr:spPr>
        <a:xfrm>
          <a:off x="1130300" y="16111068"/>
          <a:ext cx="889000" cy="9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24645</xdr:rowOff>
    </xdr:from>
    <xdr:to>
      <xdr:col>6</xdr:col>
      <xdr:colOff>561975</xdr:colOff>
      <xdr:row>93</xdr:row>
      <xdr:rowOff>126245</xdr:rowOff>
    </xdr:to>
    <xdr:sp macro="" textlink="">
      <xdr:nvSpPr>
        <xdr:cNvPr id="260" name="円/楕円 259"/>
        <xdr:cNvSpPr/>
      </xdr:nvSpPr>
      <xdr:spPr>
        <a:xfrm>
          <a:off x="4584700" y="159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47522</xdr:rowOff>
    </xdr:from>
    <xdr:ext cx="599010" cy="259045"/>
    <xdr:sp macro="" textlink="">
      <xdr:nvSpPr>
        <xdr:cNvPr id="261" name="衛生費該当値テキスト"/>
        <xdr:cNvSpPr txBox="1"/>
      </xdr:nvSpPr>
      <xdr:spPr>
        <a:xfrm>
          <a:off x="4686300" y="1582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114,746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110979</xdr:rowOff>
    </xdr:from>
    <xdr:to>
      <xdr:col>5</xdr:col>
      <xdr:colOff>409575</xdr:colOff>
      <xdr:row>94</xdr:row>
      <xdr:rowOff>41129</xdr:rowOff>
    </xdr:to>
    <xdr:sp macro="" textlink="">
      <xdr:nvSpPr>
        <xdr:cNvPr id="262" name="円/楕円 261"/>
        <xdr:cNvSpPr/>
      </xdr:nvSpPr>
      <xdr:spPr>
        <a:xfrm>
          <a:off x="3746500" y="160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57656</xdr:rowOff>
    </xdr:from>
    <xdr:ext cx="599010" cy="259045"/>
    <xdr:sp macro="" textlink="">
      <xdr:nvSpPr>
        <xdr:cNvPr id="263" name="テキスト ボックス 262"/>
        <xdr:cNvSpPr txBox="1"/>
      </xdr:nvSpPr>
      <xdr:spPr>
        <a:xfrm>
          <a:off x="3497794" y="1583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128915</xdr:rowOff>
    </xdr:from>
    <xdr:to>
      <xdr:col>4</xdr:col>
      <xdr:colOff>206375</xdr:colOff>
      <xdr:row>94</xdr:row>
      <xdr:rowOff>59065</xdr:rowOff>
    </xdr:to>
    <xdr:sp macro="" textlink="">
      <xdr:nvSpPr>
        <xdr:cNvPr id="264" name="円/楕円 263"/>
        <xdr:cNvSpPr/>
      </xdr:nvSpPr>
      <xdr:spPr>
        <a:xfrm>
          <a:off x="2857500" y="160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75592</xdr:rowOff>
    </xdr:from>
    <xdr:ext cx="599010" cy="259045"/>
    <xdr:sp macro="" textlink="">
      <xdr:nvSpPr>
        <xdr:cNvPr id="265" name="テキスト ボックス 264"/>
        <xdr:cNvSpPr txBox="1"/>
      </xdr:nvSpPr>
      <xdr:spPr>
        <a:xfrm>
          <a:off x="2608794" y="1584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39627</xdr:rowOff>
    </xdr:from>
    <xdr:to>
      <xdr:col>3</xdr:col>
      <xdr:colOff>3175</xdr:colOff>
      <xdr:row>94</xdr:row>
      <xdr:rowOff>141227</xdr:rowOff>
    </xdr:to>
    <xdr:sp macro="" textlink="">
      <xdr:nvSpPr>
        <xdr:cNvPr id="266" name="円/楕円 265"/>
        <xdr:cNvSpPr/>
      </xdr:nvSpPr>
      <xdr:spPr>
        <a:xfrm>
          <a:off x="1968500" y="161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157754</xdr:rowOff>
    </xdr:from>
    <xdr:ext cx="534377" cy="259045"/>
    <xdr:sp macro="" textlink="">
      <xdr:nvSpPr>
        <xdr:cNvPr id="267" name="テキスト ボックス 266"/>
        <xdr:cNvSpPr txBox="1"/>
      </xdr:nvSpPr>
      <xdr:spPr>
        <a:xfrm>
          <a:off x="1752111" y="1593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115418</xdr:rowOff>
    </xdr:from>
    <xdr:to>
      <xdr:col>1</xdr:col>
      <xdr:colOff>485775</xdr:colOff>
      <xdr:row>94</xdr:row>
      <xdr:rowOff>45568</xdr:rowOff>
    </xdr:to>
    <xdr:sp macro="" textlink="">
      <xdr:nvSpPr>
        <xdr:cNvPr id="268" name="円/楕円 267"/>
        <xdr:cNvSpPr/>
      </xdr:nvSpPr>
      <xdr:spPr>
        <a:xfrm>
          <a:off x="1079500" y="160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62095</xdr:rowOff>
    </xdr:from>
    <xdr:ext cx="599010" cy="259045"/>
    <xdr:sp macro="" textlink="">
      <xdr:nvSpPr>
        <xdr:cNvPr id="269" name="テキスト ボックス 268"/>
        <xdr:cNvSpPr txBox="1"/>
      </xdr:nvSpPr>
      <xdr:spPr>
        <a:xfrm>
          <a:off x="830794" y="1583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86795</xdr:rowOff>
    </xdr:from>
    <xdr:to>
      <xdr:col>15</xdr:col>
      <xdr:colOff>180975</xdr:colOff>
      <xdr:row>38</xdr:row>
      <xdr:rowOff>151783</xdr:rowOff>
    </xdr:to>
    <xdr:cxnSp macro="">
      <xdr:nvCxnSpPr>
        <xdr:cNvPr id="300" name="直線コネクタ 299"/>
        <xdr:cNvCxnSpPr/>
      </xdr:nvCxnSpPr>
      <xdr:spPr>
        <a:xfrm flipV="1">
          <a:off x="9639300" y="6258995"/>
          <a:ext cx="8382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301"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129249</xdr:rowOff>
    </xdr:from>
    <xdr:to>
      <xdr:col>14</xdr:col>
      <xdr:colOff>28575</xdr:colOff>
      <xdr:row>38</xdr:row>
      <xdr:rowOff>151783</xdr:rowOff>
    </xdr:to>
    <xdr:cxnSp macro="">
      <xdr:nvCxnSpPr>
        <xdr:cNvPr id="303" name="直線コネクタ 302"/>
        <xdr:cNvCxnSpPr/>
      </xdr:nvCxnSpPr>
      <xdr:spPr>
        <a:xfrm>
          <a:off x="8750300" y="6644349"/>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129249</xdr:rowOff>
    </xdr:from>
    <xdr:to>
      <xdr:col>12</xdr:col>
      <xdr:colOff>511175</xdr:colOff>
      <xdr:row>38</xdr:row>
      <xdr:rowOff>142966</xdr:rowOff>
    </xdr:to>
    <xdr:cxnSp macro="">
      <xdr:nvCxnSpPr>
        <xdr:cNvPr id="306" name="直線コネクタ 305"/>
        <xdr:cNvCxnSpPr/>
      </xdr:nvCxnSpPr>
      <xdr:spPr>
        <a:xfrm flipV="1">
          <a:off x="7861300" y="664434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96266</xdr:rowOff>
    </xdr:from>
    <xdr:to>
      <xdr:col>11</xdr:col>
      <xdr:colOff>307975</xdr:colOff>
      <xdr:row>38</xdr:row>
      <xdr:rowOff>142966</xdr:rowOff>
    </xdr:to>
    <xdr:cxnSp macro="">
      <xdr:nvCxnSpPr>
        <xdr:cNvPr id="309" name="直線コネクタ 308"/>
        <xdr:cNvCxnSpPr/>
      </xdr:nvCxnSpPr>
      <xdr:spPr>
        <a:xfrm>
          <a:off x="6972300" y="6611366"/>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35995</xdr:rowOff>
    </xdr:from>
    <xdr:to>
      <xdr:col>15</xdr:col>
      <xdr:colOff>231775</xdr:colOff>
      <xdr:row>36</xdr:row>
      <xdr:rowOff>137595</xdr:rowOff>
    </xdr:to>
    <xdr:sp macro="" textlink="">
      <xdr:nvSpPr>
        <xdr:cNvPr id="319" name="円/楕円 318"/>
        <xdr:cNvSpPr/>
      </xdr:nvSpPr>
      <xdr:spPr>
        <a:xfrm>
          <a:off x="104267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58872</xdr:rowOff>
    </xdr:from>
    <xdr:ext cx="469744" cy="259045"/>
    <xdr:sp macro="" textlink="">
      <xdr:nvSpPr>
        <xdr:cNvPr id="320" name="労働費該当値テキスト"/>
        <xdr:cNvSpPr txBox="1"/>
      </xdr:nvSpPr>
      <xdr:spPr>
        <a:xfrm>
          <a:off x="10528300" y="605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100983</xdr:rowOff>
    </xdr:from>
    <xdr:to>
      <xdr:col>14</xdr:col>
      <xdr:colOff>79375</xdr:colOff>
      <xdr:row>39</xdr:row>
      <xdr:rowOff>31133</xdr:rowOff>
    </xdr:to>
    <xdr:sp macro="" textlink="">
      <xdr:nvSpPr>
        <xdr:cNvPr id="321" name="円/楕円 320"/>
        <xdr:cNvSpPr/>
      </xdr:nvSpPr>
      <xdr:spPr>
        <a:xfrm>
          <a:off x="9588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22260</xdr:rowOff>
    </xdr:from>
    <xdr:ext cx="378565" cy="259045"/>
    <xdr:sp macro="" textlink="">
      <xdr:nvSpPr>
        <xdr:cNvPr id="322" name="テキスト ボックス 321"/>
        <xdr:cNvSpPr txBox="1"/>
      </xdr:nvSpPr>
      <xdr:spPr>
        <a:xfrm>
          <a:off x="9450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78449</xdr:rowOff>
    </xdr:from>
    <xdr:to>
      <xdr:col>12</xdr:col>
      <xdr:colOff>561975</xdr:colOff>
      <xdr:row>39</xdr:row>
      <xdr:rowOff>8599</xdr:rowOff>
    </xdr:to>
    <xdr:sp macro="" textlink="">
      <xdr:nvSpPr>
        <xdr:cNvPr id="323" name="円/楕円 322"/>
        <xdr:cNvSpPr/>
      </xdr:nvSpPr>
      <xdr:spPr>
        <a:xfrm>
          <a:off x="8699500" y="65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171176</xdr:rowOff>
    </xdr:from>
    <xdr:ext cx="378565" cy="259045"/>
    <xdr:sp macro="" textlink="">
      <xdr:nvSpPr>
        <xdr:cNvPr id="324" name="テキスト ボックス 323"/>
        <xdr:cNvSpPr txBox="1"/>
      </xdr:nvSpPr>
      <xdr:spPr>
        <a:xfrm>
          <a:off x="8561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92166</xdr:rowOff>
    </xdr:from>
    <xdr:to>
      <xdr:col>11</xdr:col>
      <xdr:colOff>358775</xdr:colOff>
      <xdr:row>39</xdr:row>
      <xdr:rowOff>22316</xdr:rowOff>
    </xdr:to>
    <xdr:sp macro="" textlink="">
      <xdr:nvSpPr>
        <xdr:cNvPr id="325" name="円/楕円 324"/>
        <xdr:cNvSpPr/>
      </xdr:nvSpPr>
      <xdr:spPr>
        <a:xfrm>
          <a:off x="7810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13443</xdr:rowOff>
    </xdr:from>
    <xdr:ext cx="378565" cy="259045"/>
    <xdr:sp macro="" textlink="">
      <xdr:nvSpPr>
        <xdr:cNvPr id="326" name="テキスト ボックス 325"/>
        <xdr:cNvSpPr txBox="1"/>
      </xdr:nvSpPr>
      <xdr:spPr>
        <a:xfrm>
          <a:off x="7672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45466</xdr:rowOff>
    </xdr:from>
    <xdr:to>
      <xdr:col>10</xdr:col>
      <xdr:colOff>155575</xdr:colOff>
      <xdr:row>38</xdr:row>
      <xdr:rowOff>147066</xdr:rowOff>
    </xdr:to>
    <xdr:sp macro="" textlink="">
      <xdr:nvSpPr>
        <xdr:cNvPr id="327" name="円/楕円 326"/>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138193</xdr:rowOff>
    </xdr:from>
    <xdr:ext cx="378565" cy="259045"/>
    <xdr:sp macro="" textlink="">
      <xdr:nvSpPr>
        <xdr:cNvPr id="328" name="テキスト ボックス 327"/>
        <xdr:cNvSpPr txBox="1"/>
      </xdr:nvSpPr>
      <xdr:spPr>
        <a:xfrm>
          <a:off x="6783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78966</xdr:rowOff>
    </xdr:from>
    <xdr:to>
      <xdr:col>15</xdr:col>
      <xdr:colOff>180975</xdr:colOff>
      <xdr:row>57</xdr:row>
      <xdr:rowOff>8832</xdr:rowOff>
    </xdr:to>
    <xdr:cxnSp macro="">
      <xdr:nvCxnSpPr>
        <xdr:cNvPr id="353" name="直線コネクタ 352"/>
        <xdr:cNvCxnSpPr/>
      </xdr:nvCxnSpPr>
      <xdr:spPr>
        <a:xfrm flipV="1">
          <a:off x="9639300" y="9680166"/>
          <a:ext cx="8382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8832</xdr:rowOff>
    </xdr:from>
    <xdr:to>
      <xdr:col>14</xdr:col>
      <xdr:colOff>28575</xdr:colOff>
      <xdr:row>57</xdr:row>
      <xdr:rowOff>15118</xdr:rowOff>
    </xdr:to>
    <xdr:cxnSp macro="">
      <xdr:nvCxnSpPr>
        <xdr:cNvPr id="356" name="直線コネクタ 355"/>
        <xdr:cNvCxnSpPr/>
      </xdr:nvCxnSpPr>
      <xdr:spPr>
        <a:xfrm flipV="1">
          <a:off x="8750300" y="978148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8" name="テキスト ボックス 357"/>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15118</xdr:rowOff>
    </xdr:from>
    <xdr:to>
      <xdr:col>12</xdr:col>
      <xdr:colOff>511175</xdr:colOff>
      <xdr:row>57</xdr:row>
      <xdr:rowOff>18651</xdr:rowOff>
    </xdr:to>
    <xdr:cxnSp macro="">
      <xdr:nvCxnSpPr>
        <xdr:cNvPr id="359" name="直線コネクタ 358"/>
        <xdr:cNvCxnSpPr/>
      </xdr:nvCxnSpPr>
      <xdr:spPr>
        <a:xfrm flipV="1">
          <a:off x="7861300" y="9787768"/>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18651</xdr:rowOff>
    </xdr:from>
    <xdr:to>
      <xdr:col>11</xdr:col>
      <xdr:colOff>307975</xdr:colOff>
      <xdr:row>57</xdr:row>
      <xdr:rowOff>26166</xdr:rowOff>
    </xdr:to>
    <xdr:cxnSp macro="">
      <xdr:nvCxnSpPr>
        <xdr:cNvPr id="362" name="直線コネクタ 361"/>
        <xdr:cNvCxnSpPr/>
      </xdr:nvCxnSpPr>
      <xdr:spPr>
        <a:xfrm flipV="1">
          <a:off x="6972300" y="9791301"/>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4" name="テキスト ボックス 363"/>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28166</xdr:rowOff>
    </xdr:from>
    <xdr:to>
      <xdr:col>15</xdr:col>
      <xdr:colOff>231775</xdr:colOff>
      <xdr:row>56</xdr:row>
      <xdr:rowOff>129766</xdr:rowOff>
    </xdr:to>
    <xdr:sp macro="" textlink="">
      <xdr:nvSpPr>
        <xdr:cNvPr id="372" name="円/楕円 371"/>
        <xdr:cNvSpPr/>
      </xdr:nvSpPr>
      <xdr:spPr>
        <a:xfrm>
          <a:off x="10426700" y="96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51043</xdr:rowOff>
    </xdr:from>
    <xdr:ext cx="534377" cy="259045"/>
    <xdr:sp macro="" textlink="">
      <xdr:nvSpPr>
        <xdr:cNvPr id="373" name="農林水産業費該当値テキスト"/>
        <xdr:cNvSpPr txBox="1"/>
      </xdr:nvSpPr>
      <xdr:spPr>
        <a:xfrm>
          <a:off x="10528300" y="948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129482</xdr:rowOff>
    </xdr:from>
    <xdr:to>
      <xdr:col>14</xdr:col>
      <xdr:colOff>79375</xdr:colOff>
      <xdr:row>57</xdr:row>
      <xdr:rowOff>59632</xdr:rowOff>
    </xdr:to>
    <xdr:sp macro="" textlink="">
      <xdr:nvSpPr>
        <xdr:cNvPr id="374" name="円/楕円 373"/>
        <xdr:cNvSpPr/>
      </xdr:nvSpPr>
      <xdr:spPr>
        <a:xfrm>
          <a:off x="9588500" y="97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76159</xdr:rowOff>
    </xdr:from>
    <xdr:ext cx="534377" cy="259045"/>
    <xdr:sp macro="" textlink="">
      <xdr:nvSpPr>
        <xdr:cNvPr id="375" name="テキスト ボックス 374"/>
        <xdr:cNvSpPr txBox="1"/>
      </xdr:nvSpPr>
      <xdr:spPr>
        <a:xfrm>
          <a:off x="9372111" y="95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135768</xdr:rowOff>
    </xdr:from>
    <xdr:to>
      <xdr:col>12</xdr:col>
      <xdr:colOff>561975</xdr:colOff>
      <xdr:row>57</xdr:row>
      <xdr:rowOff>65918</xdr:rowOff>
    </xdr:to>
    <xdr:sp macro="" textlink="">
      <xdr:nvSpPr>
        <xdr:cNvPr id="376" name="円/楕円 375"/>
        <xdr:cNvSpPr/>
      </xdr:nvSpPr>
      <xdr:spPr>
        <a:xfrm>
          <a:off x="8699500" y="97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82445</xdr:rowOff>
    </xdr:from>
    <xdr:ext cx="534377" cy="259045"/>
    <xdr:sp macro="" textlink="">
      <xdr:nvSpPr>
        <xdr:cNvPr id="377" name="テキスト ボックス 376"/>
        <xdr:cNvSpPr txBox="1"/>
      </xdr:nvSpPr>
      <xdr:spPr>
        <a:xfrm>
          <a:off x="8483111" y="95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139301</xdr:rowOff>
    </xdr:from>
    <xdr:to>
      <xdr:col>11</xdr:col>
      <xdr:colOff>358775</xdr:colOff>
      <xdr:row>57</xdr:row>
      <xdr:rowOff>69451</xdr:rowOff>
    </xdr:to>
    <xdr:sp macro="" textlink="">
      <xdr:nvSpPr>
        <xdr:cNvPr id="378" name="円/楕円 377"/>
        <xdr:cNvSpPr/>
      </xdr:nvSpPr>
      <xdr:spPr>
        <a:xfrm>
          <a:off x="7810500" y="97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85978</xdr:rowOff>
    </xdr:from>
    <xdr:ext cx="534377" cy="259045"/>
    <xdr:sp macro="" textlink="">
      <xdr:nvSpPr>
        <xdr:cNvPr id="379" name="テキスト ボックス 378"/>
        <xdr:cNvSpPr txBox="1"/>
      </xdr:nvSpPr>
      <xdr:spPr>
        <a:xfrm>
          <a:off x="7594111" y="95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146816</xdr:rowOff>
    </xdr:from>
    <xdr:to>
      <xdr:col>10</xdr:col>
      <xdr:colOff>155575</xdr:colOff>
      <xdr:row>57</xdr:row>
      <xdr:rowOff>76966</xdr:rowOff>
    </xdr:to>
    <xdr:sp macro="" textlink="">
      <xdr:nvSpPr>
        <xdr:cNvPr id="380" name="円/楕円 379"/>
        <xdr:cNvSpPr/>
      </xdr:nvSpPr>
      <xdr:spPr>
        <a:xfrm>
          <a:off x="6921500" y="97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93493</xdr:rowOff>
    </xdr:from>
    <xdr:ext cx="534377" cy="259045"/>
    <xdr:sp macro="" textlink="">
      <xdr:nvSpPr>
        <xdr:cNvPr id="381" name="テキスト ボックス 380"/>
        <xdr:cNvSpPr txBox="1"/>
      </xdr:nvSpPr>
      <xdr:spPr>
        <a:xfrm>
          <a:off x="6705111" y="95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163931</xdr:rowOff>
    </xdr:from>
    <xdr:to>
      <xdr:col>15</xdr:col>
      <xdr:colOff>180975</xdr:colOff>
      <xdr:row>76</xdr:row>
      <xdr:rowOff>86620</xdr:rowOff>
    </xdr:to>
    <xdr:cxnSp macro="">
      <xdr:nvCxnSpPr>
        <xdr:cNvPr id="408" name="直線コネクタ 407"/>
        <xdr:cNvCxnSpPr/>
      </xdr:nvCxnSpPr>
      <xdr:spPr>
        <a:xfrm>
          <a:off x="9639300" y="13022681"/>
          <a:ext cx="838200" cy="9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163931</xdr:rowOff>
    </xdr:from>
    <xdr:to>
      <xdr:col>14</xdr:col>
      <xdr:colOff>28575</xdr:colOff>
      <xdr:row>76</xdr:row>
      <xdr:rowOff>118692</xdr:rowOff>
    </xdr:to>
    <xdr:cxnSp macro="">
      <xdr:nvCxnSpPr>
        <xdr:cNvPr id="411" name="直線コネクタ 410"/>
        <xdr:cNvCxnSpPr/>
      </xdr:nvCxnSpPr>
      <xdr:spPr>
        <a:xfrm flipV="1">
          <a:off x="8750300" y="13022681"/>
          <a:ext cx="889000" cy="1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13" name="テキスト ボックス 412"/>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43162</xdr:rowOff>
    </xdr:from>
    <xdr:to>
      <xdr:col>12</xdr:col>
      <xdr:colOff>511175</xdr:colOff>
      <xdr:row>76</xdr:row>
      <xdr:rowOff>118692</xdr:rowOff>
    </xdr:to>
    <xdr:cxnSp macro="">
      <xdr:nvCxnSpPr>
        <xdr:cNvPr id="414" name="直線コネクタ 413"/>
        <xdr:cNvCxnSpPr/>
      </xdr:nvCxnSpPr>
      <xdr:spPr>
        <a:xfrm>
          <a:off x="7861300" y="13073362"/>
          <a:ext cx="889000" cy="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6" name="テキスト ボックス 415"/>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43162</xdr:rowOff>
    </xdr:from>
    <xdr:to>
      <xdr:col>11</xdr:col>
      <xdr:colOff>307975</xdr:colOff>
      <xdr:row>76</xdr:row>
      <xdr:rowOff>113640</xdr:rowOff>
    </xdr:to>
    <xdr:cxnSp macro="">
      <xdr:nvCxnSpPr>
        <xdr:cNvPr id="417" name="直線コネクタ 416"/>
        <xdr:cNvCxnSpPr/>
      </xdr:nvCxnSpPr>
      <xdr:spPr>
        <a:xfrm flipV="1">
          <a:off x="6972300" y="13073362"/>
          <a:ext cx="889000" cy="7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89044</xdr:rowOff>
    </xdr:from>
    <xdr:ext cx="534377" cy="259045"/>
    <xdr:sp macro="" textlink="">
      <xdr:nvSpPr>
        <xdr:cNvPr id="419" name="テキスト ボックス 418"/>
        <xdr:cNvSpPr txBox="1"/>
      </xdr:nvSpPr>
      <xdr:spPr>
        <a:xfrm>
          <a:off x="7594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81225</xdr:rowOff>
    </xdr:from>
    <xdr:ext cx="534377" cy="259045"/>
    <xdr:sp macro="" textlink="">
      <xdr:nvSpPr>
        <xdr:cNvPr id="421" name="テキスト ボックス 420"/>
        <xdr:cNvSpPr txBox="1"/>
      </xdr:nvSpPr>
      <xdr:spPr>
        <a:xfrm>
          <a:off x="6705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35820</xdr:rowOff>
    </xdr:from>
    <xdr:to>
      <xdr:col>15</xdr:col>
      <xdr:colOff>231775</xdr:colOff>
      <xdr:row>76</xdr:row>
      <xdr:rowOff>137420</xdr:rowOff>
    </xdr:to>
    <xdr:sp macro="" textlink="">
      <xdr:nvSpPr>
        <xdr:cNvPr id="427" name="円/楕円 426"/>
        <xdr:cNvSpPr/>
      </xdr:nvSpPr>
      <xdr:spPr>
        <a:xfrm>
          <a:off x="10426700" y="13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58696</xdr:rowOff>
    </xdr:from>
    <xdr:ext cx="534377" cy="259045"/>
    <xdr:sp macro="" textlink="">
      <xdr:nvSpPr>
        <xdr:cNvPr id="428" name="商工費該当値テキスト"/>
        <xdr:cNvSpPr txBox="1"/>
      </xdr:nvSpPr>
      <xdr:spPr>
        <a:xfrm>
          <a:off x="10528300" y="129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113132</xdr:rowOff>
    </xdr:from>
    <xdr:to>
      <xdr:col>14</xdr:col>
      <xdr:colOff>79375</xdr:colOff>
      <xdr:row>76</xdr:row>
      <xdr:rowOff>43281</xdr:rowOff>
    </xdr:to>
    <xdr:sp macro="" textlink="">
      <xdr:nvSpPr>
        <xdr:cNvPr id="429" name="円/楕円 428"/>
        <xdr:cNvSpPr/>
      </xdr:nvSpPr>
      <xdr:spPr>
        <a:xfrm>
          <a:off x="9588500" y="12971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59809</xdr:rowOff>
    </xdr:from>
    <xdr:ext cx="534377" cy="259045"/>
    <xdr:sp macro="" textlink="">
      <xdr:nvSpPr>
        <xdr:cNvPr id="430" name="テキスト ボックス 429"/>
        <xdr:cNvSpPr txBox="1"/>
      </xdr:nvSpPr>
      <xdr:spPr>
        <a:xfrm>
          <a:off x="9372111" y="127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67892</xdr:rowOff>
    </xdr:from>
    <xdr:to>
      <xdr:col>12</xdr:col>
      <xdr:colOff>561975</xdr:colOff>
      <xdr:row>76</xdr:row>
      <xdr:rowOff>169492</xdr:rowOff>
    </xdr:to>
    <xdr:sp macro="" textlink="">
      <xdr:nvSpPr>
        <xdr:cNvPr id="431" name="円/楕円 430"/>
        <xdr:cNvSpPr/>
      </xdr:nvSpPr>
      <xdr:spPr>
        <a:xfrm>
          <a:off x="8699500" y="1309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14569</xdr:rowOff>
    </xdr:from>
    <xdr:ext cx="534377" cy="259045"/>
    <xdr:sp macro="" textlink="">
      <xdr:nvSpPr>
        <xdr:cNvPr id="432" name="テキスト ボックス 431"/>
        <xdr:cNvSpPr txBox="1"/>
      </xdr:nvSpPr>
      <xdr:spPr>
        <a:xfrm>
          <a:off x="8483111" y="1287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163812</xdr:rowOff>
    </xdr:from>
    <xdr:to>
      <xdr:col>11</xdr:col>
      <xdr:colOff>358775</xdr:colOff>
      <xdr:row>76</xdr:row>
      <xdr:rowOff>93962</xdr:rowOff>
    </xdr:to>
    <xdr:sp macro="" textlink="">
      <xdr:nvSpPr>
        <xdr:cNvPr id="433" name="円/楕円 432"/>
        <xdr:cNvSpPr/>
      </xdr:nvSpPr>
      <xdr:spPr>
        <a:xfrm>
          <a:off x="7810500" y="130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110489</xdr:rowOff>
    </xdr:from>
    <xdr:ext cx="534377" cy="259045"/>
    <xdr:sp macro="" textlink="">
      <xdr:nvSpPr>
        <xdr:cNvPr id="434" name="テキスト ボックス 433"/>
        <xdr:cNvSpPr txBox="1"/>
      </xdr:nvSpPr>
      <xdr:spPr>
        <a:xfrm>
          <a:off x="7594111" y="127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62840</xdr:rowOff>
    </xdr:from>
    <xdr:to>
      <xdr:col>10</xdr:col>
      <xdr:colOff>155575</xdr:colOff>
      <xdr:row>76</xdr:row>
      <xdr:rowOff>164440</xdr:rowOff>
    </xdr:to>
    <xdr:sp macro="" textlink="">
      <xdr:nvSpPr>
        <xdr:cNvPr id="435" name="円/楕円 434"/>
        <xdr:cNvSpPr/>
      </xdr:nvSpPr>
      <xdr:spPr>
        <a:xfrm>
          <a:off x="6921500" y="130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9517</xdr:rowOff>
    </xdr:from>
    <xdr:ext cx="534377" cy="259045"/>
    <xdr:sp macro="" textlink="">
      <xdr:nvSpPr>
        <xdr:cNvPr id="436" name="テキスト ボックス 435"/>
        <xdr:cNvSpPr txBox="1"/>
      </xdr:nvSpPr>
      <xdr:spPr>
        <a:xfrm>
          <a:off x="6705111" y="128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60947</xdr:rowOff>
    </xdr:from>
    <xdr:to>
      <xdr:col>15</xdr:col>
      <xdr:colOff>180975</xdr:colOff>
      <xdr:row>96</xdr:row>
      <xdr:rowOff>121531</xdr:rowOff>
    </xdr:to>
    <xdr:cxnSp macro="">
      <xdr:nvCxnSpPr>
        <xdr:cNvPr id="463" name="直線コネクタ 462"/>
        <xdr:cNvCxnSpPr/>
      </xdr:nvCxnSpPr>
      <xdr:spPr>
        <a:xfrm flipV="1">
          <a:off x="9639300" y="16520147"/>
          <a:ext cx="838200" cy="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121531</xdr:rowOff>
    </xdr:from>
    <xdr:to>
      <xdr:col>14</xdr:col>
      <xdr:colOff>28575</xdr:colOff>
      <xdr:row>97</xdr:row>
      <xdr:rowOff>34905</xdr:rowOff>
    </xdr:to>
    <xdr:cxnSp macro="">
      <xdr:nvCxnSpPr>
        <xdr:cNvPr id="466" name="直線コネクタ 465"/>
        <xdr:cNvCxnSpPr/>
      </xdr:nvCxnSpPr>
      <xdr:spPr>
        <a:xfrm flipV="1">
          <a:off x="8750300" y="16580731"/>
          <a:ext cx="889000" cy="8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147422</xdr:rowOff>
    </xdr:from>
    <xdr:to>
      <xdr:col>12</xdr:col>
      <xdr:colOff>511175</xdr:colOff>
      <xdr:row>97</xdr:row>
      <xdr:rowOff>34905</xdr:rowOff>
    </xdr:to>
    <xdr:cxnSp macro="">
      <xdr:nvCxnSpPr>
        <xdr:cNvPr id="469" name="直線コネクタ 468"/>
        <xdr:cNvCxnSpPr/>
      </xdr:nvCxnSpPr>
      <xdr:spPr>
        <a:xfrm>
          <a:off x="7861300" y="16606622"/>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147422</xdr:rowOff>
    </xdr:from>
    <xdr:to>
      <xdr:col>11</xdr:col>
      <xdr:colOff>307975</xdr:colOff>
      <xdr:row>97</xdr:row>
      <xdr:rowOff>43766</xdr:rowOff>
    </xdr:to>
    <xdr:cxnSp macro="">
      <xdr:nvCxnSpPr>
        <xdr:cNvPr id="472" name="直線コネクタ 471"/>
        <xdr:cNvCxnSpPr/>
      </xdr:nvCxnSpPr>
      <xdr:spPr>
        <a:xfrm flipV="1">
          <a:off x="6972300" y="16606622"/>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6" name="テキスト ボックス 475"/>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10147</xdr:rowOff>
    </xdr:from>
    <xdr:to>
      <xdr:col>15</xdr:col>
      <xdr:colOff>231775</xdr:colOff>
      <xdr:row>96</xdr:row>
      <xdr:rowOff>111747</xdr:rowOff>
    </xdr:to>
    <xdr:sp macro="" textlink="">
      <xdr:nvSpPr>
        <xdr:cNvPr id="482" name="円/楕円 481"/>
        <xdr:cNvSpPr/>
      </xdr:nvSpPr>
      <xdr:spPr>
        <a:xfrm>
          <a:off x="104267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33024</xdr:rowOff>
    </xdr:from>
    <xdr:ext cx="534377" cy="259045"/>
    <xdr:sp macro="" textlink="">
      <xdr:nvSpPr>
        <xdr:cNvPr id="483" name="土木費該当値テキスト"/>
        <xdr:cNvSpPr txBox="1"/>
      </xdr:nvSpPr>
      <xdr:spPr>
        <a:xfrm>
          <a:off x="10528300" y="163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92,225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70731</xdr:rowOff>
    </xdr:from>
    <xdr:to>
      <xdr:col>14</xdr:col>
      <xdr:colOff>79375</xdr:colOff>
      <xdr:row>97</xdr:row>
      <xdr:rowOff>881</xdr:rowOff>
    </xdr:to>
    <xdr:sp macro="" textlink="">
      <xdr:nvSpPr>
        <xdr:cNvPr id="484" name="円/楕円 483"/>
        <xdr:cNvSpPr/>
      </xdr:nvSpPr>
      <xdr:spPr>
        <a:xfrm>
          <a:off x="9588500" y="165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17408</xdr:rowOff>
    </xdr:from>
    <xdr:ext cx="534377" cy="259045"/>
    <xdr:sp macro="" textlink="">
      <xdr:nvSpPr>
        <xdr:cNvPr id="485" name="テキスト ボックス 484"/>
        <xdr:cNvSpPr txBox="1"/>
      </xdr:nvSpPr>
      <xdr:spPr>
        <a:xfrm>
          <a:off x="9372111" y="163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155555</xdr:rowOff>
    </xdr:from>
    <xdr:to>
      <xdr:col>12</xdr:col>
      <xdr:colOff>561975</xdr:colOff>
      <xdr:row>97</xdr:row>
      <xdr:rowOff>85705</xdr:rowOff>
    </xdr:to>
    <xdr:sp macro="" textlink="">
      <xdr:nvSpPr>
        <xdr:cNvPr id="486" name="円/楕円 485"/>
        <xdr:cNvSpPr/>
      </xdr:nvSpPr>
      <xdr:spPr>
        <a:xfrm>
          <a:off x="8699500" y="166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102232</xdr:rowOff>
    </xdr:from>
    <xdr:ext cx="534377" cy="259045"/>
    <xdr:sp macro="" textlink="">
      <xdr:nvSpPr>
        <xdr:cNvPr id="487" name="テキスト ボックス 486"/>
        <xdr:cNvSpPr txBox="1"/>
      </xdr:nvSpPr>
      <xdr:spPr>
        <a:xfrm>
          <a:off x="8483111" y="1638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96622</xdr:rowOff>
    </xdr:from>
    <xdr:to>
      <xdr:col>11</xdr:col>
      <xdr:colOff>358775</xdr:colOff>
      <xdr:row>97</xdr:row>
      <xdr:rowOff>26772</xdr:rowOff>
    </xdr:to>
    <xdr:sp macro="" textlink="">
      <xdr:nvSpPr>
        <xdr:cNvPr id="488" name="円/楕円 487"/>
        <xdr:cNvSpPr/>
      </xdr:nvSpPr>
      <xdr:spPr>
        <a:xfrm>
          <a:off x="7810500" y="165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43299</xdr:rowOff>
    </xdr:from>
    <xdr:ext cx="534377" cy="259045"/>
    <xdr:sp macro="" textlink="">
      <xdr:nvSpPr>
        <xdr:cNvPr id="489" name="テキスト ボックス 488"/>
        <xdr:cNvSpPr txBox="1"/>
      </xdr:nvSpPr>
      <xdr:spPr>
        <a:xfrm>
          <a:off x="7594111" y="163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164416</xdr:rowOff>
    </xdr:from>
    <xdr:to>
      <xdr:col>10</xdr:col>
      <xdr:colOff>155575</xdr:colOff>
      <xdr:row>97</xdr:row>
      <xdr:rowOff>94566</xdr:rowOff>
    </xdr:to>
    <xdr:sp macro="" textlink="">
      <xdr:nvSpPr>
        <xdr:cNvPr id="490" name="円/楕円 489"/>
        <xdr:cNvSpPr/>
      </xdr:nvSpPr>
      <xdr:spPr>
        <a:xfrm>
          <a:off x="6921500" y="166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111093</xdr:rowOff>
    </xdr:from>
    <xdr:ext cx="534377" cy="259045"/>
    <xdr:sp macro="" textlink="">
      <xdr:nvSpPr>
        <xdr:cNvPr id="491" name="テキスト ボックス 490"/>
        <xdr:cNvSpPr txBox="1"/>
      </xdr:nvSpPr>
      <xdr:spPr>
        <a:xfrm>
          <a:off x="6705111" y="163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78067</xdr:rowOff>
    </xdr:from>
    <xdr:to>
      <xdr:col>23</xdr:col>
      <xdr:colOff>517525</xdr:colOff>
      <xdr:row>37</xdr:row>
      <xdr:rowOff>117386</xdr:rowOff>
    </xdr:to>
    <xdr:cxnSp macro="">
      <xdr:nvCxnSpPr>
        <xdr:cNvPr id="520" name="直線コネクタ 519"/>
        <xdr:cNvCxnSpPr/>
      </xdr:nvCxnSpPr>
      <xdr:spPr>
        <a:xfrm>
          <a:off x="15481300" y="6421717"/>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78067</xdr:rowOff>
    </xdr:from>
    <xdr:to>
      <xdr:col>22</xdr:col>
      <xdr:colOff>365125</xdr:colOff>
      <xdr:row>37</xdr:row>
      <xdr:rowOff>106591</xdr:rowOff>
    </xdr:to>
    <xdr:cxnSp macro="">
      <xdr:nvCxnSpPr>
        <xdr:cNvPr id="523" name="直線コネクタ 522"/>
        <xdr:cNvCxnSpPr/>
      </xdr:nvCxnSpPr>
      <xdr:spPr>
        <a:xfrm flipV="1">
          <a:off x="14592300" y="6421717"/>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106591</xdr:rowOff>
    </xdr:from>
    <xdr:to>
      <xdr:col>21</xdr:col>
      <xdr:colOff>161925</xdr:colOff>
      <xdr:row>38</xdr:row>
      <xdr:rowOff>19038</xdr:rowOff>
    </xdr:to>
    <xdr:cxnSp macro="">
      <xdr:nvCxnSpPr>
        <xdr:cNvPr id="526" name="直線コネクタ 525"/>
        <xdr:cNvCxnSpPr/>
      </xdr:nvCxnSpPr>
      <xdr:spPr>
        <a:xfrm flipV="1">
          <a:off x="13703300" y="6450241"/>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162751</xdr:rowOff>
    </xdr:from>
    <xdr:to>
      <xdr:col>19</xdr:col>
      <xdr:colOff>644525</xdr:colOff>
      <xdr:row>38</xdr:row>
      <xdr:rowOff>19038</xdr:rowOff>
    </xdr:to>
    <xdr:cxnSp macro="">
      <xdr:nvCxnSpPr>
        <xdr:cNvPr id="529" name="直線コネクタ 528"/>
        <xdr:cNvCxnSpPr/>
      </xdr:nvCxnSpPr>
      <xdr:spPr>
        <a:xfrm>
          <a:off x="12814300" y="6506401"/>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66586</xdr:rowOff>
    </xdr:from>
    <xdr:to>
      <xdr:col>23</xdr:col>
      <xdr:colOff>568325</xdr:colOff>
      <xdr:row>37</xdr:row>
      <xdr:rowOff>168187</xdr:rowOff>
    </xdr:to>
    <xdr:sp macro="" textlink="">
      <xdr:nvSpPr>
        <xdr:cNvPr id="539" name="円/楕円 538"/>
        <xdr:cNvSpPr/>
      </xdr:nvSpPr>
      <xdr:spPr>
        <a:xfrm>
          <a:off x="16268700" y="64102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152963</xdr:rowOff>
    </xdr:from>
    <xdr:ext cx="534377" cy="259045"/>
    <xdr:sp macro="" textlink="">
      <xdr:nvSpPr>
        <xdr:cNvPr id="540" name="消防費該当値テキスト"/>
        <xdr:cNvSpPr txBox="1"/>
      </xdr:nvSpPr>
      <xdr:spPr>
        <a:xfrm>
          <a:off x="16370300" y="63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27267</xdr:rowOff>
    </xdr:from>
    <xdr:to>
      <xdr:col>22</xdr:col>
      <xdr:colOff>415925</xdr:colOff>
      <xdr:row>37</xdr:row>
      <xdr:rowOff>128867</xdr:rowOff>
    </xdr:to>
    <xdr:sp macro="" textlink="">
      <xdr:nvSpPr>
        <xdr:cNvPr id="541" name="円/楕円 540"/>
        <xdr:cNvSpPr/>
      </xdr:nvSpPr>
      <xdr:spPr>
        <a:xfrm>
          <a:off x="15430500" y="63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119994</xdr:rowOff>
    </xdr:from>
    <xdr:ext cx="534377" cy="259045"/>
    <xdr:sp macro="" textlink="">
      <xdr:nvSpPr>
        <xdr:cNvPr id="542" name="テキスト ボックス 541"/>
        <xdr:cNvSpPr txBox="1"/>
      </xdr:nvSpPr>
      <xdr:spPr>
        <a:xfrm>
          <a:off x="15214111" y="64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55791</xdr:rowOff>
    </xdr:from>
    <xdr:to>
      <xdr:col>21</xdr:col>
      <xdr:colOff>212725</xdr:colOff>
      <xdr:row>37</xdr:row>
      <xdr:rowOff>157391</xdr:rowOff>
    </xdr:to>
    <xdr:sp macro="" textlink="">
      <xdr:nvSpPr>
        <xdr:cNvPr id="543" name="円/楕円 542"/>
        <xdr:cNvSpPr/>
      </xdr:nvSpPr>
      <xdr:spPr>
        <a:xfrm>
          <a:off x="14541500" y="63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148518</xdr:rowOff>
    </xdr:from>
    <xdr:ext cx="534377" cy="259045"/>
    <xdr:sp macro="" textlink="">
      <xdr:nvSpPr>
        <xdr:cNvPr id="544" name="テキスト ボックス 543"/>
        <xdr:cNvSpPr txBox="1"/>
      </xdr:nvSpPr>
      <xdr:spPr>
        <a:xfrm>
          <a:off x="14325111" y="64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139687</xdr:rowOff>
    </xdr:from>
    <xdr:to>
      <xdr:col>20</xdr:col>
      <xdr:colOff>9525</xdr:colOff>
      <xdr:row>38</xdr:row>
      <xdr:rowOff>69838</xdr:rowOff>
    </xdr:to>
    <xdr:sp macro="" textlink="">
      <xdr:nvSpPr>
        <xdr:cNvPr id="545" name="円/楕円 544"/>
        <xdr:cNvSpPr/>
      </xdr:nvSpPr>
      <xdr:spPr>
        <a:xfrm>
          <a:off x="13652500" y="6483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60965</xdr:rowOff>
    </xdr:from>
    <xdr:ext cx="534377" cy="259045"/>
    <xdr:sp macro="" textlink="">
      <xdr:nvSpPr>
        <xdr:cNvPr id="546" name="テキスト ボックス 545"/>
        <xdr:cNvSpPr txBox="1"/>
      </xdr:nvSpPr>
      <xdr:spPr>
        <a:xfrm>
          <a:off x="13436111" y="65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111951</xdr:rowOff>
    </xdr:from>
    <xdr:to>
      <xdr:col>18</xdr:col>
      <xdr:colOff>492125</xdr:colOff>
      <xdr:row>38</xdr:row>
      <xdr:rowOff>42101</xdr:rowOff>
    </xdr:to>
    <xdr:sp macro="" textlink="">
      <xdr:nvSpPr>
        <xdr:cNvPr id="547" name="円/楕円 546"/>
        <xdr:cNvSpPr/>
      </xdr:nvSpPr>
      <xdr:spPr>
        <a:xfrm>
          <a:off x="12763500" y="64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33228</xdr:rowOff>
    </xdr:from>
    <xdr:ext cx="534377" cy="259045"/>
    <xdr:sp macro="" textlink="">
      <xdr:nvSpPr>
        <xdr:cNvPr id="548" name="テキスト ボックス 547"/>
        <xdr:cNvSpPr txBox="1"/>
      </xdr:nvSpPr>
      <xdr:spPr>
        <a:xfrm>
          <a:off x="12547111" y="65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30376</xdr:rowOff>
    </xdr:from>
    <xdr:to>
      <xdr:col>23</xdr:col>
      <xdr:colOff>517525</xdr:colOff>
      <xdr:row>57</xdr:row>
      <xdr:rowOff>44290</xdr:rowOff>
    </xdr:to>
    <xdr:cxnSp macro="">
      <xdr:nvCxnSpPr>
        <xdr:cNvPr id="577" name="直線コネクタ 576"/>
        <xdr:cNvCxnSpPr/>
      </xdr:nvCxnSpPr>
      <xdr:spPr>
        <a:xfrm flipV="1">
          <a:off x="15481300" y="9803026"/>
          <a:ext cx="8382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44290</xdr:rowOff>
    </xdr:from>
    <xdr:to>
      <xdr:col>22</xdr:col>
      <xdr:colOff>365125</xdr:colOff>
      <xdr:row>57</xdr:row>
      <xdr:rowOff>157462</xdr:rowOff>
    </xdr:to>
    <xdr:cxnSp macro="">
      <xdr:nvCxnSpPr>
        <xdr:cNvPr id="580" name="直線コネクタ 579"/>
        <xdr:cNvCxnSpPr/>
      </xdr:nvCxnSpPr>
      <xdr:spPr>
        <a:xfrm flipV="1">
          <a:off x="14592300" y="9816940"/>
          <a:ext cx="889000" cy="1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96997</xdr:rowOff>
    </xdr:from>
    <xdr:to>
      <xdr:col>21</xdr:col>
      <xdr:colOff>161925</xdr:colOff>
      <xdr:row>57</xdr:row>
      <xdr:rowOff>157462</xdr:rowOff>
    </xdr:to>
    <xdr:cxnSp macro="">
      <xdr:nvCxnSpPr>
        <xdr:cNvPr id="583" name="直線コネクタ 582"/>
        <xdr:cNvCxnSpPr/>
      </xdr:nvCxnSpPr>
      <xdr:spPr>
        <a:xfrm>
          <a:off x="13703300" y="9526747"/>
          <a:ext cx="889000" cy="40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96997</xdr:rowOff>
    </xdr:from>
    <xdr:to>
      <xdr:col>19</xdr:col>
      <xdr:colOff>644525</xdr:colOff>
      <xdr:row>57</xdr:row>
      <xdr:rowOff>43418</xdr:rowOff>
    </xdr:to>
    <xdr:cxnSp macro="">
      <xdr:nvCxnSpPr>
        <xdr:cNvPr id="586" name="直線コネクタ 585"/>
        <xdr:cNvCxnSpPr/>
      </xdr:nvCxnSpPr>
      <xdr:spPr>
        <a:xfrm flipV="1">
          <a:off x="12814300" y="9526747"/>
          <a:ext cx="889000" cy="28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151026</xdr:rowOff>
    </xdr:from>
    <xdr:to>
      <xdr:col>23</xdr:col>
      <xdr:colOff>568325</xdr:colOff>
      <xdr:row>57</xdr:row>
      <xdr:rowOff>81176</xdr:rowOff>
    </xdr:to>
    <xdr:sp macro="" textlink="">
      <xdr:nvSpPr>
        <xdr:cNvPr id="596" name="円/楕円 595"/>
        <xdr:cNvSpPr/>
      </xdr:nvSpPr>
      <xdr:spPr>
        <a:xfrm>
          <a:off x="16268700" y="97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2453</xdr:rowOff>
    </xdr:from>
    <xdr:ext cx="534377" cy="259045"/>
    <xdr:sp macro="" textlink="">
      <xdr:nvSpPr>
        <xdr:cNvPr id="597" name="教育費該当値テキスト"/>
        <xdr:cNvSpPr txBox="1"/>
      </xdr:nvSpPr>
      <xdr:spPr>
        <a:xfrm>
          <a:off x="16370300" y="96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164940</xdr:rowOff>
    </xdr:from>
    <xdr:to>
      <xdr:col>22</xdr:col>
      <xdr:colOff>415925</xdr:colOff>
      <xdr:row>57</xdr:row>
      <xdr:rowOff>95090</xdr:rowOff>
    </xdr:to>
    <xdr:sp macro="" textlink="">
      <xdr:nvSpPr>
        <xdr:cNvPr id="598" name="円/楕円 597"/>
        <xdr:cNvSpPr/>
      </xdr:nvSpPr>
      <xdr:spPr>
        <a:xfrm>
          <a:off x="15430500" y="97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111617</xdr:rowOff>
    </xdr:from>
    <xdr:ext cx="534377" cy="259045"/>
    <xdr:sp macro="" textlink="">
      <xdr:nvSpPr>
        <xdr:cNvPr id="599" name="テキスト ボックス 598"/>
        <xdr:cNvSpPr txBox="1"/>
      </xdr:nvSpPr>
      <xdr:spPr>
        <a:xfrm>
          <a:off x="15214111" y="95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106662</xdr:rowOff>
    </xdr:from>
    <xdr:to>
      <xdr:col>21</xdr:col>
      <xdr:colOff>212725</xdr:colOff>
      <xdr:row>58</xdr:row>
      <xdr:rowOff>36812</xdr:rowOff>
    </xdr:to>
    <xdr:sp macro="" textlink="">
      <xdr:nvSpPr>
        <xdr:cNvPr id="600" name="円/楕円 599"/>
        <xdr:cNvSpPr/>
      </xdr:nvSpPr>
      <xdr:spPr>
        <a:xfrm>
          <a:off x="14541500" y="98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53339</xdr:rowOff>
    </xdr:from>
    <xdr:ext cx="534377" cy="259045"/>
    <xdr:sp macro="" textlink="">
      <xdr:nvSpPr>
        <xdr:cNvPr id="601" name="テキスト ボックス 600"/>
        <xdr:cNvSpPr txBox="1"/>
      </xdr:nvSpPr>
      <xdr:spPr>
        <a:xfrm>
          <a:off x="14325111" y="96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46197</xdr:rowOff>
    </xdr:from>
    <xdr:to>
      <xdr:col>20</xdr:col>
      <xdr:colOff>9525</xdr:colOff>
      <xdr:row>55</xdr:row>
      <xdr:rowOff>147797</xdr:rowOff>
    </xdr:to>
    <xdr:sp macro="" textlink="">
      <xdr:nvSpPr>
        <xdr:cNvPr id="602" name="円/楕円 601"/>
        <xdr:cNvSpPr/>
      </xdr:nvSpPr>
      <xdr:spPr>
        <a:xfrm>
          <a:off x="13652500" y="94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164324</xdr:rowOff>
    </xdr:from>
    <xdr:ext cx="599010" cy="259045"/>
    <xdr:sp macro="" textlink="">
      <xdr:nvSpPr>
        <xdr:cNvPr id="603" name="テキスト ボックス 602"/>
        <xdr:cNvSpPr txBox="1"/>
      </xdr:nvSpPr>
      <xdr:spPr>
        <a:xfrm>
          <a:off x="13403794" y="92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166,208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164068</xdr:rowOff>
    </xdr:from>
    <xdr:to>
      <xdr:col>18</xdr:col>
      <xdr:colOff>492125</xdr:colOff>
      <xdr:row>57</xdr:row>
      <xdr:rowOff>94218</xdr:rowOff>
    </xdr:to>
    <xdr:sp macro="" textlink="">
      <xdr:nvSpPr>
        <xdr:cNvPr id="604" name="円/楕円 603"/>
        <xdr:cNvSpPr/>
      </xdr:nvSpPr>
      <xdr:spPr>
        <a:xfrm>
          <a:off x="12763500" y="97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110745</xdr:rowOff>
    </xdr:from>
    <xdr:ext cx="534377" cy="259045"/>
    <xdr:sp macro="" textlink="">
      <xdr:nvSpPr>
        <xdr:cNvPr id="605" name="テキスト ボックス 604"/>
        <xdr:cNvSpPr txBox="1"/>
      </xdr:nvSpPr>
      <xdr:spPr>
        <a:xfrm>
          <a:off x="12547111" y="95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147434</xdr:rowOff>
    </xdr:from>
    <xdr:to>
      <xdr:col>23</xdr:col>
      <xdr:colOff>517525</xdr:colOff>
      <xdr:row>79</xdr:row>
      <xdr:rowOff>16256</xdr:rowOff>
    </xdr:to>
    <xdr:cxnSp macro="">
      <xdr:nvCxnSpPr>
        <xdr:cNvPr id="634" name="直線コネクタ 633"/>
        <xdr:cNvCxnSpPr/>
      </xdr:nvCxnSpPr>
      <xdr:spPr>
        <a:xfrm>
          <a:off x="15481300" y="13177634"/>
          <a:ext cx="838200" cy="3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147434</xdr:rowOff>
    </xdr:from>
    <xdr:to>
      <xdr:col>22</xdr:col>
      <xdr:colOff>365125</xdr:colOff>
      <xdr:row>78</xdr:row>
      <xdr:rowOff>21056</xdr:rowOff>
    </xdr:to>
    <xdr:cxnSp macro="">
      <xdr:nvCxnSpPr>
        <xdr:cNvPr id="637" name="直線コネクタ 636"/>
        <xdr:cNvCxnSpPr/>
      </xdr:nvCxnSpPr>
      <xdr:spPr>
        <a:xfrm flipV="1">
          <a:off x="14592300" y="13177634"/>
          <a:ext cx="889000" cy="2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79061</xdr:rowOff>
    </xdr:from>
    <xdr:ext cx="469744" cy="259045"/>
    <xdr:sp macro="" textlink="">
      <xdr:nvSpPr>
        <xdr:cNvPr id="639" name="テキスト ボックス 638"/>
        <xdr:cNvSpPr txBox="1"/>
      </xdr:nvSpPr>
      <xdr:spPr>
        <a:xfrm>
          <a:off x="15246427"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86703</xdr:rowOff>
    </xdr:from>
    <xdr:to>
      <xdr:col>21</xdr:col>
      <xdr:colOff>161925</xdr:colOff>
      <xdr:row>78</xdr:row>
      <xdr:rowOff>21056</xdr:rowOff>
    </xdr:to>
    <xdr:cxnSp macro="">
      <xdr:nvCxnSpPr>
        <xdr:cNvPr id="640" name="直線コネクタ 639"/>
        <xdr:cNvCxnSpPr/>
      </xdr:nvCxnSpPr>
      <xdr:spPr>
        <a:xfrm>
          <a:off x="13703300" y="13288353"/>
          <a:ext cx="889000" cy="10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53936</xdr:rowOff>
    </xdr:from>
    <xdr:to>
      <xdr:col>19</xdr:col>
      <xdr:colOff>644525</xdr:colOff>
      <xdr:row>77</xdr:row>
      <xdr:rowOff>86703</xdr:rowOff>
    </xdr:to>
    <xdr:cxnSp macro="">
      <xdr:nvCxnSpPr>
        <xdr:cNvPr id="643" name="直線コネクタ 642"/>
        <xdr:cNvCxnSpPr/>
      </xdr:nvCxnSpPr>
      <xdr:spPr>
        <a:xfrm>
          <a:off x="12814300" y="13255586"/>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16312</xdr:rowOff>
    </xdr:from>
    <xdr:ext cx="469744" cy="259045"/>
    <xdr:sp macro="" textlink="">
      <xdr:nvSpPr>
        <xdr:cNvPr id="647" name="テキスト ボックス 646"/>
        <xdr:cNvSpPr txBox="1"/>
      </xdr:nvSpPr>
      <xdr:spPr>
        <a:xfrm>
          <a:off x="12579427" y="133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136906</xdr:rowOff>
    </xdr:from>
    <xdr:to>
      <xdr:col>23</xdr:col>
      <xdr:colOff>568325</xdr:colOff>
      <xdr:row>79</xdr:row>
      <xdr:rowOff>67056</xdr:rowOff>
    </xdr:to>
    <xdr:sp macro="" textlink="">
      <xdr:nvSpPr>
        <xdr:cNvPr id="653" name="円/楕円 652"/>
        <xdr:cNvSpPr/>
      </xdr:nvSpPr>
      <xdr:spPr>
        <a:xfrm>
          <a:off x="16268700" y="135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378565" cy="259045"/>
    <xdr:sp macro="" textlink="">
      <xdr:nvSpPr>
        <xdr:cNvPr id="654" name="災害復旧費該当値テキスト"/>
        <xdr:cNvSpPr txBox="1"/>
      </xdr:nvSpPr>
      <xdr:spPr>
        <a:xfrm>
          <a:off x="16370300" y="13454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96634</xdr:rowOff>
    </xdr:from>
    <xdr:to>
      <xdr:col>22</xdr:col>
      <xdr:colOff>415925</xdr:colOff>
      <xdr:row>77</xdr:row>
      <xdr:rowOff>26784</xdr:rowOff>
    </xdr:to>
    <xdr:sp macro="" textlink="">
      <xdr:nvSpPr>
        <xdr:cNvPr id="655" name="円/楕円 654"/>
        <xdr:cNvSpPr/>
      </xdr:nvSpPr>
      <xdr:spPr>
        <a:xfrm>
          <a:off x="15430500" y="131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43311</xdr:rowOff>
    </xdr:from>
    <xdr:ext cx="534377" cy="259045"/>
    <xdr:sp macro="" textlink="">
      <xdr:nvSpPr>
        <xdr:cNvPr id="656" name="テキスト ボックス 655"/>
        <xdr:cNvSpPr txBox="1"/>
      </xdr:nvSpPr>
      <xdr:spPr>
        <a:xfrm>
          <a:off x="15214111" y="129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141706</xdr:rowOff>
    </xdr:from>
    <xdr:to>
      <xdr:col>21</xdr:col>
      <xdr:colOff>212725</xdr:colOff>
      <xdr:row>78</xdr:row>
      <xdr:rowOff>71856</xdr:rowOff>
    </xdr:to>
    <xdr:sp macro="" textlink="">
      <xdr:nvSpPr>
        <xdr:cNvPr id="657" name="円/楕円 656"/>
        <xdr:cNvSpPr/>
      </xdr:nvSpPr>
      <xdr:spPr>
        <a:xfrm>
          <a:off x="14541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62983</xdr:rowOff>
    </xdr:from>
    <xdr:ext cx="469744" cy="259045"/>
    <xdr:sp macro="" textlink="">
      <xdr:nvSpPr>
        <xdr:cNvPr id="658" name="テキスト ボックス 657"/>
        <xdr:cNvSpPr txBox="1"/>
      </xdr:nvSpPr>
      <xdr:spPr>
        <a:xfrm>
          <a:off x="14357427" y="134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35903</xdr:rowOff>
    </xdr:from>
    <xdr:to>
      <xdr:col>20</xdr:col>
      <xdr:colOff>9525</xdr:colOff>
      <xdr:row>77</xdr:row>
      <xdr:rowOff>137503</xdr:rowOff>
    </xdr:to>
    <xdr:sp macro="" textlink="">
      <xdr:nvSpPr>
        <xdr:cNvPr id="659" name="円/楕円 658"/>
        <xdr:cNvSpPr/>
      </xdr:nvSpPr>
      <xdr:spPr>
        <a:xfrm>
          <a:off x="13652500" y="132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128630</xdr:rowOff>
    </xdr:from>
    <xdr:ext cx="469744" cy="259045"/>
    <xdr:sp macro="" textlink="">
      <xdr:nvSpPr>
        <xdr:cNvPr id="660" name="テキスト ボックス 659"/>
        <xdr:cNvSpPr txBox="1"/>
      </xdr:nvSpPr>
      <xdr:spPr>
        <a:xfrm>
          <a:off x="13468427" y="1333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3136</xdr:rowOff>
    </xdr:from>
    <xdr:to>
      <xdr:col>18</xdr:col>
      <xdr:colOff>492125</xdr:colOff>
      <xdr:row>77</xdr:row>
      <xdr:rowOff>104736</xdr:rowOff>
    </xdr:to>
    <xdr:sp macro="" textlink="">
      <xdr:nvSpPr>
        <xdr:cNvPr id="661" name="円/楕円 660"/>
        <xdr:cNvSpPr/>
      </xdr:nvSpPr>
      <xdr:spPr>
        <a:xfrm>
          <a:off x="12763500" y="132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121263</xdr:rowOff>
    </xdr:from>
    <xdr:ext cx="469744" cy="259045"/>
    <xdr:sp macro="" textlink="">
      <xdr:nvSpPr>
        <xdr:cNvPr id="662" name="テキスト ボックス 661"/>
        <xdr:cNvSpPr txBox="1"/>
      </xdr:nvSpPr>
      <xdr:spPr>
        <a:xfrm>
          <a:off x="12579427" y="129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10099</xdr:rowOff>
    </xdr:from>
    <xdr:to>
      <xdr:col>23</xdr:col>
      <xdr:colOff>517525</xdr:colOff>
      <xdr:row>95</xdr:row>
      <xdr:rowOff>43985</xdr:rowOff>
    </xdr:to>
    <xdr:cxnSp macro="">
      <xdr:nvCxnSpPr>
        <xdr:cNvPr id="691" name="直線コネクタ 690"/>
        <xdr:cNvCxnSpPr/>
      </xdr:nvCxnSpPr>
      <xdr:spPr>
        <a:xfrm>
          <a:off x="15481300" y="16297849"/>
          <a:ext cx="8382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10099</xdr:rowOff>
    </xdr:from>
    <xdr:to>
      <xdr:col>22</xdr:col>
      <xdr:colOff>365125</xdr:colOff>
      <xdr:row>95</xdr:row>
      <xdr:rowOff>22771</xdr:rowOff>
    </xdr:to>
    <xdr:cxnSp macro="">
      <xdr:nvCxnSpPr>
        <xdr:cNvPr id="694" name="直線コネクタ 693"/>
        <xdr:cNvCxnSpPr/>
      </xdr:nvCxnSpPr>
      <xdr:spPr>
        <a:xfrm flipV="1">
          <a:off x="14592300" y="16297849"/>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137096</xdr:rowOff>
    </xdr:from>
    <xdr:ext cx="534377" cy="259045"/>
    <xdr:sp macro="" textlink="">
      <xdr:nvSpPr>
        <xdr:cNvPr id="696" name="テキスト ボックス 695"/>
        <xdr:cNvSpPr txBox="1"/>
      </xdr:nvSpPr>
      <xdr:spPr>
        <a:xfrm>
          <a:off x="15214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103246</xdr:rowOff>
    </xdr:from>
    <xdr:to>
      <xdr:col>21</xdr:col>
      <xdr:colOff>161925</xdr:colOff>
      <xdr:row>95</xdr:row>
      <xdr:rowOff>22771</xdr:rowOff>
    </xdr:to>
    <xdr:cxnSp macro="">
      <xdr:nvCxnSpPr>
        <xdr:cNvPr id="697" name="直線コネクタ 696"/>
        <xdr:cNvCxnSpPr/>
      </xdr:nvCxnSpPr>
      <xdr:spPr>
        <a:xfrm>
          <a:off x="13703300" y="16219546"/>
          <a:ext cx="8890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134269</xdr:rowOff>
    </xdr:from>
    <xdr:ext cx="534377" cy="259045"/>
    <xdr:sp macro="" textlink="">
      <xdr:nvSpPr>
        <xdr:cNvPr id="699" name="テキスト ボックス 698"/>
        <xdr:cNvSpPr txBox="1"/>
      </xdr:nvSpPr>
      <xdr:spPr>
        <a:xfrm>
          <a:off x="14325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103246</xdr:rowOff>
    </xdr:from>
    <xdr:to>
      <xdr:col>19</xdr:col>
      <xdr:colOff>644525</xdr:colOff>
      <xdr:row>94</xdr:row>
      <xdr:rowOff>112855</xdr:rowOff>
    </xdr:to>
    <xdr:cxnSp macro="">
      <xdr:nvCxnSpPr>
        <xdr:cNvPr id="700" name="直線コネクタ 699"/>
        <xdr:cNvCxnSpPr/>
      </xdr:nvCxnSpPr>
      <xdr:spPr>
        <a:xfrm flipV="1">
          <a:off x="12814300" y="16219546"/>
          <a:ext cx="8890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134954</xdr:rowOff>
    </xdr:from>
    <xdr:ext cx="534377" cy="259045"/>
    <xdr:sp macro="" textlink="">
      <xdr:nvSpPr>
        <xdr:cNvPr id="702" name="テキスト ボックス 701"/>
        <xdr:cNvSpPr txBox="1"/>
      </xdr:nvSpPr>
      <xdr:spPr>
        <a:xfrm>
          <a:off x="13436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125094</xdr:rowOff>
    </xdr:from>
    <xdr:ext cx="534377" cy="259045"/>
    <xdr:sp macro="" textlink="">
      <xdr:nvSpPr>
        <xdr:cNvPr id="704" name="テキスト ボックス 703"/>
        <xdr:cNvSpPr txBox="1"/>
      </xdr:nvSpPr>
      <xdr:spPr>
        <a:xfrm>
          <a:off x="12547111"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164635</xdr:rowOff>
    </xdr:from>
    <xdr:to>
      <xdr:col>23</xdr:col>
      <xdr:colOff>568325</xdr:colOff>
      <xdr:row>95</xdr:row>
      <xdr:rowOff>94785</xdr:rowOff>
    </xdr:to>
    <xdr:sp macro="" textlink="">
      <xdr:nvSpPr>
        <xdr:cNvPr id="710" name="円/楕円 709"/>
        <xdr:cNvSpPr/>
      </xdr:nvSpPr>
      <xdr:spPr>
        <a:xfrm>
          <a:off x="16268700" y="162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16062</xdr:rowOff>
    </xdr:from>
    <xdr:ext cx="534377" cy="259045"/>
    <xdr:sp macro="" textlink="">
      <xdr:nvSpPr>
        <xdr:cNvPr id="711" name="公債費該当値テキスト"/>
        <xdr:cNvSpPr txBox="1"/>
      </xdr:nvSpPr>
      <xdr:spPr>
        <a:xfrm>
          <a:off x="16370300" y="161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90,061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130749</xdr:rowOff>
    </xdr:from>
    <xdr:to>
      <xdr:col>22</xdr:col>
      <xdr:colOff>415925</xdr:colOff>
      <xdr:row>95</xdr:row>
      <xdr:rowOff>60899</xdr:rowOff>
    </xdr:to>
    <xdr:sp macro="" textlink="">
      <xdr:nvSpPr>
        <xdr:cNvPr id="712" name="円/楕円 711"/>
        <xdr:cNvSpPr/>
      </xdr:nvSpPr>
      <xdr:spPr>
        <a:xfrm>
          <a:off x="15430500" y="162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77426</xdr:rowOff>
    </xdr:from>
    <xdr:ext cx="534377" cy="259045"/>
    <xdr:sp macro="" textlink="">
      <xdr:nvSpPr>
        <xdr:cNvPr id="713" name="テキスト ボックス 712"/>
        <xdr:cNvSpPr txBox="1"/>
      </xdr:nvSpPr>
      <xdr:spPr>
        <a:xfrm>
          <a:off x="15214111" y="1602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143421</xdr:rowOff>
    </xdr:from>
    <xdr:to>
      <xdr:col>21</xdr:col>
      <xdr:colOff>212725</xdr:colOff>
      <xdr:row>95</xdr:row>
      <xdr:rowOff>73571</xdr:rowOff>
    </xdr:to>
    <xdr:sp macro="" textlink="">
      <xdr:nvSpPr>
        <xdr:cNvPr id="714" name="円/楕円 713"/>
        <xdr:cNvSpPr/>
      </xdr:nvSpPr>
      <xdr:spPr>
        <a:xfrm>
          <a:off x="14541500" y="162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90098</xdr:rowOff>
    </xdr:from>
    <xdr:ext cx="534377" cy="259045"/>
    <xdr:sp macro="" textlink="">
      <xdr:nvSpPr>
        <xdr:cNvPr id="715" name="テキスト ボックス 714"/>
        <xdr:cNvSpPr txBox="1"/>
      </xdr:nvSpPr>
      <xdr:spPr>
        <a:xfrm>
          <a:off x="14325111" y="160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52446</xdr:rowOff>
    </xdr:from>
    <xdr:to>
      <xdr:col>20</xdr:col>
      <xdr:colOff>9525</xdr:colOff>
      <xdr:row>94</xdr:row>
      <xdr:rowOff>154046</xdr:rowOff>
    </xdr:to>
    <xdr:sp macro="" textlink="">
      <xdr:nvSpPr>
        <xdr:cNvPr id="716" name="円/楕円 715"/>
        <xdr:cNvSpPr/>
      </xdr:nvSpPr>
      <xdr:spPr>
        <a:xfrm>
          <a:off x="13652500" y="1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170573</xdr:rowOff>
    </xdr:from>
    <xdr:ext cx="599010" cy="259045"/>
    <xdr:sp macro="" textlink="">
      <xdr:nvSpPr>
        <xdr:cNvPr id="717" name="テキスト ボックス 716"/>
        <xdr:cNvSpPr txBox="1"/>
      </xdr:nvSpPr>
      <xdr:spPr>
        <a:xfrm>
          <a:off x="13403794" y="1594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62055</xdr:rowOff>
    </xdr:from>
    <xdr:to>
      <xdr:col>18</xdr:col>
      <xdr:colOff>492125</xdr:colOff>
      <xdr:row>94</xdr:row>
      <xdr:rowOff>163655</xdr:rowOff>
    </xdr:to>
    <xdr:sp macro="" textlink="">
      <xdr:nvSpPr>
        <xdr:cNvPr id="718" name="円/楕円 717"/>
        <xdr:cNvSpPr/>
      </xdr:nvSpPr>
      <xdr:spPr>
        <a:xfrm>
          <a:off x="12763500" y="161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8732</xdr:rowOff>
    </xdr:from>
    <xdr:ext cx="599010" cy="259045"/>
    <xdr:sp macro="" textlink="">
      <xdr:nvSpPr>
        <xdr:cNvPr id="719" name="テキスト ボックス 718"/>
        <xdr:cNvSpPr txBox="1"/>
      </xdr:nvSpPr>
      <xdr:spPr>
        <a:xfrm>
          <a:off x="12514794" y="1595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性質別の住民一人当たりのコストは、全体的に類似団体を上回っている。特に衛生費、公債費については大幅に上回っている状況である。衛生費については、</a:t>
          </a:r>
          <a:r>
            <a:rPr kumimoji="1" lang="ja-JP" altLang="ja-JP" sz="1300">
              <a:solidFill>
                <a:schemeClr val="dk1"/>
              </a:solidFill>
              <a:effectLst/>
              <a:latin typeface="+mn-lt"/>
              <a:ea typeface="+mn-ea"/>
              <a:cs typeface="+mn-cs"/>
            </a:rPr>
            <a:t>一部事務組合（ごみ・し尿処理施設）への負担金と企業会計（病院・上下水道）への補助金が大き</a:t>
          </a:r>
          <a:r>
            <a:rPr kumimoji="1" lang="ja-JP" altLang="en-US" sz="1300">
              <a:solidFill>
                <a:schemeClr val="dk1"/>
              </a:solidFill>
              <a:effectLst/>
              <a:latin typeface="+mn-lt"/>
              <a:ea typeface="+mn-ea"/>
              <a:cs typeface="+mn-cs"/>
            </a:rPr>
            <a:t>い事による</a:t>
          </a:r>
          <a:r>
            <a:rPr kumimoji="1" lang="ja-JP" altLang="en-US" sz="1300">
              <a:latin typeface="ＭＳ Ｐゴシック"/>
            </a:rPr>
            <a:t>。公債費については、</a:t>
          </a:r>
          <a:r>
            <a:rPr kumimoji="1" lang="ja-JP" altLang="ja-JP" sz="1300">
              <a:solidFill>
                <a:schemeClr val="dk1"/>
              </a:solidFill>
              <a:effectLst/>
              <a:latin typeface="+mn-lt"/>
              <a:ea typeface="+mn-ea"/>
              <a:cs typeface="+mn-cs"/>
            </a:rPr>
            <a:t>平成５年度以降の庁舎・ホール・広場の建設事業を始めとして、町営住宅・農村公園・</a:t>
          </a:r>
          <a:r>
            <a:rPr kumimoji="1" lang="en-US" altLang="ja-JP" sz="1300">
              <a:solidFill>
                <a:schemeClr val="dk1"/>
              </a:solidFill>
              <a:effectLst/>
              <a:latin typeface="+mn-lt"/>
              <a:ea typeface="+mn-ea"/>
              <a:cs typeface="+mn-cs"/>
            </a:rPr>
            <a:t>CATV</a:t>
          </a:r>
          <a:r>
            <a:rPr kumimoji="1" lang="ja-JP" altLang="ja-JP" sz="1300">
              <a:solidFill>
                <a:schemeClr val="dk1"/>
              </a:solidFill>
              <a:effectLst/>
              <a:latin typeface="+mn-lt"/>
              <a:ea typeface="+mn-ea"/>
              <a:cs typeface="+mn-cs"/>
            </a:rPr>
            <a:t>整備など大規模事業が続いたため、類似団体平均値を</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上回っている。しかし、公債費負担適正化計画に沿った繰上償還の実施、新規発行債の抑制を行ってきたことにより徐々にではあるが着</a:t>
          </a:r>
          <a:r>
            <a:rPr kumimoji="1" lang="ja-JP" altLang="en-US" sz="1300">
              <a:solidFill>
                <a:schemeClr val="dk1"/>
              </a:solidFill>
              <a:effectLst/>
              <a:latin typeface="+mn-lt"/>
              <a:ea typeface="+mn-ea"/>
              <a:cs typeface="+mn-cs"/>
            </a:rPr>
            <a:t>実に</a:t>
          </a:r>
          <a:r>
            <a:rPr kumimoji="1" lang="ja-JP" altLang="ja-JP" sz="1300">
              <a:solidFill>
                <a:schemeClr val="dk1"/>
              </a:solidFill>
              <a:effectLst/>
              <a:latin typeface="+mn-lt"/>
              <a:ea typeface="+mn-ea"/>
              <a:cs typeface="+mn-cs"/>
            </a:rPr>
            <a:t>実</a:t>
          </a:r>
          <a:r>
            <a:rPr kumimoji="1" lang="ja-JP" altLang="en-US" sz="1300">
              <a:solidFill>
                <a:schemeClr val="dk1"/>
              </a:solidFill>
              <a:effectLst/>
              <a:latin typeface="+mn-lt"/>
              <a:ea typeface="+mn-ea"/>
              <a:cs typeface="+mn-cs"/>
            </a:rPr>
            <a:t>少傾向にある。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19.89</a:t>
          </a:r>
          <a:r>
            <a:rPr kumimoji="1" lang="ja-JP" altLang="ja-JP" sz="1100">
              <a:solidFill>
                <a:schemeClr val="dk1"/>
              </a:solidFill>
              <a:effectLst/>
              <a:latin typeface="+mn-lt"/>
              <a:ea typeface="+mn-ea"/>
              <a:cs typeface="+mn-cs"/>
            </a:rPr>
            <a:t>億円となり、年々増加しています。</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年度の実質収支額は、歳入</a:t>
          </a:r>
          <a:r>
            <a:rPr kumimoji="1" lang="en-US" altLang="ja-JP" sz="1100">
              <a:solidFill>
                <a:schemeClr val="dk1"/>
              </a:solidFill>
              <a:effectLst/>
              <a:latin typeface="+mn-lt"/>
              <a:ea typeface="+mn-ea"/>
              <a:cs typeface="+mn-cs"/>
            </a:rPr>
            <a:t>92.02</a:t>
          </a:r>
          <a:r>
            <a:rPr kumimoji="1" lang="ja-JP" altLang="ja-JP" sz="1100">
              <a:solidFill>
                <a:schemeClr val="dk1"/>
              </a:solidFill>
              <a:effectLst/>
              <a:latin typeface="+mn-lt"/>
              <a:ea typeface="+mn-ea"/>
              <a:cs typeface="+mn-cs"/>
            </a:rPr>
            <a:t>億円から歳出</a:t>
          </a:r>
          <a:r>
            <a:rPr kumimoji="1" lang="en-US" altLang="ja-JP" sz="1100">
              <a:solidFill>
                <a:schemeClr val="dk1"/>
              </a:solidFill>
              <a:effectLst/>
              <a:latin typeface="+mn-lt"/>
              <a:ea typeface="+mn-ea"/>
              <a:cs typeface="+mn-cs"/>
            </a:rPr>
            <a:t>90.08</a:t>
          </a:r>
          <a:r>
            <a:rPr kumimoji="1" lang="ja-JP" altLang="ja-JP" sz="1100">
              <a:solidFill>
                <a:schemeClr val="dk1"/>
              </a:solidFill>
              <a:effectLst/>
              <a:latin typeface="+mn-lt"/>
              <a:ea typeface="+mn-ea"/>
              <a:cs typeface="+mn-cs"/>
            </a:rPr>
            <a:t>億円を差し引いた金額から、さらに翌年度へ繰越財源</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億円を差し引いた</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億円が黒字ということになり、これを比率で表すと</a:t>
          </a:r>
          <a:r>
            <a:rPr kumimoji="1" lang="en-US" altLang="ja-JP" sz="1100">
              <a:solidFill>
                <a:schemeClr val="dk1"/>
              </a:solidFill>
              <a:effectLst/>
              <a:latin typeface="+mn-lt"/>
              <a:ea typeface="+mn-ea"/>
              <a:cs typeface="+mn-cs"/>
            </a:rPr>
            <a:t>3.57</a:t>
          </a:r>
          <a:r>
            <a:rPr kumimoji="1" lang="ja-JP" altLang="ja-JP" sz="1100">
              <a:solidFill>
                <a:schemeClr val="dk1"/>
              </a:solidFill>
              <a:effectLst/>
              <a:latin typeface="+mn-lt"/>
              <a:ea typeface="+mn-ea"/>
              <a:cs typeface="+mn-cs"/>
            </a:rPr>
            <a:t>％となります。</a:t>
          </a:r>
          <a:endParaRPr lang="ja-JP" altLang="ja-JP" sz="1400">
            <a:effectLst/>
          </a:endParaRPr>
        </a:p>
        <a:p>
          <a:r>
            <a:rPr kumimoji="1" lang="ja-JP" altLang="ja-JP" sz="1100">
              <a:solidFill>
                <a:schemeClr val="dk1"/>
              </a:solidFill>
              <a:effectLst/>
              <a:latin typeface="+mn-lt"/>
              <a:ea typeface="+mn-ea"/>
              <a:cs typeface="+mn-cs"/>
            </a:rPr>
            <a:t>　実質収支額及び実質単年度収支ともに、平成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年度以降、黒字決算が続いており、健全な財政運営が行われているということになります。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予算の確実な執行により黒字及び企業会計における資金剰余額が確実に発生しており、健全な財政運営・企業経営が行われています。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R1" zoomScale="73" zoomScaleNormal="73"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9202025</v>
      </c>
      <c r="BO4" s="379"/>
      <c r="BP4" s="379"/>
      <c r="BQ4" s="379"/>
      <c r="BR4" s="379"/>
      <c r="BS4" s="379"/>
      <c r="BT4" s="379"/>
      <c r="BU4" s="380"/>
      <c r="BV4" s="378">
        <v>9019690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3.2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9007723</v>
      </c>
      <c r="BO5" s="416"/>
      <c r="BP5" s="416"/>
      <c r="BQ5" s="416"/>
      <c r="BR5" s="416"/>
      <c r="BS5" s="416"/>
      <c r="BT5" s="416"/>
      <c r="BU5" s="417"/>
      <c r="BV5" s="415">
        <v>8831169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v>
      </c>
      <c r="CU5" s="413"/>
      <c r="CV5" s="413"/>
      <c r="CW5" s="413"/>
      <c r="CX5" s="413"/>
      <c r="CY5" s="413"/>
      <c r="CZ5" s="413"/>
      <c r="DA5" s="414"/>
      <c r="DB5" s="412">
        <v>89.9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194302</v>
      </c>
      <c r="BO6" s="416"/>
      <c r="BP6" s="416"/>
      <c r="BQ6" s="416"/>
      <c r="BR6" s="416"/>
      <c r="BS6" s="416"/>
      <c r="BT6" s="416"/>
      <c r="BU6" s="417"/>
      <c r="BV6" s="415">
        <v>188521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97.6</v>
      </c>
      <c r="CU6" s="453"/>
      <c r="CV6" s="453"/>
      <c r="CW6" s="453"/>
      <c r="CX6" s="453"/>
      <c r="CY6" s="453"/>
      <c r="CZ6" s="453"/>
      <c r="DA6" s="454"/>
      <c r="DB6" s="452">
        <v>97.1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3872</v>
      </c>
      <c r="BO7" s="416"/>
      <c r="BP7" s="416"/>
      <c r="BQ7" s="416"/>
      <c r="BR7" s="416"/>
      <c r="BS7" s="416"/>
      <c r="BT7" s="416"/>
      <c r="BU7" s="417"/>
      <c r="BV7" s="415">
        <v>17454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5328262</v>
      </c>
      <c r="CU7" s="416"/>
      <c r="CV7" s="416"/>
      <c r="CW7" s="416"/>
      <c r="CX7" s="416"/>
      <c r="CY7" s="416"/>
      <c r="CZ7" s="416"/>
      <c r="DA7" s="417"/>
      <c r="DB7" s="415">
        <v>5364240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190430</v>
      </c>
      <c r="BO8" s="416"/>
      <c r="BP8" s="416"/>
      <c r="BQ8" s="416"/>
      <c r="BR8" s="416"/>
      <c r="BS8" s="416"/>
      <c r="BT8" s="416"/>
      <c r="BU8" s="417"/>
      <c r="BV8" s="415">
        <v>171067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0.43</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11452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19363</v>
      </c>
      <c r="BO9" s="416"/>
      <c r="BP9" s="416"/>
      <c r="BQ9" s="416"/>
      <c r="BR9" s="416"/>
      <c r="BS9" s="416"/>
      <c r="BT9" s="416"/>
      <c r="BU9" s="417"/>
      <c r="BV9" s="415">
        <v>14924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15.8</v>
      </c>
      <c r="CU9" s="413"/>
      <c r="CV9" s="413"/>
      <c r="CW9" s="413"/>
      <c r="CX9" s="413"/>
      <c r="CY9" s="413"/>
      <c r="CZ9" s="413"/>
      <c r="DA9" s="414"/>
      <c r="DB9" s="412">
        <v>17.5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12289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168541</v>
      </c>
      <c r="BO10" s="416"/>
      <c r="BP10" s="416"/>
      <c r="BQ10" s="416"/>
      <c r="BR10" s="416"/>
      <c r="BS10" s="416"/>
      <c r="BT10" s="416"/>
      <c r="BU10" s="417"/>
      <c r="BV10" s="415">
        <v>222435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11981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126171</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11950</v>
      </c>
      <c r="S13" s="497"/>
      <c r="T13" s="497"/>
      <c r="U13" s="497"/>
      <c r="V13" s="498"/>
      <c r="W13" s="431" t="s">
        <v>121</v>
      </c>
      <c r="X13" s="432"/>
      <c r="Y13" s="432"/>
      <c r="Z13" s="432"/>
      <c r="AA13" s="432"/>
      <c r="AB13" s="422"/>
      <c r="AC13" s="466">
        <v>175</v>
      </c>
      <c r="AD13" s="467"/>
      <c r="AE13" s="467"/>
      <c r="AF13" s="467"/>
      <c r="AG13" s="506"/>
      <c r="AH13" s="466">
        <v>225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61733</v>
      </c>
      <c r="BO13" s="416"/>
      <c r="BP13" s="416"/>
      <c r="BQ13" s="416"/>
      <c r="BR13" s="416"/>
      <c r="BS13" s="416"/>
      <c r="BT13" s="416"/>
      <c r="BU13" s="417"/>
      <c r="BV13" s="415">
        <v>237359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15.6</v>
      </c>
      <c r="CU13" s="413"/>
      <c r="CV13" s="413"/>
      <c r="CW13" s="413"/>
      <c r="CX13" s="413"/>
      <c r="CY13" s="413"/>
      <c r="CZ13" s="413"/>
      <c r="DA13" s="414"/>
      <c r="DB13" s="412">
        <v>16.100000000000001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12083</v>
      </c>
      <c r="S14" s="497"/>
      <c r="T14" s="497"/>
      <c r="U14" s="497"/>
      <c r="V14" s="498"/>
      <c r="W14" s="405"/>
      <c r="X14" s="406"/>
      <c r="Y14" s="406"/>
      <c r="Z14" s="406"/>
      <c r="AA14" s="406"/>
      <c r="AB14" s="395"/>
      <c r="AC14" s="499">
        <v>3.2</v>
      </c>
      <c r="AD14" s="500"/>
      <c r="AE14" s="500"/>
      <c r="AF14" s="500"/>
      <c r="AG14" s="501"/>
      <c r="AH14" s="499">
        <v>3.7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35.6</v>
      </c>
      <c r="CU14" s="511"/>
      <c r="CV14" s="511"/>
      <c r="CW14" s="511"/>
      <c r="CX14" s="511"/>
      <c r="CY14" s="511"/>
      <c r="CZ14" s="511"/>
      <c r="DA14" s="512"/>
      <c r="DB14" s="510">
        <v>43.7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12056</v>
      </c>
      <c r="S15" s="497"/>
      <c r="T15" s="497"/>
      <c r="U15" s="497"/>
      <c r="V15" s="498"/>
      <c r="W15" s="431" t="s">
        <v>128</v>
      </c>
      <c r="X15" s="432"/>
      <c r="Y15" s="432"/>
      <c r="Z15" s="432"/>
      <c r="AA15" s="432"/>
      <c r="AB15" s="422"/>
      <c r="AC15" s="466">
        <v>1920</v>
      </c>
      <c r="AD15" s="467"/>
      <c r="AE15" s="467"/>
      <c r="AF15" s="467"/>
      <c r="AG15" s="506"/>
      <c r="AH15" s="466">
        <v>2253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1739505</v>
      </c>
      <c r="BO15" s="379"/>
      <c r="BP15" s="379"/>
      <c r="BQ15" s="379"/>
      <c r="BR15" s="379"/>
      <c r="BS15" s="379"/>
      <c r="BT15" s="379"/>
      <c r="BU15" s="380"/>
      <c r="BV15" s="378">
        <v>1718690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35.1</v>
      </c>
      <c r="AD16" s="500"/>
      <c r="AE16" s="500"/>
      <c r="AF16" s="500"/>
      <c r="AG16" s="501"/>
      <c r="AH16" s="499">
        <v>37.5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4115080</v>
      </c>
      <c r="BO16" s="416"/>
      <c r="BP16" s="416"/>
      <c r="BQ16" s="416"/>
      <c r="BR16" s="416"/>
      <c r="BS16" s="416"/>
      <c r="BT16" s="416"/>
      <c r="BU16" s="417"/>
      <c r="BV16" s="415">
        <v>3975088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3381</v>
      </c>
      <c r="AD17" s="467"/>
      <c r="AE17" s="467"/>
      <c r="AF17" s="467"/>
      <c r="AG17" s="506"/>
      <c r="AH17" s="466">
        <v>3471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2224349</v>
      </c>
      <c r="BO17" s="416"/>
      <c r="BP17" s="416"/>
      <c r="BQ17" s="416"/>
      <c r="BR17" s="416"/>
      <c r="BS17" s="416"/>
      <c r="BT17" s="416"/>
      <c r="BU17" s="417"/>
      <c r="BV17" s="415">
        <v>2215711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202.23</v>
      </c>
      <c r="M18" s="528"/>
      <c r="N18" s="528"/>
      <c r="O18" s="528"/>
      <c r="P18" s="528"/>
      <c r="Q18" s="528"/>
      <c r="R18" s="529"/>
      <c r="S18" s="529"/>
      <c r="T18" s="529"/>
      <c r="U18" s="529"/>
      <c r="V18" s="530"/>
      <c r="W18" s="433"/>
      <c r="X18" s="434"/>
      <c r="Y18" s="434"/>
      <c r="Z18" s="434"/>
      <c r="AA18" s="434"/>
      <c r="AB18" s="425"/>
      <c r="AC18" s="531">
        <v>61.7</v>
      </c>
      <c r="AD18" s="532"/>
      <c r="AE18" s="532"/>
      <c r="AF18" s="532"/>
      <c r="AG18" s="533"/>
      <c r="AH18" s="531">
        <v>57.8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4877689</v>
      </c>
      <c r="BO18" s="416"/>
      <c r="BP18" s="416"/>
      <c r="BQ18" s="416"/>
      <c r="BR18" s="416"/>
      <c r="BS18" s="416"/>
      <c r="BT18" s="416"/>
      <c r="BU18" s="417"/>
      <c r="BV18" s="415">
        <v>4843769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57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6356202</v>
      </c>
      <c r="BO19" s="416"/>
      <c r="BP19" s="416"/>
      <c r="BQ19" s="416"/>
      <c r="BR19" s="416"/>
      <c r="BS19" s="416"/>
      <c r="BT19" s="416"/>
      <c r="BU19" s="417"/>
      <c r="BV19" s="415">
        <v>6150234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3798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10746404</v>
      </c>
      <c r="BO23" s="416"/>
      <c r="BP23" s="416"/>
      <c r="BQ23" s="416"/>
      <c r="BR23" s="416"/>
      <c r="BS23" s="416"/>
      <c r="BT23" s="416"/>
      <c r="BU23" s="417"/>
      <c r="BV23" s="415">
        <v>10348977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7448</v>
      </c>
      <c r="R24" s="467"/>
      <c r="S24" s="467"/>
      <c r="T24" s="467"/>
      <c r="U24" s="467"/>
      <c r="V24" s="506"/>
      <c r="W24" s="561"/>
      <c r="X24" s="549"/>
      <c r="Y24" s="550"/>
      <c r="Z24" s="465" t="s">
        <v>152</v>
      </c>
      <c r="AA24" s="445"/>
      <c r="AB24" s="445"/>
      <c r="AC24" s="445"/>
      <c r="AD24" s="445"/>
      <c r="AE24" s="445"/>
      <c r="AF24" s="445"/>
      <c r="AG24" s="446"/>
      <c r="AH24" s="466">
        <v>121</v>
      </c>
      <c r="AI24" s="467"/>
      <c r="AJ24" s="467"/>
      <c r="AK24" s="467"/>
      <c r="AL24" s="506"/>
      <c r="AM24" s="466">
        <v>411521</v>
      </c>
      <c r="AN24" s="467"/>
      <c r="AO24" s="467"/>
      <c r="AP24" s="467"/>
      <c r="AQ24" s="467"/>
      <c r="AR24" s="506"/>
      <c r="AS24" s="466">
        <v>3401</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5130354</v>
      </c>
      <c r="BO24" s="416"/>
      <c r="BP24" s="416"/>
      <c r="BQ24" s="416"/>
      <c r="BR24" s="416"/>
      <c r="BS24" s="416"/>
      <c r="BT24" s="416"/>
      <c r="BU24" s="417"/>
      <c r="BV24" s="415">
        <v>4300847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6076</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56230</v>
      </c>
      <c r="BO25" s="379"/>
      <c r="BP25" s="379"/>
      <c r="BQ25" s="379"/>
      <c r="BR25" s="379"/>
      <c r="BS25" s="379"/>
      <c r="BT25" s="379"/>
      <c r="BU25" s="380"/>
      <c r="BV25" s="378">
        <v>85711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5488</v>
      </c>
      <c r="R26" s="467"/>
      <c r="S26" s="467"/>
      <c r="T26" s="467"/>
      <c r="U26" s="467"/>
      <c r="V26" s="506"/>
      <c r="W26" s="561"/>
      <c r="X26" s="549"/>
      <c r="Y26" s="550"/>
      <c r="Z26" s="465" t="s">
        <v>158</v>
      </c>
      <c r="AA26" s="571"/>
      <c r="AB26" s="571"/>
      <c r="AC26" s="571"/>
      <c r="AD26" s="571"/>
      <c r="AE26" s="571"/>
      <c r="AF26" s="571"/>
      <c r="AG26" s="572"/>
      <c r="AH26" s="466">
        <v>9</v>
      </c>
      <c r="AI26" s="467"/>
      <c r="AJ26" s="467"/>
      <c r="AK26" s="467"/>
      <c r="AL26" s="506"/>
      <c r="AM26" s="466">
        <v>27009</v>
      </c>
      <c r="AN26" s="467"/>
      <c r="AO26" s="467"/>
      <c r="AP26" s="467"/>
      <c r="AQ26" s="467"/>
      <c r="AR26" s="506"/>
      <c r="AS26" s="466">
        <v>3001</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3150</v>
      </c>
      <c r="R27" s="467"/>
      <c r="S27" s="467"/>
      <c r="T27" s="467"/>
      <c r="U27" s="467"/>
      <c r="V27" s="506"/>
      <c r="W27" s="561"/>
      <c r="X27" s="549"/>
      <c r="Y27" s="550"/>
      <c r="Z27" s="465" t="s">
        <v>161</v>
      </c>
      <c r="AA27" s="445"/>
      <c r="AB27" s="445"/>
      <c r="AC27" s="445"/>
      <c r="AD27" s="445"/>
      <c r="AE27" s="445"/>
      <c r="AF27" s="445"/>
      <c r="AG27" s="446"/>
      <c r="AH27" s="466">
        <v>12</v>
      </c>
      <c r="AI27" s="467"/>
      <c r="AJ27" s="467"/>
      <c r="AK27" s="467"/>
      <c r="AL27" s="506"/>
      <c r="AM27" s="466">
        <v>40692</v>
      </c>
      <c r="AN27" s="467"/>
      <c r="AO27" s="467"/>
      <c r="AP27" s="467"/>
      <c r="AQ27" s="467"/>
      <c r="AR27" s="506"/>
      <c r="AS27" s="466">
        <v>3391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30467</v>
      </c>
      <c r="BO27" s="585"/>
      <c r="BP27" s="585"/>
      <c r="BQ27" s="585"/>
      <c r="BR27" s="585"/>
      <c r="BS27" s="585"/>
      <c r="BT27" s="585"/>
      <c r="BU27" s="586"/>
      <c r="BV27" s="584">
        <v>30467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2350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1989446</v>
      </c>
      <c r="BO28" s="379"/>
      <c r="BP28" s="379"/>
      <c r="BQ28" s="379"/>
      <c r="BR28" s="379"/>
      <c r="BS28" s="379"/>
      <c r="BT28" s="379"/>
      <c r="BU28" s="380"/>
      <c r="BV28" s="378">
        <v>1947076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10</v>
      </c>
      <c r="M29" s="467"/>
      <c r="N29" s="467"/>
      <c r="O29" s="467"/>
      <c r="P29" s="506"/>
      <c r="Q29" s="466">
        <v>2200</v>
      </c>
      <c r="R29" s="467"/>
      <c r="S29" s="467"/>
      <c r="T29" s="467"/>
      <c r="U29" s="467"/>
      <c r="V29" s="506"/>
      <c r="W29" s="562"/>
      <c r="X29" s="563"/>
      <c r="Y29" s="564"/>
      <c r="Z29" s="465" t="s">
        <v>168</v>
      </c>
      <c r="AA29" s="445"/>
      <c r="AB29" s="445"/>
      <c r="AC29" s="445"/>
      <c r="AD29" s="445"/>
      <c r="AE29" s="445"/>
      <c r="AF29" s="445"/>
      <c r="AG29" s="446"/>
      <c r="AH29" s="466">
        <v>133</v>
      </c>
      <c r="AI29" s="467"/>
      <c r="AJ29" s="467"/>
      <c r="AK29" s="467"/>
      <c r="AL29" s="506"/>
      <c r="AM29" s="466">
        <v>452213</v>
      </c>
      <c r="AN29" s="467"/>
      <c r="AO29" s="467"/>
      <c r="AP29" s="467"/>
      <c r="AQ29" s="467"/>
      <c r="AR29" s="506"/>
      <c r="AS29" s="466">
        <v>3400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25681</v>
      </c>
      <c r="BO29" s="416"/>
      <c r="BP29" s="416"/>
      <c r="BQ29" s="416"/>
      <c r="BR29" s="416"/>
      <c r="BS29" s="416"/>
      <c r="BT29" s="416"/>
      <c r="BU29" s="417"/>
      <c r="BV29" s="415">
        <v>25623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2145145</v>
      </c>
      <c r="BO30" s="585"/>
      <c r="BP30" s="585"/>
      <c r="BQ30" s="585"/>
      <c r="BR30" s="585"/>
      <c r="BS30" s="585"/>
      <c r="BT30" s="585"/>
      <c r="BU30" s="586"/>
      <c r="BV30" s="584">
        <v>1570039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IF('各会計、関係団体の財政状況及び健全化判断比率'!B34="","",'各会計、関係団体の財政状況及び健全化判断比率'!B34)</f>
        <v>老人訪問看護事業特別会計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中播衛生施設事務組合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㈱神崎ﾌｰﾄﾞ</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介護療育支援事業特別会計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IF('各会計、関係団体の財政状況及び健全化判断比率'!B35="","",'各会計、関係団体の財政状況及び健全化判断比率'!B35)</f>
        <v>土地開発事業特別会計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中播北部行政事務組合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㈱ｸﾞﾘｰﾝエコー笠形</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産業廃棄物処理事業特別会計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IF('各会計、関係団体の財政状況及び健全化判断比率'!B33="","",'各会計、関係団体の財政状況及び健全化判断比率'!B33)</f>
        <v>公立神崎総合病院事業会計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中播農業共済事務組合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兵庫県土地開発公社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寺前地区振興基金特別会計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兵庫県市町村職員退職手当組合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長谷地区振興基金特別会計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兵庫県町議会議員公務災害補償組合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兵庫県市町村交通災害共済組合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兵庫県後期高齢者医療広域連合（一般会計）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兵庫県後期高齢者医療広域連合（特別会計）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9" zoomScaleNormal="5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2.93</v>
      </c>
      <c r="G34" s="33">
        <v>3.84</v>
      </c>
      <c r="H34" s="33">
        <v>4.83</v>
      </c>
      <c r="I34" s="33">
        <v>5.08</v>
      </c>
      <c r="J34" s="34">
        <v>4.62</v>
      </c>
      <c r="K34" s="22"/>
      <c r="L34" s="22"/>
      <c r="M34" s="22"/>
      <c r="N34" s="22"/>
      <c r="O34" s="22"/>
      <c r="P34" s="22"/>
    </row>
    <row r="35" spans="1:16" ht="39" customHeight="1" x14ac:dyDescent="0.15">
      <c r="A35" s="22"/>
      <c r="B35" s="35"/>
      <c r="C35" s="1175" t="s">
        <v>527</v>
      </c>
      <c r="D35" s="1176"/>
      <c r="E35" s="1177"/>
      <c r="F35" s="36">
        <v>3.55</v>
      </c>
      <c r="G35" s="37">
        <v>3.69</v>
      </c>
      <c r="H35" s="37">
        <v>3.83</v>
      </c>
      <c r="I35" s="37">
        <v>3.73</v>
      </c>
      <c r="J35" s="38">
        <v>4.1399999999999997</v>
      </c>
      <c r="K35" s="22"/>
      <c r="L35" s="22"/>
      <c r="M35" s="22"/>
      <c r="N35" s="22"/>
      <c r="O35" s="22"/>
      <c r="P35" s="22"/>
    </row>
    <row r="36" spans="1:16" ht="39" customHeight="1" x14ac:dyDescent="0.15">
      <c r="A36" s="22"/>
      <c r="B36" s="35"/>
      <c r="C36" s="1175" t="s">
        <v>528</v>
      </c>
      <c r="D36" s="1176"/>
      <c r="E36" s="1177"/>
      <c r="F36" s="36">
        <v>2.6</v>
      </c>
      <c r="G36" s="37">
        <v>3.18</v>
      </c>
      <c r="H36" s="37">
        <v>2.67</v>
      </c>
      <c r="I36" s="37">
        <v>2.94</v>
      </c>
      <c r="J36" s="38">
        <v>3.24</v>
      </c>
      <c r="K36" s="22"/>
      <c r="L36" s="22"/>
      <c r="M36" s="22"/>
      <c r="N36" s="22"/>
      <c r="O36" s="22"/>
      <c r="P36" s="22"/>
    </row>
    <row r="37" spans="1:16" ht="39" customHeight="1" x14ac:dyDescent="0.15">
      <c r="A37" s="22"/>
      <c r="B37" s="35"/>
      <c r="C37" s="1175" t="s">
        <v>529</v>
      </c>
      <c r="D37" s="1176"/>
      <c r="E37" s="1177"/>
      <c r="F37" s="36">
        <v>0.08</v>
      </c>
      <c r="G37" s="37">
        <v>5.47</v>
      </c>
      <c r="H37" s="37">
        <v>6.32</v>
      </c>
      <c r="I37" s="37">
        <v>3.44</v>
      </c>
      <c r="J37" s="38">
        <v>2.83</v>
      </c>
      <c r="K37" s="22"/>
      <c r="L37" s="22"/>
      <c r="M37" s="22"/>
      <c r="N37" s="22"/>
      <c r="O37" s="22"/>
      <c r="P37" s="22"/>
    </row>
    <row r="38" spans="1:16" ht="39" customHeight="1" x14ac:dyDescent="0.15">
      <c r="A38" s="22"/>
      <c r="B38" s="35"/>
      <c r="C38" s="1175" t="s">
        <v>530</v>
      </c>
      <c r="D38" s="1176"/>
      <c r="E38" s="1177"/>
      <c r="F38" s="36">
        <v>0.47</v>
      </c>
      <c r="G38" s="37">
        <v>2.75</v>
      </c>
      <c r="H38" s="37">
        <v>2.95</v>
      </c>
      <c r="I38" s="37">
        <v>2.3199999999999998</v>
      </c>
      <c r="J38" s="38">
        <v>1.85</v>
      </c>
      <c r="K38" s="22"/>
      <c r="L38" s="22"/>
      <c r="M38" s="22"/>
      <c r="N38" s="22"/>
      <c r="O38" s="22"/>
      <c r="P38" s="22"/>
    </row>
    <row r="39" spans="1:16" ht="39" customHeight="1" x14ac:dyDescent="0.15">
      <c r="A39" s="22"/>
      <c r="B39" s="35"/>
      <c r="C39" s="1175" t="s">
        <v>531</v>
      </c>
      <c r="D39" s="1176"/>
      <c r="E39" s="1177"/>
      <c r="F39" s="36">
        <v>0.81</v>
      </c>
      <c r="G39" s="37">
        <v>0.62</v>
      </c>
      <c r="H39" s="37">
        <v>0.63</v>
      </c>
      <c r="I39" s="37">
        <v>0.97</v>
      </c>
      <c r="J39" s="38">
        <v>0.54</v>
      </c>
      <c r="K39" s="22"/>
      <c r="L39" s="22"/>
      <c r="M39" s="22"/>
      <c r="N39" s="22"/>
      <c r="O39" s="22"/>
      <c r="P39" s="22"/>
    </row>
    <row r="40" spans="1:16" ht="39" customHeight="1" x14ac:dyDescent="0.15">
      <c r="A40" s="22"/>
      <c r="B40" s="35"/>
      <c r="C40" s="1175" t="s">
        <v>532</v>
      </c>
      <c r="D40" s="1176"/>
      <c r="E40" s="1177"/>
      <c r="F40" s="36">
        <v>0.4</v>
      </c>
      <c r="G40" s="37">
        <v>0.31</v>
      </c>
      <c r="H40" s="37">
        <v>0.32</v>
      </c>
      <c r="I40" s="37">
        <v>0.18</v>
      </c>
      <c r="J40" s="38">
        <v>0.27</v>
      </c>
      <c r="K40" s="22"/>
      <c r="L40" s="22"/>
      <c r="M40" s="22"/>
      <c r="N40" s="22"/>
      <c r="O40" s="22"/>
      <c r="P40" s="22"/>
    </row>
    <row r="41" spans="1:16" ht="39" customHeight="1" x14ac:dyDescent="0.15">
      <c r="A41" s="22"/>
      <c r="B41" s="35"/>
      <c r="C41" s="1175" t="s">
        <v>533</v>
      </c>
      <c r="D41" s="1176"/>
      <c r="E41" s="1177"/>
      <c r="F41" s="36">
        <v>0.08</v>
      </c>
      <c r="G41" s="37">
        <v>0.11</v>
      </c>
      <c r="H41" s="37">
        <v>0.19</v>
      </c>
      <c r="I41" s="37">
        <v>0.2</v>
      </c>
      <c r="J41" s="38">
        <v>0.17</v>
      </c>
      <c r="K41" s="22"/>
      <c r="L41" s="22"/>
      <c r="M41" s="22"/>
      <c r="N41" s="22"/>
      <c r="O41" s="22"/>
      <c r="P41" s="22"/>
    </row>
    <row r="42" spans="1:16" ht="39" customHeight="1" x14ac:dyDescent="0.15">
      <c r="A42" s="22"/>
      <c r="B42" s="39"/>
      <c r="C42" s="1175" t="s">
        <v>534</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535</v>
      </c>
      <c r="D43" s="1179"/>
      <c r="E43" s="1180"/>
      <c r="F43" s="41">
        <v>0.17</v>
      </c>
      <c r="G43" s="42">
        <v>0.22</v>
      </c>
      <c r="H43" s="42">
        <v>0.18</v>
      </c>
      <c r="I43" s="42">
        <v>0.26</v>
      </c>
      <c r="J43" s="43">
        <v>0.33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1237</v>
      </c>
      <c r="L45" s="60">
        <v>1173</v>
      </c>
      <c r="M45" s="60">
        <v>1144</v>
      </c>
      <c r="N45" s="60">
        <v>1142</v>
      </c>
      <c r="O45" s="61">
        <v>1079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625</v>
      </c>
      <c r="L48" s="64">
        <v>618</v>
      </c>
      <c r="M48" s="64">
        <v>601</v>
      </c>
      <c r="N48" s="64">
        <v>594</v>
      </c>
      <c r="O48" s="65">
        <v>599</v>
      </c>
      <c r="P48" s="48"/>
      <c r="Q48" s="48"/>
      <c r="R48" s="48"/>
      <c r="S48" s="48"/>
      <c r="T48" s="48"/>
      <c r="U48" s="48"/>
    </row>
    <row r="49" spans="1:21" ht="30.75" customHeight="1" x14ac:dyDescent="0.15">
      <c r="A49" s="48"/>
      <c r="B49" s="1193"/>
      <c r="C49" s="1194"/>
      <c r="D49" s="62"/>
      <c r="E49" s="1185" t="s">
        <v>16</v>
      </c>
      <c r="F49" s="1185"/>
      <c r="G49" s="1185"/>
      <c r="H49" s="1185"/>
      <c r="I49" s="1185"/>
      <c r="J49" s="1186"/>
      <c r="K49" s="63">
        <v>138</v>
      </c>
      <c r="L49" s="64">
        <v>138</v>
      </c>
      <c r="M49" s="64">
        <v>141</v>
      </c>
      <c r="N49" s="64">
        <v>149</v>
      </c>
      <c r="O49" s="65">
        <v>149</v>
      </c>
      <c r="P49" s="48"/>
      <c r="Q49" s="48"/>
      <c r="R49" s="48"/>
      <c r="S49" s="48"/>
      <c r="T49" s="48"/>
      <c r="U49" s="48"/>
    </row>
    <row r="50" spans="1:21" ht="30.75" customHeight="1" x14ac:dyDescent="0.15">
      <c r="A50" s="48"/>
      <c r="B50" s="1193"/>
      <c r="C50" s="1194"/>
      <c r="D50" s="62"/>
      <c r="E50" s="1185" t="s">
        <v>17</v>
      </c>
      <c r="F50" s="1185"/>
      <c r="G50" s="1185"/>
      <c r="H50" s="1185"/>
      <c r="I50" s="1185"/>
      <c r="J50" s="1186"/>
      <c r="K50" s="63">
        <v>1</v>
      </c>
      <c r="L50" s="64">
        <v>1</v>
      </c>
      <c r="M50" s="64">
        <v>1</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1237</v>
      </c>
      <c r="L52" s="64">
        <v>1212</v>
      </c>
      <c r="M52" s="64">
        <v>1210</v>
      </c>
      <c r="N52" s="64">
        <v>1220</v>
      </c>
      <c r="O52" s="65">
        <v>1185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764</v>
      </c>
      <c r="L53" s="69">
        <v>718</v>
      </c>
      <c r="M53" s="69">
        <v>677</v>
      </c>
      <c r="N53" s="69">
        <v>665</v>
      </c>
      <c r="O53" s="70">
        <v>642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48" zoomScaleNormal="48" zoomScaleSheetLayoutView="100" workbookViewId="0">
      <selection activeCell="M49" sqref="M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99" t="s">
        <v>24</v>
      </c>
      <c r="C41" s="1200"/>
      <c r="D41" s="81"/>
      <c r="E41" s="1205" t="s">
        <v>25</v>
      </c>
      <c r="F41" s="1205"/>
      <c r="G41" s="1205"/>
      <c r="H41" s="1206"/>
      <c r="I41" s="82">
        <v>9973</v>
      </c>
      <c r="J41" s="83">
        <v>10195</v>
      </c>
      <c r="K41" s="83">
        <v>9834</v>
      </c>
      <c r="L41" s="83">
        <v>10349</v>
      </c>
      <c r="M41" s="84">
        <v>10746</v>
      </c>
    </row>
    <row r="42" spans="2:13" ht="27.75" customHeight="1" x14ac:dyDescent="0.15">
      <c r="B42" s="1201"/>
      <c r="C42" s="1202"/>
      <c r="D42" s="85"/>
      <c r="E42" s="1207" t="s">
        <v>26</v>
      </c>
      <c r="F42" s="1207"/>
      <c r="G42" s="1207"/>
      <c r="H42" s="1208"/>
      <c r="I42" s="86">
        <v>28</v>
      </c>
      <c r="J42" s="87">
        <v>158</v>
      </c>
      <c r="K42" s="87">
        <v>117</v>
      </c>
      <c r="L42" s="87">
        <v>86</v>
      </c>
      <c r="M42" s="88">
        <v>56</v>
      </c>
    </row>
    <row r="43" spans="2:13" ht="27.75" customHeight="1" x14ac:dyDescent="0.15">
      <c r="B43" s="1201"/>
      <c r="C43" s="1202"/>
      <c r="D43" s="85"/>
      <c r="E43" s="1207" t="s">
        <v>27</v>
      </c>
      <c r="F43" s="1207"/>
      <c r="G43" s="1207"/>
      <c r="H43" s="1208"/>
      <c r="I43" s="86">
        <v>7042</v>
      </c>
      <c r="J43" s="87">
        <v>7312</v>
      </c>
      <c r="K43" s="87">
        <v>6544</v>
      </c>
      <c r="L43" s="87">
        <v>6401</v>
      </c>
      <c r="M43" s="88">
        <v>5984</v>
      </c>
    </row>
    <row r="44" spans="2:13" ht="27.75" customHeight="1" x14ac:dyDescent="0.15">
      <c r="B44" s="1201"/>
      <c r="C44" s="1202"/>
      <c r="D44" s="85"/>
      <c r="E44" s="1207" t="s">
        <v>28</v>
      </c>
      <c r="F44" s="1207"/>
      <c r="G44" s="1207"/>
      <c r="H44" s="1208"/>
      <c r="I44" s="86">
        <v>891</v>
      </c>
      <c r="J44" s="87">
        <v>761</v>
      </c>
      <c r="K44" s="87">
        <v>627</v>
      </c>
      <c r="L44" s="87">
        <v>484</v>
      </c>
      <c r="M44" s="88">
        <v>340</v>
      </c>
    </row>
    <row r="45" spans="2:13" ht="27.75" customHeight="1" x14ac:dyDescent="0.15">
      <c r="B45" s="1201"/>
      <c r="C45" s="1202"/>
      <c r="D45" s="85"/>
      <c r="E45" s="1207" t="s">
        <v>29</v>
      </c>
      <c r="F45" s="1207"/>
      <c r="G45" s="1207"/>
      <c r="H45" s="1208"/>
      <c r="I45" s="86">
        <v>413</v>
      </c>
      <c r="J45" s="87">
        <v>364</v>
      </c>
      <c r="K45" s="87">
        <v>175</v>
      </c>
      <c r="L45" s="87">
        <v>195</v>
      </c>
      <c r="M45" s="88">
        <v>179</v>
      </c>
    </row>
    <row r="46" spans="2:13" ht="27.75" customHeight="1" x14ac:dyDescent="0.15">
      <c r="B46" s="1201"/>
      <c r="C46" s="1202"/>
      <c r="D46" s="85"/>
      <c r="E46" s="1207" t="s">
        <v>30</v>
      </c>
      <c r="F46" s="1207"/>
      <c r="G46" s="1207"/>
      <c r="H46" s="1208"/>
      <c r="I46" s="86" t="s">
        <v>482</v>
      </c>
      <c r="J46" s="87" t="s">
        <v>482</v>
      </c>
      <c r="K46" s="87" t="s">
        <v>482</v>
      </c>
      <c r="L46" s="87" t="s">
        <v>482</v>
      </c>
      <c r="M46" s="88" t="s">
        <v>482</v>
      </c>
    </row>
    <row r="47" spans="2:13" ht="27.75" customHeight="1" x14ac:dyDescent="0.15">
      <c r="B47" s="1201"/>
      <c r="C47" s="1202"/>
      <c r="D47" s="85"/>
      <c r="E47" s="1207" t="s">
        <v>31</v>
      </c>
      <c r="F47" s="1207"/>
      <c r="G47" s="1207"/>
      <c r="H47" s="1208"/>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9" t="s">
        <v>33</v>
      </c>
      <c r="C49" s="1210"/>
      <c r="D49" s="89"/>
      <c r="E49" s="1207" t="s">
        <v>34</v>
      </c>
      <c r="F49" s="1207"/>
      <c r="G49" s="1207"/>
      <c r="H49" s="1208"/>
      <c r="I49" s="86">
        <v>2065</v>
      </c>
      <c r="J49" s="87">
        <v>2380</v>
      </c>
      <c r="K49" s="87">
        <v>2893</v>
      </c>
      <c r="L49" s="87">
        <v>3169</v>
      </c>
      <c r="M49" s="88">
        <v>3290</v>
      </c>
    </row>
    <row r="50" spans="2:13" ht="27.75" customHeight="1" x14ac:dyDescent="0.15">
      <c r="B50" s="1201"/>
      <c r="C50" s="1202"/>
      <c r="D50" s="85"/>
      <c r="E50" s="1207" t="s">
        <v>35</v>
      </c>
      <c r="F50" s="1207"/>
      <c r="G50" s="1207"/>
      <c r="H50" s="1208"/>
      <c r="I50" s="86">
        <v>546</v>
      </c>
      <c r="J50" s="87">
        <v>485</v>
      </c>
      <c r="K50" s="87">
        <v>417</v>
      </c>
      <c r="L50" s="87">
        <v>420</v>
      </c>
      <c r="M50" s="88">
        <v>480</v>
      </c>
    </row>
    <row r="51" spans="2:13" ht="27.75" customHeight="1" x14ac:dyDescent="0.15">
      <c r="B51" s="1203"/>
      <c r="C51" s="1204"/>
      <c r="D51" s="85"/>
      <c r="E51" s="1207" t="s">
        <v>36</v>
      </c>
      <c r="F51" s="1207"/>
      <c r="G51" s="1207"/>
      <c r="H51" s="1208"/>
      <c r="I51" s="86">
        <v>12243</v>
      </c>
      <c r="J51" s="87">
        <v>12470</v>
      </c>
      <c r="K51" s="87">
        <v>12034</v>
      </c>
      <c r="L51" s="87">
        <v>12084</v>
      </c>
      <c r="M51" s="88">
        <v>12030</v>
      </c>
    </row>
    <row r="52" spans="2:13" ht="27.75" customHeight="1" thickBot="1" x14ac:dyDescent="0.2">
      <c r="B52" s="1211" t="s">
        <v>37</v>
      </c>
      <c r="C52" s="1212"/>
      <c r="D52" s="90"/>
      <c r="E52" s="1213" t="s">
        <v>38</v>
      </c>
      <c r="F52" s="1213"/>
      <c r="G52" s="1213"/>
      <c r="H52" s="1214"/>
      <c r="I52" s="91">
        <v>3493</v>
      </c>
      <c r="J52" s="92">
        <v>3454</v>
      </c>
      <c r="K52" s="92">
        <v>1954</v>
      </c>
      <c r="L52" s="92">
        <v>1842</v>
      </c>
      <c r="M52" s="93">
        <v>1505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22" zoomScale="75" zoomScaleNormal="75"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555</v>
      </c>
      <c r="H51" s="1240"/>
      <c r="I51" s="1245" t="s">
        <v>556</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557</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558</v>
      </c>
      <c r="H55" s="1220"/>
      <c r="I55" s="1225" t="s">
        <v>556</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557</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27" t="s">
        <v>562</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555</v>
      </c>
      <c r="H73" s="1240"/>
      <c r="I73" s="1245" t="s">
        <v>556</v>
      </c>
      <c r="J73" s="1245"/>
      <c r="K73" s="1226">
        <v>82.4</v>
      </c>
      <c r="L73" s="1226">
        <v>80.2</v>
      </c>
      <c r="M73" s="1215">
        <v>46.1</v>
      </c>
      <c r="N73" s="1215">
        <v>43.7</v>
      </c>
      <c r="O73" s="1215">
        <v>35.6</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561</v>
      </c>
      <c r="J75" s="1225"/>
      <c r="K75" s="1247">
        <v>19.7</v>
      </c>
      <c r="L75" s="1247">
        <v>18</v>
      </c>
      <c r="M75" s="1247">
        <v>16.899999999999999</v>
      </c>
      <c r="N75" s="1247">
        <v>16.100000000000001</v>
      </c>
      <c r="O75" s="1247">
        <v>15.6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558</v>
      </c>
      <c r="H77" s="1220"/>
      <c r="I77" s="1225" t="s">
        <v>556</v>
      </c>
      <c r="J77" s="1225"/>
      <c r="K77" s="1226">
        <v>35.299999999999997</v>
      </c>
      <c r="L77" s="1226">
        <v>29.4</v>
      </c>
      <c r="M77" s="1215">
        <v>18.899999999999999</v>
      </c>
      <c r="N77" s="1215">
        <v>10.199999999999999</v>
      </c>
      <c r="O77" s="1215">
        <v>13.1</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561</v>
      </c>
      <c r="J79" s="1217"/>
      <c r="K79" s="1218">
        <v>11.6</v>
      </c>
      <c r="L79" s="1218">
        <v>10.9</v>
      </c>
      <c r="M79" s="1218">
        <v>10.1</v>
      </c>
      <c r="N79" s="1218">
        <v>9.1</v>
      </c>
      <c r="O79" s="1218">
        <v>8.9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51680</v>
      </c>
      <c r="E3" s="116"/>
      <c r="F3" s="117">
        <v>70897</v>
      </c>
      <c r="G3" s="118"/>
      <c r="H3" s="119"/>
    </row>
    <row r="4" spans="1:8" x14ac:dyDescent="0.15">
      <c r="A4" s="120"/>
      <c r="B4" s="121"/>
      <c r="C4" s="122"/>
      <c r="D4" s="123">
        <v>15628</v>
      </c>
      <c r="E4" s="124"/>
      <c r="F4" s="125">
        <v>39878</v>
      </c>
      <c r="G4" s="126"/>
      <c r="H4" s="127"/>
    </row>
    <row r="5" spans="1:8" x14ac:dyDescent="0.15">
      <c r="A5" s="108" t="s">
        <v>515</v>
      </c>
      <c r="B5" s="113"/>
      <c r="C5" s="114"/>
      <c r="D5" s="115">
        <v>149223</v>
      </c>
      <c r="E5" s="116"/>
      <c r="F5" s="117">
        <v>66496</v>
      </c>
      <c r="G5" s="118"/>
      <c r="H5" s="119"/>
    </row>
    <row r="6" spans="1:8" x14ac:dyDescent="0.15">
      <c r="A6" s="120"/>
      <c r="B6" s="121"/>
      <c r="C6" s="122"/>
      <c r="D6" s="123">
        <v>35607</v>
      </c>
      <c r="E6" s="124"/>
      <c r="F6" s="125">
        <v>36530</v>
      </c>
      <c r="G6" s="126"/>
      <c r="H6" s="127"/>
    </row>
    <row r="7" spans="1:8" x14ac:dyDescent="0.15">
      <c r="A7" s="108" t="s">
        <v>516</v>
      </c>
      <c r="B7" s="113"/>
      <c r="C7" s="114"/>
      <c r="D7" s="115">
        <v>44002</v>
      </c>
      <c r="E7" s="116"/>
      <c r="F7" s="117">
        <v>82748</v>
      </c>
      <c r="G7" s="118"/>
      <c r="H7" s="119"/>
    </row>
    <row r="8" spans="1:8" x14ac:dyDescent="0.15">
      <c r="A8" s="120"/>
      <c r="B8" s="121"/>
      <c r="C8" s="122"/>
      <c r="D8" s="123">
        <v>30699</v>
      </c>
      <c r="E8" s="124"/>
      <c r="F8" s="125">
        <v>44732</v>
      </c>
      <c r="G8" s="126"/>
      <c r="H8" s="127"/>
    </row>
    <row r="9" spans="1:8" x14ac:dyDescent="0.15">
      <c r="A9" s="108" t="s">
        <v>517</v>
      </c>
      <c r="B9" s="113"/>
      <c r="C9" s="114"/>
      <c r="D9" s="115">
        <v>92715</v>
      </c>
      <c r="E9" s="116"/>
      <c r="F9" s="117">
        <v>91837</v>
      </c>
      <c r="G9" s="118"/>
      <c r="H9" s="119"/>
    </row>
    <row r="10" spans="1:8" x14ac:dyDescent="0.15">
      <c r="A10" s="120"/>
      <c r="B10" s="121"/>
      <c r="C10" s="122"/>
      <c r="D10" s="123">
        <v>39312</v>
      </c>
      <c r="E10" s="124"/>
      <c r="F10" s="125">
        <v>54439</v>
      </c>
      <c r="G10" s="126"/>
      <c r="H10" s="127"/>
    </row>
    <row r="11" spans="1:8" x14ac:dyDescent="0.15">
      <c r="A11" s="108" t="s">
        <v>518</v>
      </c>
      <c r="B11" s="113"/>
      <c r="C11" s="114"/>
      <c r="D11" s="115">
        <v>96076</v>
      </c>
      <c r="E11" s="116"/>
      <c r="F11" s="117">
        <v>75972</v>
      </c>
      <c r="G11" s="118"/>
      <c r="H11" s="119"/>
    </row>
    <row r="12" spans="1:8" x14ac:dyDescent="0.15">
      <c r="A12" s="120"/>
      <c r="B12" s="121"/>
      <c r="C12" s="128"/>
      <c r="D12" s="123">
        <v>46336</v>
      </c>
      <c r="E12" s="124"/>
      <c r="F12" s="125">
        <v>40712</v>
      </c>
      <c r="G12" s="126"/>
      <c r="H12" s="127"/>
    </row>
    <row r="13" spans="1:8" x14ac:dyDescent="0.15">
      <c r="A13" s="108"/>
      <c r="B13" s="113"/>
      <c r="C13" s="129"/>
      <c r="D13" s="130">
        <v>86739</v>
      </c>
      <c r="E13" s="131"/>
      <c r="F13" s="132">
        <v>77590</v>
      </c>
      <c r="G13" s="133"/>
      <c r="H13" s="119"/>
    </row>
    <row r="14" spans="1:8" x14ac:dyDescent="0.15">
      <c r="A14" s="120"/>
      <c r="B14" s="121"/>
      <c r="C14" s="122"/>
      <c r="D14" s="123">
        <v>33516</v>
      </c>
      <c r="E14" s="124"/>
      <c r="F14" s="125">
        <v>43258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2.76</v>
      </c>
      <c r="C19" s="134">
        <f>ROUND(VALUE(SUBSTITUTE(実質収支比率等に係る経年分析!G$48,"▲","-")),2)</f>
        <v>3.4</v>
      </c>
      <c r="D19" s="134">
        <f>ROUND(VALUE(SUBSTITUTE(実質収支比率等に係る経年分析!H$48,"▲","-")),2)</f>
        <v>2.91</v>
      </c>
      <c r="E19" s="134">
        <f>ROUND(VALUE(SUBSTITUTE(実質収支比率等に係る経年分析!I$48,"▲","-")),2)</f>
        <v>3.19</v>
      </c>
      <c r="F19" s="134">
        <f>ROUND(VALUE(SUBSTITUTE(実質収支比率等に係る経年分析!J$48,"▲","-")),2)</f>
        <v>3.57</v>
      </c>
    </row>
    <row r="20" spans="1:11" x14ac:dyDescent="0.15">
      <c r="A20" s="134" t="s">
        <v>43</v>
      </c>
      <c r="B20" s="134">
        <f>ROUND(VALUE(SUBSTITUTE(実質収支比率等に係る経年分析!F$47,"▲","-")),2)</f>
        <v>16.36</v>
      </c>
      <c r="C20" s="134">
        <f>ROUND(VALUE(SUBSTITUTE(実質収支比率等に係る経年分析!G$47,"▲","-")),2)</f>
        <v>22.42</v>
      </c>
      <c r="D20" s="134">
        <f>ROUND(VALUE(SUBSTITUTE(実質収支比率等に係る経年分析!H$47,"▲","-")),2)</f>
        <v>32.1</v>
      </c>
      <c r="E20" s="134">
        <f>ROUND(VALUE(SUBSTITUTE(実質収支比率等に係る経年分析!I$47,"▲","-")),2)</f>
        <v>36.299999999999997</v>
      </c>
      <c r="F20" s="134">
        <f>ROUND(VALUE(SUBSTITUTE(実質収支比率等に係る経年分析!J$47,"▲","-")),2)</f>
        <v>37.340000000000003</v>
      </c>
    </row>
    <row r="21" spans="1:11" x14ac:dyDescent="0.15">
      <c r="A21" s="134" t="s">
        <v>44</v>
      </c>
      <c r="B21" s="134">
        <f>IF(ISNUMBER(VALUE(SUBSTITUTE(実質収支比率等に係る経年分析!F$49,"▲","-"))),ROUND(VALUE(SUBSTITUTE(実質収支比率等に係る経年分析!F$49,"▲","-")),2),NA())</f>
        <v>4.9800000000000004</v>
      </c>
      <c r="C21" s="134">
        <f>IF(ISNUMBER(VALUE(SUBSTITUTE(実質収支比率等に係る経年分析!G$49,"▲","-"))),ROUND(VALUE(SUBSTITUTE(実質収支比率等に係る経年分析!G$49,"▲","-")),2),NA())</f>
        <v>9.25</v>
      </c>
      <c r="D21" s="134">
        <f>IF(ISNUMBER(VALUE(SUBSTITUTE(実質収支比率等に係る経年分析!H$49,"▲","-"))),ROUND(VALUE(SUBSTITUTE(実質収支比率等に係る経年分析!H$49,"▲","-")),2),NA())</f>
        <v>8.82</v>
      </c>
      <c r="E21" s="134">
        <f>IF(ISNUMBER(VALUE(SUBSTITUTE(実質収支比率等に係る経年分析!I$49,"▲","-"))),ROUND(VALUE(SUBSTITUTE(実質収支比率等に係る経年分析!I$49,"▲","-")),2),NA())</f>
        <v>4.42</v>
      </c>
      <c r="F21" s="134">
        <f>IF(ISNUMBER(VALUE(SUBSTITUTE(実質収支比率等に係る経年分析!J$49,"▲","-"))),ROUND(VALUE(SUBSTITUTE(実質収支比率等に係る経年分析!J$49,"▲","-")),2),NA())</f>
        <v>1.1599999999999999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介護療育支援事業特別会計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x14ac:dyDescent="0.15">
      <c r="A30" s="135" t="str">
        <f>IF(連結実質赤字比率に係る赤字・黒字の構成分析!C$40="",NA(),連結実質赤字比率に係る赤字・黒字の構成分析!C$40)</f>
        <v>老人訪問看護事業特別会計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x14ac:dyDescent="0.15">
      <c r="A32" s="135" t="str">
        <f>IF(連結実質赤字比率に係る赤字・黒字の構成分析!C$38="",NA(),連結実質赤字比率に係る赤字・黒字の構成分析!C$38)</f>
        <v>土地開発事業特別会計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2.3199999999999998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1.85</v>
      </c>
    </row>
    <row r="33" spans="1:16" x14ac:dyDescent="0.15">
      <c r="A33" s="135" t="str">
        <f>IF(連結実質赤字比率に係る赤字・黒字の構成分析!C$37="",NA(),連結実質赤字比率に係る赤字・黒字の構成分析!C$37)</f>
        <v>公立神崎総合病院事業会計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4.1399999999999997</v>
      </c>
    </row>
    <row r="36" spans="1:16" x14ac:dyDescent="0.15">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1237</v>
      </c>
      <c r="E42" s="136"/>
      <c r="F42" s="136"/>
      <c r="G42" s="136">
        <f>'実質公債費比率（分子）の構造'!L$52</f>
        <v>1212</v>
      </c>
      <c r="H42" s="136"/>
      <c r="I42" s="136"/>
      <c r="J42" s="136">
        <f>'実質公債費比率（分子）の構造'!M$52</f>
        <v>1210</v>
      </c>
      <c r="K42" s="136"/>
      <c r="L42" s="136"/>
      <c r="M42" s="136">
        <f>'実質公債費比率（分子）の構造'!N$52</f>
        <v>1220</v>
      </c>
      <c r="N42" s="136"/>
      <c r="O42" s="136"/>
      <c r="P42" s="136">
        <f>'実質公債費比率（分子）の構造'!O$52</f>
        <v>1185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138</v>
      </c>
      <c r="C45" s="136"/>
      <c r="D45" s="136"/>
      <c r="E45" s="136">
        <f>'実質公債費比率（分子）の構造'!L$49</f>
        <v>138</v>
      </c>
      <c r="F45" s="136"/>
      <c r="G45" s="136"/>
      <c r="H45" s="136">
        <f>'実質公債費比率（分子）の構造'!M$49</f>
        <v>141</v>
      </c>
      <c r="I45" s="136"/>
      <c r="J45" s="136"/>
      <c r="K45" s="136">
        <f>'実質公債費比率（分子）の構造'!N$49</f>
        <v>149</v>
      </c>
      <c r="L45" s="136"/>
      <c r="M45" s="136"/>
      <c r="N45" s="136">
        <f>'実質公債費比率（分子）の構造'!O$49</f>
        <v>149</v>
      </c>
      <c r="O45" s="136"/>
      <c r="P45" s="136"/>
    </row>
    <row r="46" spans="1:16" x14ac:dyDescent="0.15">
      <c r="A46" s="136" t="s">
        <v>55</v>
      </c>
      <c r="B46" s="136">
        <f>'実質公債費比率（分子）の構造'!K$48</f>
        <v>625</v>
      </c>
      <c r="C46" s="136"/>
      <c r="D46" s="136"/>
      <c r="E46" s="136">
        <f>'実質公債費比率（分子）の構造'!L$48</f>
        <v>618</v>
      </c>
      <c r="F46" s="136"/>
      <c r="G46" s="136"/>
      <c r="H46" s="136">
        <f>'実質公債費比率（分子）の構造'!M$48</f>
        <v>601</v>
      </c>
      <c r="I46" s="136"/>
      <c r="J46" s="136"/>
      <c r="K46" s="136">
        <f>'実質公債費比率（分子）の構造'!N$48</f>
        <v>594</v>
      </c>
      <c r="L46" s="136"/>
      <c r="M46" s="136"/>
      <c r="N46" s="136">
        <f>'実質公債費比率（分子）の構造'!O$48</f>
        <v>599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1237</v>
      </c>
      <c r="C49" s="136"/>
      <c r="D49" s="136"/>
      <c r="E49" s="136">
        <f>'実質公債費比率（分子）の構造'!L$45</f>
        <v>1173</v>
      </c>
      <c r="F49" s="136"/>
      <c r="G49" s="136"/>
      <c r="H49" s="136">
        <f>'実質公債費比率（分子）の構造'!M$45</f>
        <v>1144</v>
      </c>
      <c r="I49" s="136"/>
      <c r="J49" s="136"/>
      <c r="K49" s="136">
        <f>'実質公債費比率（分子）の構造'!N$45</f>
        <v>1142</v>
      </c>
      <c r="L49" s="136"/>
      <c r="M49" s="136"/>
      <c r="N49" s="136">
        <f>'実質公債費比率（分子）の構造'!O$45</f>
        <v>1079</v>
      </c>
      <c r="O49" s="136"/>
      <c r="P49" s="136"/>
    </row>
    <row r="50" spans="1:16" x14ac:dyDescent="0.15">
      <c r="A50" s="136" t="s">
        <v>59</v>
      </c>
      <c r="B50" s="136" t="e">
        <f>NA()</f>
        <v>#N/A</v>
      </c>
      <c r="C50" s="136">
        <f>IF(ISNUMBER('実質公債費比率（分子）の構造'!K$53),'実質公債費比率（分子）の構造'!K$53,NA())</f>
        <v>764</v>
      </c>
      <c r="D50" s="136" t="e">
        <f>NA()</f>
        <v>#N/A</v>
      </c>
      <c r="E50" s="136" t="e">
        <f>NA()</f>
        <v>#N/A</v>
      </c>
      <c r="F50" s="136">
        <f>IF(ISNUMBER('実質公債費比率（分子）の構造'!L$53),'実質公債費比率（分子）の構造'!L$53,NA())</f>
        <v>718</v>
      </c>
      <c r="G50" s="136" t="e">
        <f>NA()</f>
        <v>#N/A</v>
      </c>
      <c r="H50" s="136" t="e">
        <f>NA()</f>
        <v>#N/A</v>
      </c>
      <c r="I50" s="136">
        <f>IF(ISNUMBER('実質公債費比率（分子）の構造'!M$53),'実質公債費比率（分子）の構造'!M$53,NA())</f>
        <v>677</v>
      </c>
      <c r="J50" s="136" t="e">
        <f>NA()</f>
        <v>#N/A</v>
      </c>
      <c r="K50" s="136" t="e">
        <f>NA()</f>
        <v>#N/A</v>
      </c>
      <c r="L50" s="136">
        <f>IF(ISNUMBER('実質公債費比率（分子）の構造'!N$53),'実質公債費比率（分子）の構造'!N$53,NA())</f>
        <v>665</v>
      </c>
      <c r="M50" s="136" t="e">
        <f>NA()</f>
        <v>#N/A</v>
      </c>
      <c r="N50" s="136" t="e">
        <f>NA()</f>
        <v>#N/A</v>
      </c>
      <c r="O50" s="136">
        <f>IF(ISNUMBER('実質公債費比率（分子）の構造'!O$53),'実質公債費比率（分子）の構造'!O$53,NA())</f>
        <v>642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12243</v>
      </c>
      <c r="E56" s="135"/>
      <c r="F56" s="135"/>
      <c r="G56" s="135">
        <f>'将来負担比率（分子）の構造'!J$51</f>
        <v>12470</v>
      </c>
      <c r="H56" s="135"/>
      <c r="I56" s="135"/>
      <c r="J56" s="135">
        <f>'将来負担比率（分子）の構造'!K$51</f>
        <v>12034</v>
      </c>
      <c r="K56" s="135"/>
      <c r="L56" s="135"/>
      <c r="M56" s="135">
        <f>'将来負担比率（分子）の構造'!L$51</f>
        <v>12084</v>
      </c>
      <c r="N56" s="135"/>
      <c r="O56" s="135"/>
      <c r="P56" s="135">
        <f>'将来負担比率（分子）の構造'!M$51</f>
        <v>12030</v>
      </c>
    </row>
    <row r="57" spans="1:16" x14ac:dyDescent="0.15">
      <c r="A57" s="135" t="s">
        <v>35</v>
      </c>
      <c r="B57" s="135"/>
      <c r="C57" s="135"/>
      <c r="D57" s="135">
        <f>'将来負担比率（分子）の構造'!I$50</f>
        <v>546</v>
      </c>
      <c r="E57" s="135"/>
      <c r="F57" s="135"/>
      <c r="G57" s="135">
        <f>'将来負担比率（分子）の構造'!J$50</f>
        <v>485</v>
      </c>
      <c r="H57" s="135"/>
      <c r="I57" s="135"/>
      <c r="J57" s="135">
        <f>'将来負担比率（分子）の構造'!K$50</f>
        <v>417</v>
      </c>
      <c r="K57" s="135"/>
      <c r="L57" s="135"/>
      <c r="M57" s="135">
        <f>'将来負担比率（分子）の構造'!L$50</f>
        <v>420</v>
      </c>
      <c r="N57" s="135"/>
      <c r="O57" s="135"/>
      <c r="P57" s="135">
        <f>'将来負担比率（分子）の構造'!M$50</f>
        <v>480</v>
      </c>
    </row>
    <row r="58" spans="1:16" x14ac:dyDescent="0.15">
      <c r="A58" s="135" t="s">
        <v>34</v>
      </c>
      <c r="B58" s="135"/>
      <c r="C58" s="135"/>
      <c r="D58" s="135">
        <f>'将来負担比率（分子）の構造'!I$49</f>
        <v>2065</v>
      </c>
      <c r="E58" s="135"/>
      <c r="F58" s="135"/>
      <c r="G58" s="135">
        <f>'将来負担比率（分子）の構造'!J$49</f>
        <v>2380</v>
      </c>
      <c r="H58" s="135"/>
      <c r="I58" s="135"/>
      <c r="J58" s="135">
        <f>'将来負担比率（分子）の構造'!K$49</f>
        <v>2893</v>
      </c>
      <c r="K58" s="135"/>
      <c r="L58" s="135"/>
      <c r="M58" s="135">
        <f>'将来負担比率（分子）の構造'!L$49</f>
        <v>3169</v>
      </c>
      <c r="N58" s="135"/>
      <c r="O58" s="135"/>
      <c r="P58" s="135">
        <f>'将来負担比率（分子）の構造'!M$49</f>
        <v>3290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413</v>
      </c>
      <c r="C62" s="135"/>
      <c r="D62" s="135"/>
      <c r="E62" s="135">
        <f>'将来負担比率（分子）の構造'!J$45</f>
        <v>364</v>
      </c>
      <c r="F62" s="135"/>
      <c r="G62" s="135"/>
      <c r="H62" s="135">
        <f>'将来負担比率（分子）の構造'!K$45</f>
        <v>175</v>
      </c>
      <c r="I62" s="135"/>
      <c r="J62" s="135"/>
      <c r="K62" s="135">
        <f>'将来負担比率（分子）の構造'!L$45</f>
        <v>195</v>
      </c>
      <c r="L62" s="135"/>
      <c r="M62" s="135"/>
      <c r="N62" s="135">
        <f>'将来負担比率（分子）の構造'!M$45</f>
        <v>179</v>
      </c>
      <c r="O62" s="135"/>
      <c r="P62" s="135"/>
    </row>
    <row r="63" spans="1:16" x14ac:dyDescent="0.15">
      <c r="A63" s="135" t="s">
        <v>28</v>
      </c>
      <c r="B63" s="135">
        <f>'将来負担比率（分子）の構造'!I$44</f>
        <v>891</v>
      </c>
      <c r="C63" s="135"/>
      <c r="D63" s="135"/>
      <c r="E63" s="135">
        <f>'将来負担比率（分子）の構造'!J$44</f>
        <v>761</v>
      </c>
      <c r="F63" s="135"/>
      <c r="G63" s="135"/>
      <c r="H63" s="135">
        <f>'将来負担比率（分子）の構造'!K$44</f>
        <v>627</v>
      </c>
      <c r="I63" s="135"/>
      <c r="J63" s="135"/>
      <c r="K63" s="135">
        <f>'将来負担比率（分子）の構造'!L$44</f>
        <v>484</v>
      </c>
      <c r="L63" s="135"/>
      <c r="M63" s="135"/>
      <c r="N63" s="135">
        <f>'将来負担比率（分子）の構造'!M$44</f>
        <v>340</v>
      </c>
      <c r="O63" s="135"/>
      <c r="P63" s="135"/>
    </row>
    <row r="64" spans="1:16" x14ac:dyDescent="0.15">
      <c r="A64" s="135" t="s">
        <v>27</v>
      </c>
      <c r="B64" s="135">
        <f>'将来負担比率（分子）の構造'!I$43</f>
        <v>7042</v>
      </c>
      <c r="C64" s="135"/>
      <c r="D64" s="135"/>
      <c r="E64" s="135">
        <f>'将来負担比率（分子）の構造'!J$43</f>
        <v>7312</v>
      </c>
      <c r="F64" s="135"/>
      <c r="G64" s="135"/>
      <c r="H64" s="135">
        <f>'将来負担比率（分子）の構造'!K$43</f>
        <v>6544</v>
      </c>
      <c r="I64" s="135"/>
      <c r="J64" s="135"/>
      <c r="K64" s="135">
        <f>'将来負担比率（分子）の構造'!L$43</f>
        <v>6401</v>
      </c>
      <c r="L64" s="135"/>
      <c r="M64" s="135"/>
      <c r="N64" s="135">
        <f>'将来負担比率（分子）の構造'!M$43</f>
        <v>5984</v>
      </c>
      <c r="O64" s="135"/>
      <c r="P64" s="135"/>
    </row>
    <row r="65" spans="1:16" x14ac:dyDescent="0.15">
      <c r="A65" s="135" t="s">
        <v>26</v>
      </c>
      <c r="B65" s="135">
        <f>'将来負担比率（分子）の構造'!I$42</f>
        <v>28</v>
      </c>
      <c r="C65" s="135"/>
      <c r="D65" s="135"/>
      <c r="E65" s="135">
        <f>'将来負担比率（分子）の構造'!J$42</f>
        <v>158</v>
      </c>
      <c r="F65" s="135"/>
      <c r="G65" s="135"/>
      <c r="H65" s="135">
        <f>'将来負担比率（分子）の構造'!K$42</f>
        <v>117</v>
      </c>
      <c r="I65" s="135"/>
      <c r="J65" s="135"/>
      <c r="K65" s="135">
        <f>'将来負担比率（分子）の構造'!L$42</f>
        <v>86</v>
      </c>
      <c r="L65" s="135"/>
      <c r="M65" s="135"/>
      <c r="N65" s="135">
        <f>'将来負担比率（分子）の構造'!M$42</f>
        <v>56</v>
      </c>
      <c r="O65" s="135"/>
      <c r="P65" s="135"/>
    </row>
    <row r="66" spans="1:16" x14ac:dyDescent="0.15">
      <c r="A66" s="135" t="s">
        <v>25</v>
      </c>
      <c r="B66" s="135">
        <f>'将来負担比率（分子）の構造'!I$41</f>
        <v>9973</v>
      </c>
      <c r="C66" s="135"/>
      <c r="D66" s="135"/>
      <c r="E66" s="135">
        <f>'将来負担比率（分子）の構造'!J$41</f>
        <v>10195</v>
      </c>
      <c r="F66" s="135"/>
      <c r="G66" s="135"/>
      <c r="H66" s="135">
        <f>'将来負担比率（分子）の構造'!K$41</f>
        <v>9834</v>
      </c>
      <c r="I66" s="135"/>
      <c r="J66" s="135"/>
      <c r="K66" s="135">
        <f>'将来負担比率（分子）の構造'!L$41</f>
        <v>10349</v>
      </c>
      <c r="L66" s="135"/>
      <c r="M66" s="135"/>
      <c r="N66" s="135">
        <f>'将来負担比率（分子）の構造'!M$41</f>
        <v>10746</v>
      </c>
      <c r="O66" s="135"/>
      <c r="P66" s="135"/>
    </row>
    <row r="67" spans="1:16" x14ac:dyDescent="0.15">
      <c r="A67" s="135" t="s">
        <v>63</v>
      </c>
      <c r="B67" s="135" t="e">
        <f>NA()</f>
        <v>#N/A</v>
      </c>
      <c r="C67" s="135">
        <f>IF(ISNUMBER('将来負担比率（分子）の構造'!I$52), IF('将来負担比率（分子）の構造'!I$52 &lt; 0, 0, '将来負担比率（分子）の構造'!I$52), NA())</f>
        <v>3493</v>
      </c>
      <c r="D67" s="135" t="e">
        <f>NA()</f>
        <v>#N/A</v>
      </c>
      <c r="E67" s="135" t="e">
        <f>NA()</f>
        <v>#N/A</v>
      </c>
      <c r="F67" s="135">
        <f>IF(ISNUMBER('将来負担比率（分子）の構造'!J$52), IF('将来負担比率（分子）の構造'!J$52 &lt; 0, 0, '将来負担比率（分子）の構造'!J$52), NA())</f>
        <v>3454</v>
      </c>
      <c r="G67" s="135" t="e">
        <f>NA()</f>
        <v>#N/A</v>
      </c>
      <c r="H67" s="135" t="e">
        <f>NA()</f>
        <v>#N/A</v>
      </c>
      <c r="I67" s="135">
        <f>IF(ISNUMBER('将来負担比率（分子）の構造'!K$52), IF('将来負担比率（分子）の構造'!K$52 &lt; 0, 0, '将来負担比率（分子）の構造'!K$52), NA())</f>
        <v>1954</v>
      </c>
      <c r="J67" s="135" t="e">
        <f>NA()</f>
        <v>#N/A</v>
      </c>
      <c r="K67" s="135" t="e">
        <f>NA()</f>
        <v>#N/A</v>
      </c>
      <c r="L67" s="135">
        <f>IF(ISNUMBER('将来負担比率（分子）の構造'!L$52), IF('将来負担比率（分子）の構造'!L$52 &lt; 0, 0, '将来負担比率（分子）の構造'!L$52), NA())</f>
        <v>1842</v>
      </c>
      <c r="M67" s="135" t="e">
        <f>NA()</f>
        <v>#N/A</v>
      </c>
      <c r="N67" s="135" t="e">
        <f>NA()</f>
        <v>#N/A</v>
      </c>
      <c r="O67" s="135">
        <f>IF(ISNUMBER('将来負担比率（分子）の構造'!M$52), IF('将来負担比率（分子）の構造'!M$52 &lt; 0, 0, '将来負担比率（分子）の構造'!M$52), NA())</f>
        <v>1505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1905982</v>
      </c>
      <c r="S5" s="613"/>
      <c r="T5" s="613"/>
      <c r="U5" s="613"/>
      <c r="V5" s="613"/>
      <c r="W5" s="613"/>
      <c r="X5" s="613"/>
      <c r="Y5" s="614"/>
      <c r="Z5" s="615">
        <v>20.7</v>
      </c>
      <c r="AA5" s="615"/>
      <c r="AB5" s="615"/>
      <c r="AC5" s="615"/>
      <c r="AD5" s="616">
        <v>1905982</v>
      </c>
      <c r="AE5" s="616"/>
      <c r="AF5" s="616"/>
      <c r="AG5" s="616"/>
      <c r="AH5" s="616"/>
      <c r="AI5" s="616"/>
      <c r="AJ5" s="616"/>
      <c r="AK5" s="616"/>
      <c r="AL5" s="617">
        <v>38.1</v>
      </c>
      <c r="AM5" s="618"/>
      <c r="AN5" s="618"/>
      <c r="AO5" s="619"/>
      <c r="AP5" s="609" t="s">
        <v>207</v>
      </c>
      <c r="AQ5" s="610"/>
      <c r="AR5" s="610"/>
      <c r="AS5" s="610"/>
      <c r="AT5" s="610"/>
      <c r="AU5" s="610"/>
      <c r="AV5" s="610"/>
      <c r="AW5" s="610"/>
      <c r="AX5" s="610"/>
      <c r="AY5" s="610"/>
      <c r="AZ5" s="610"/>
      <c r="BA5" s="610"/>
      <c r="BB5" s="610"/>
      <c r="BC5" s="610"/>
      <c r="BD5" s="610"/>
      <c r="BE5" s="610"/>
      <c r="BF5" s="611"/>
      <c r="BG5" s="623">
        <v>1905982</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68196</v>
      </c>
      <c r="S6" s="624"/>
      <c r="T6" s="624"/>
      <c r="U6" s="624"/>
      <c r="V6" s="624"/>
      <c r="W6" s="624"/>
      <c r="X6" s="624"/>
      <c r="Y6" s="625"/>
      <c r="Z6" s="626">
        <v>0.7</v>
      </c>
      <c r="AA6" s="626"/>
      <c r="AB6" s="626"/>
      <c r="AC6" s="626"/>
      <c r="AD6" s="627">
        <v>68196</v>
      </c>
      <c r="AE6" s="627"/>
      <c r="AF6" s="627"/>
      <c r="AG6" s="627"/>
      <c r="AH6" s="627"/>
      <c r="AI6" s="627"/>
      <c r="AJ6" s="627"/>
      <c r="AK6" s="627"/>
      <c r="AL6" s="628">
        <v>1.4</v>
      </c>
      <c r="AM6" s="629"/>
      <c r="AN6" s="629"/>
      <c r="AO6" s="630"/>
      <c r="AP6" s="620" t="s">
        <v>213</v>
      </c>
      <c r="AQ6" s="621"/>
      <c r="AR6" s="621"/>
      <c r="AS6" s="621"/>
      <c r="AT6" s="621"/>
      <c r="AU6" s="621"/>
      <c r="AV6" s="621"/>
      <c r="AW6" s="621"/>
      <c r="AX6" s="621"/>
      <c r="AY6" s="621"/>
      <c r="AZ6" s="621"/>
      <c r="BA6" s="621"/>
      <c r="BB6" s="621"/>
      <c r="BC6" s="621"/>
      <c r="BD6" s="621"/>
      <c r="BE6" s="621"/>
      <c r="BF6" s="622"/>
      <c r="BG6" s="623">
        <v>1905982</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98119</v>
      </c>
      <c r="CS6" s="624"/>
      <c r="CT6" s="624"/>
      <c r="CU6" s="624"/>
      <c r="CV6" s="624"/>
      <c r="CW6" s="624"/>
      <c r="CX6" s="624"/>
      <c r="CY6" s="625"/>
      <c r="CZ6" s="626">
        <v>1.1000000000000001</v>
      </c>
      <c r="DA6" s="626"/>
      <c r="DB6" s="626"/>
      <c r="DC6" s="626"/>
      <c r="DD6" s="632" t="s">
        <v>208</v>
      </c>
      <c r="DE6" s="624"/>
      <c r="DF6" s="624"/>
      <c r="DG6" s="624"/>
      <c r="DH6" s="624"/>
      <c r="DI6" s="624"/>
      <c r="DJ6" s="624"/>
      <c r="DK6" s="624"/>
      <c r="DL6" s="624"/>
      <c r="DM6" s="624"/>
      <c r="DN6" s="624"/>
      <c r="DO6" s="624"/>
      <c r="DP6" s="625"/>
      <c r="DQ6" s="632">
        <v>98119</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3097</v>
      </c>
      <c r="S7" s="624"/>
      <c r="T7" s="624"/>
      <c r="U7" s="624"/>
      <c r="V7" s="624"/>
      <c r="W7" s="624"/>
      <c r="X7" s="624"/>
      <c r="Y7" s="625"/>
      <c r="Z7" s="626">
        <v>0</v>
      </c>
      <c r="AA7" s="626"/>
      <c r="AB7" s="626"/>
      <c r="AC7" s="626"/>
      <c r="AD7" s="627">
        <v>3097</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495471</v>
      </c>
      <c r="BH7" s="624"/>
      <c r="BI7" s="624"/>
      <c r="BJ7" s="624"/>
      <c r="BK7" s="624"/>
      <c r="BL7" s="624"/>
      <c r="BM7" s="624"/>
      <c r="BN7" s="625"/>
      <c r="BO7" s="626">
        <v>26</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1795618</v>
      </c>
      <c r="CS7" s="624"/>
      <c r="CT7" s="624"/>
      <c r="CU7" s="624"/>
      <c r="CV7" s="624"/>
      <c r="CW7" s="624"/>
      <c r="CX7" s="624"/>
      <c r="CY7" s="625"/>
      <c r="CZ7" s="626">
        <v>19.899999999999999</v>
      </c>
      <c r="DA7" s="626"/>
      <c r="DB7" s="626"/>
      <c r="DC7" s="626"/>
      <c r="DD7" s="632">
        <v>11624</v>
      </c>
      <c r="DE7" s="624"/>
      <c r="DF7" s="624"/>
      <c r="DG7" s="624"/>
      <c r="DH7" s="624"/>
      <c r="DI7" s="624"/>
      <c r="DJ7" s="624"/>
      <c r="DK7" s="624"/>
      <c r="DL7" s="624"/>
      <c r="DM7" s="624"/>
      <c r="DN7" s="624"/>
      <c r="DO7" s="624"/>
      <c r="DP7" s="625"/>
      <c r="DQ7" s="632">
        <v>1039729</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9941</v>
      </c>
      <c r="S8" s="624"/>
      <c r="T8" s="624"/>
      <c r="U8" s="624"/>
      <c r="V8" s="624"/>
      <c r="W8" s="624"/>
      <c r="X8" s="624"/>
      <c r="Y8" s="625"/>
      <c r="Z8" s="626">
        <v>0.1</v>
      </c>
      <c r="AA8" s="626"/>
      <c r="AB8" s="626"/>
      <c r="AC8" s="626"/>
      <c r="AD8" s="627">
        <v>9941</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19759</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1335735</v>
      </c>
      <c r="CS8" s="624"/>
      <c r="CT8" s="624"/>
      <c r="CU8" s="624"/>
      <c r="CV8" s="624"/>
      <c r="CW8" s="624"/>
      <c r="CX8" s="624"/>
      <c r="CY8" s="625"/>
      <c r="CZ8" s="626">
        <v>14.8</v>
      </c>
      <c r="DA8" s="626"/>
      <c r="DB8" s="626"/>
      <c r="DC8" s="626"/>
      <c r="DD8" s="632">
        <v>31</v>
      </c>
      <c r="DE8" s="624"/>
      <c r="DF8" s="624"/>
      <c r="DG8" s="624"/>
      <c r="DH8" s="624"/>
      <c r="DI8" s="624"/>
      <c r="DJ8" s="624"/>
      <c r="DK8" s="624"/>
      <c r="DL8" s="624"/>
      <c r="DM8" s="624"/>
      <c r="DN8" s="624"/>
      <c r="DO8" s="624"/>
      <c r="DP8" s="625"/>
      <c r="DQ8" s="632">
        <v>715592</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9752</v>
      </c>
      <c r="S9" s="624"/>
      <c r="T9" s="624"/>
      <c r="U9" s="624"/>
      <c r="V9" s="624"/>
      <c r="W9" s="624"/>
      <c r="X9" s="624"/>
      <c r="Y9" s="625"/>
      <c r="Z9" s="626">
        <v>0.1</v>
      </c>
      <c r="AA9" s="626"/>
      <c r="AB9" s="626"/>
      <c r="AC9" s="626"/>
      <c r="AD9" s="627">
        <v>9752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423560</v>
      </c>
      <c r="BH9" s="624"/>
      <c r="BI9" s="624"/>
      <c r="BJ9" s="624"/>
      <c r="BK9" s="624"/>
      <c r="BL9" s="624"/>
      <c r="BM9" s="624"/>
      <c r="BN9" s="625"/>
      <c r="BO9" s="626">
        <v>22.2</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1374770</v>
      </c>
      <c r="CS9" s="624"/>
      <c r="CT9" s="624"/>
      <c r="CU9" s="624"/>
      <c r="CV9" s="624"/>
      <c r="CW9" s="624"/>
      <c r="CX9" s="624"/>
      <c r="CY9" s="625"/>
      <c r="CZ9" s="626">
        <v>15.3</v>
      </c>
      <c r="DA9" s="626"/>
      <c r="DB9" s="626"/>
      <c r="DC9" s="626"/>
      <c r="DD9" s="632">
        <v>45571</v>
      </c>
      <c r="DE9" s="624"/>
      <c r="DF9" s="624"/>
      <c r="DG9" s="624"/>
      <c r="DH9" s="624"/>
      <c r="DI9" s="624"/>
      <c r="DJ9" s="624"/>
      <c r="DK9" s="624"/>
      <c r="DL9" s="624"/>
      <c r="DM9" s="624"/>
      <c r="DN9" s="624"/>
      <c r="DO9" s="624"/>
      <c r="DP9" s="625"/>
      <c r="DQ9" s="632">
        <v>1280120</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204424</v>
      </c>
      <c r="S10" s="624"/>
      <c r="T10" s="624"/>
      <c r="U10" s="624"/>
      <c r="V10" s="624"/>
      <c r="W10" s="624"/>
      <c r="X10" s="624"/>
      <c r="Y10" s="625"/>
      <c r="Z10" s="626">
        <v>2.2000000000000002</v>
      </c>
      <c r="AA10" s="626"/>
      <c r="AB10" s="626"/>
      <c r="AC10" s="626"/>
      <c r="AD10" s="627">
        <v>204424</v>
      </c>
      <c r="AE10" s="627"/>
      <c r="AF10" s="627"/>
      <c r="AG10" s="627"/>
      <c r="AH10" s="627"/>
      <c r="AI10" s="627"/>
      <c r="AJ10" s="627"/>
      <c r="AK10" s="627"/>
      <c r="AL10" s="628">
        <v>4.0999999999999996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24150</v>
      </c>
      <c r="BH10" s="624"/>
      <c r="BI10" s="624"/>
      <c r="BJ10" s="624"/>
      <c r="BK10" s="624"/>
      <c r="BL10" s="624"/>
      <c r="BM10" s="624"/>
      <c r="BN10" s="625"/>
      <c r="BO10" s="626">
        <v>1.3</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19311</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9311</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9344</v>
      </c>
      <c r="S11" s="624"/>
      <c r="T11" s="624"/>
      <c r="U11" s="624"/>
      <c r="V11" s="624"/>
      <c r="W11" s="624"/>
      <c r="X11" s="624"/>
      <c r="Y11" s="625"/>
      <c r="Z11" s="626">
        <v>0.1</v>
      </c>
      <c r="AA11" s="626"/>
      <c r="AB11" s="626"/>
      <c r="AC11" s="626"/>
      <c r="AD11" s="627">
        <v>9344</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28002</v>
      </c>
      <c r="BH11" s="624"/>
      <c r="BI11" s="624"/>
      <c r="BJ11" s="624"/>
      <c r="BK11" s="624"/>
      <c r="BL11" s="624"/>
      <c r="BM11" s="624"/>
      <c r="BN11" s="625"/>
      <c r="BO11" s="626">
        <v>1.5</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606561</v>
      </c>
      <c r="CS11" s="624"/>
      <c r="CT11" s="624"/>
      <c r="CU11" s="624"/>
      <c r="CV11" s="624"/>
      <c r="CW11" s="624"/>
      <c r="CX11" s="624"/>
      <c r="CY11" s="625"/>
      <c r="CZ11" s="626">
        <v>6.7</v>
      </c>
      <c r="DA11" s="626"/>
      <c r="DB11" s="626"/>
      <c r="DC11" s="626"/>
      <c r="DD11" s="632">
        <v>39842</v>
      </c>
      <c r="DE11" s="624"/>
      <c r="DF11" s="624"/>
      <c r="DG11" s="624"/>
      <c r="DH11" s="624"/>
      <c r="DI11" s="624"/>
      <c r="DJ11" s="624"/>
      <c r="DK11" s="624"/>
      <c r="DL11" s="624"/>
      <c r="DM11" s="624"/>
      <c r="DN11" s="624"/>
      <c r="DO11" s="624"/>
      <c r="DP11" s="625"/>
      <c r="DQ11" s="632">
        <v>257842</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1317306</v>
      </c>
      <c r="BH12" s="624"/>
      <c r="BI12" s="624"/>
      <c r="BJ12" s="624"/>
      <c r="BK12" s="624"/>
      <c r="BL12" s="624"/>
      <c r="BM12" s="624"/>
      <c r="BN12" s="625"/>
      <c r="BO12" s="626">
        <v>69.099999999999994</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207534</v>
      </c>
      <c r="CS12" s="624"/>
      <c r="CT12" s="624"/>
      <c r="CU12" s="624"/>
      <c r="CV12" s="624"/>
      <c r="CW12" s="624"/>
      <c r="CX12" s="624"/>
      <c r="CY12" s="625"/>
      <c r="CZ12" s="626">
        <v>2.2999999999999998</v>
      </c>
      <c r="DA12" s="626"/>
      <c r="DB12" s="626"/>
      <c r="DC12" s="626"/>
      <c r="DD12" s="632">
        <v>19879</v>
      </c>
      <c r="DE12" s="624"/>
      <c r="DF12" s="624"/>
      <c r="DG12" s="624"/>
      <c r="DH12" s="624"/>
      <c r="DI12" s="624"/>
      <c r="DJ12" s="624"/>
      <c r="DK12" s="624"/>
      <c r="DL12" s="624"/>
      <c r="DM12" s="624"/>
      <c r="DN12" s="624"/>
      <c r="DO12" s="624"/>
      <c r="DP12" s="625"/>
      <c r="DQ12" s="632">
        <v>187418</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18771</v>
      </c>
      <c r="S13" s="624"/>
      <c r="T13" s="624"/>
      <c r="U13" s="624"/>
      <c r="V13" s="624"/>
      <c r="W13" s="624"/>
      <c r="X13" s="624"/>
      <c r="Y13" s="625"/>
      <c r="Z13" s="626">
        <v>0.2</v>
      </c>
      <c r="AA13" s="626"/>
      <c r="AB13" s="626"/>
      <c r="AC13" s="626"/>
      <c r="AD13" s="627">
        <v>18771</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1315897</v>
      </c>
      <c r="BH13" s="624"/>
      <c r="BI13" s="624"/>
      <c r="BJ13" s="624"/>
      <c r="BK13" s="624"/>
      <c r="BL13" s="624"/>
      <c r="BM13" s="624"/>
      <c r="BN13" s="625"/>
      <c r="BO13" s="626">
        <v>69</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1104952</v>
      </c>
      <c r="CS13" s="624"/>
      <c r="CT13" s="624"/>
      <c r="CU13" s="624"/>
      <c r="CV13" s="624"/>
      <c r="CW13" s="624"/>
      <c r="CX13" s="624"/>
      <c r="CY13" s="625"/>
      <c r="CZ13" s="626">
        <v>12.3</v>
      </c>
      <c r="DA13" s="626"/>
      <c r="DB13" s="626"/>
      <c r="DC13" s="626"/>
      <c r="DD13" s="632">
        <v>570926</v>
      </c>
      <c r="DE13" s="624"/>
      <c r="DF13" s="624"/>
      <c r="DG13" s="624"/>
      <c r="DH13" s="624"/>
      <c r="DI13" s="624"/>
      <c r="DJ13" s="624"/>
      <c r="DK13" s="624"/>
      <c r="DL13" s="624"/>
      <c r="DM13" s="624"/>
      <c r="DN13" s="624"/>
      <c r="DO13" s="624"/>
      <c r="DP13" s="625"/>
      <c r="DQ13" s="632">
        <v>606926</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32319</v>
      </c>
      <c r="BH14" s="624"/>
      <c r="BI14" s="624"/>
      <c r="BJ14" s="624"/>
      <c r="BK14" s="624"/>
      <c r="BL14" s="624"/>
      <c r="BM14" s="624"/>
      <c r="BN14" s="625"/>
      <c r="BO14" s="626">
        <v>1.7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254678</v>
      </c>
      <c r="CS14" s="624"/>
      <c r="CT14" s="624"/>
      <c r="CU14" s="624"/>
      <c r="CV14" s="624"/>
      <c r="CW14" s="624"/>
      <c r="CX14" s="624"/>
      <c r="CY14" s="625"/>
      <c r="CZ14" s="626">
        <v>2.8</v>
      </c>
      <c r="DA14" s="626"/>
      <c r="DB14" s="626"/>
      <c r="DC14" s="626"/>
      <c r="DD14" s="632">
        <v>75553</v>
      </c>
      <c r="DE14" s="624"/>
      <c r="DF14" s="624"/>
      <c r="DG14" s="624"/>
      <c r="DH14" s="624"/>
      <c r="DI14" s="624"/>
      <c r="DJ14" s="624"/>
      <c r="DK14" s="624"/>
      <c r="DL14" s="624"/>
      <c r="DM14" s="624"/>
      <c r="DN14" s="624"/>
      <c r="DO14" s="624"/>
      <c r="DP14" s="625"/>
      <c r="DQ14" s="632">
        <v>178193</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4456</v>
      </c>
      <c r="S15" s="624"/>
      <c r="T15" s="624"/>
      <c r="U15" s="624"/>
      <c r="V15" s="624"/>
      <c r="W15" s="624"/>
      <c r="X15" s="624"/>
      <c r="Y15" s="625"/>
      <c r="Z15" s="626">
        <v>0</v>
      </c>
      <c r="AA15" s="626"/>
      <c r="AB15" s="626"/>
      <c r="AC15" s="626"/>
      <c r="AD15" s="627">
        <v>4456</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60410</v>
      </c>
      <c r="BH15" s="624"/>
      <c r="BI15" s="624"/>
      <c r="BJ15" s="624"/>
      <c r="BK15" s="624"/>
      <c r="BL15" s="624"/>
      <c r="BM15" s="624"/>
      <c r="BN15" s="625"/>
      <c r="BO15" s="626">
        <v>3.2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1122553</v>
      </c>
      <c r="CS15" s="624"/>
      <c r="CT15" s="624"/>
      <c r="CU15" s="624"/>
      <c r="CV15" s="624"/>
      <c r="CW15" s="624"/>
      <c r="CX15" s="624"/>
      <c r="CY15" s="625"/>
      <c r="CZ15" s="626">
        <v>12.5</v>
      </c>
      <c r="DA15" s="626"/>
      <c r="DB15" s="626"/>
      <c r="DC15" s="626"/>
      <c r="DD15" s="632">
        <v>387665</v>
      </c>
      <c r="DE15" s="624"/>
      <c r="DF15" s="624"/>
      <c r="DG15" s="624"/>
      <c r="DH15" s="624"/>
      <c r="DI15" s="624"/>
      <c r="DJ15" s="624"/>
      <c r="DK15" s="624"/>
      <c r="DL15" s="624"/>
      <c r="DM15" s="624"/>
      <c r="DN15" s="624"/>
      <c r="DO15" s="624"/>
      <c r="DP15" s="625"/>
      <c r="DQ15" s="632">
        <v>785118</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3270757</v>
      </c>
      <c r="S16" s="624"/>
      <c r="T16" s="624"/>
      <c r="U16" s="624"/>
      <c r="V16" s="624"/>
      <c r="W16" s="624"/>
      <c r="X16" s="624"/>
      <c r="Y16" s="625"/>
      <c r="Z16" s="626">
        <v>35.5</v>
      </c>
      <c r="AA16" s="626"/>
      <c r="AB16" s="626"/>
      <c r="AC16" s="626"/>
      <c r="AD16" s="627">
        <v>2744256</v>
      </c>
      <c r="AE16" s="627"/>
      <c r="AF16" s="627"/>
      <c r="AG16" s="627"/>
      <c r="AH16" s="627"/>
      <c r="AI16" s="627"/>
      <c r="AJ16" s="627"/>
      <c r="AK16" s="627"/>
      <c r="AL16" s="628">
        <v>54.9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476</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8871</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681</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2744256</v>
      </c>
      <c r="S17" s="624"/>
      <c r="T17" s="624"/>
      <c r="U17" s="624"/>
      <c r="V17" s="624"/>
      <c r="W17" s="624"/>
      <c r="X17" s="624"/>
      <c r="Y17" s="625"/>
      <c r="Z17" s="626">
        <v>29.8</v>
      </c>
      <c r="AA17" s="626"/>
      <c r="AB17" s="626"/>
      <c r="AC17" s="626"/>
      <c r="AD17" s="627">
        <v>2744256</v>
      </c>
      <c r="AE17" s="627"/>
      <c r="AF17" s="627"/>
      <c r="AG17" s="627"/>
      <c r="AH17" s="627"/>
      <c r="AI17" s="627"/>
      <c r="AJ17" s="627"/>
      <c r="AK17" s="627"/>
      <c r="AL17" s="628">
        <v>54.9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1079021</v>
      </c>
      <c r="CS17" s="624"/>
      <c r="CT17" s="624"/>
      <c r="CU17" s="624"/>
      <c r="CV17" s="624"/>
      <c r="CW17" s="624"/>
      <c r="CX17" s="624"/>
      <c r="CY17" s="625"/>
      <c r="CZ17" s="626">
        <v>12</v>
      </c>
      <c r="DA17" s="626"/>
      <c r="DB17" s="626"/>
      <c r="DC17" s="626"/>
      <c r="DD17" s="632" t="s">
        <v>109</v>
      </c>
      <c r="DE17" s="624"/>
      <c r="DF17" s="624"/>
      <c r="DG17" s="624"/>
      <c r="DH17" s="624"/>
      <c r="DI17" s="624"/>
      <c r="DJ17" s="624"/>
      <c r="DK17" s="624"/>
      <c r="DL17" s="624"/>
      <c r="DM17" s="624"/>
      <c r="DN17" s="624"/>
      <c r="DO17" s="624"/>
      <c r="DP17" s="625"/>
      <c r="DQ17" s="632">
        <v>1002851</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526500</v>
      </c>
      <c r="S18" s="624"/>
      <c r="T18" s="624"/>
      <c r="U18" s="624"/>
      <c r="V18" s="624"/>
      <c r="W18" s="624"/>
      <c r="X18" s="624"/>
      <c r="Y18" s="625"/>
      <c r="Z18" s="626">
        <v>5.7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5504720</v>
      </c>
      <c r="S20" s="624"/>
      <c r="T20" s="624"/>
      <c r="U20" s="624"/>
      <c r="V20" s="624"/>
      <c r="W20" s="624"/>
      <c r="X20" s="624"/>
      <c r="Y20" s="625"/>
      <c r="Z20" s="626">
        <v>59.8</v>
      </c>
      <c r="AA20" s="626"/>
      <c r="AB20" s="626"/>
      <c r="AC20" s="626"/>
      <c r="AD20" s="627">
        <v>4978219</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9007723</v>
      </c>
      <c r="CS20" s="624"/>
      <c r="CT20" s="624"/>
      <c r="CU20" s="624"/>
      <c r="CV20" s="624"/>
      <c r="CW20" s="624"/>
      <c r="CX20" s="624"/>
      <c r="CY20" s="625"/>
      <c r="CZ20" s="626">
        <v>100</v>
      </c>
      <c r="DA20" s="626"/>
      <c r="DB20" s="626"/>
      <c r="DC20" s="626"/>
      <c r="DD20" s="632">
        <v>1151091</v>
      </c>
      <c r="DE20" s="624"/>
      <c r="DF20" s="624"/>
      <c r="DG20" s="624"/>
      <c r="DH20" s="624"/>
      <c r="DI20" s="624"/>
      <c r="DJ20" s="624"/>
      <c r="DK20" s="624"/>
      <c r="DL20" s="624"/>
      <c r="DM20" s="624"/>
      <c r="DN20" s="624"/>
      <c r="DO20" s="624"/>
      <c r="DP20" s="625"/>
      <c r="DQ20" s="632">
        <v>6161900</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2702</v>
      </c>
      <c r="S21" s="624"/>
      <c r="T21" s="624"/>
      <c r="U21" s="624"/>
      <c r="V21" s="624"/>
      <c r="W21" s="624"/>
      <c r="X21" s="624"/>
      <c r="Y21" s="625"/>
      <c r="Z21" s="626">
        <v>0</v>
      </c>
      <c r="AA21" s="626"/>
      <c r="AB21" s="626"/>
      <c r="AC21" s="626"/>
      <c r="AD21" s="627">
        <v>2702</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112852</v>
      </c>
      <c r="S22" s="624"/>
      <c r="T22" s="624"/>
      <c r="U22" s="624"/>
      <c r="V22" s="624"/>
      <c r="W22" s="624"/>
      <c r="X22" s="624"/>
      <c r="Y22" s="625"/>
      <c r="Z22" s="626">
        <v>1.2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244490</v>
      </c>
      <c r="S23" s="624"/>
      <c r="T23" s="624"/>
      <c r="U23" s="624"/>
      <c r="V23" s="624"/>
      <c r="W23" s="624"/>
      <c r="X23" s="624"/>
      <c r="Y23" s="625"/>
      <c r="Z23" s="626">
        <v>2.7</v>
      </c>
      <c r="AA23" s="626"/>
      <c r="AB23" s="626"/>
      <c r="AC23" s="626"/>
      <c r="AD23" s="627">
        <v>9292</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8230</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3003230</v>
      </c>
      <c r="CS24" s="613"/>
      <c r="CT24" s="613"/>
      <c r="CU24" s="613"/>
      <c r="CV24" s="613"/>
      <c r="CW24" s="613"/>
      <c r="CX24" s="613"/>
      <c r="CY24" s="614"/>
      <c r="CZ24" s="650">
        <v>33.299999999999997</v>
      </c>
      <c r="DA24" s="651"/>
      <c r="DB24" s="651"/>
      <c r="DC24" s="652"/>
      <c r="DD24" s="649">
        <v>2343826</v>
      </c>
      <c r="DE24" s="613"/>
      <c r="DF24" s="613"/>
      <c r="DG24" s="613"/>
      <c r="DH24" s="613"/>
      <c r="DI24" s="613"/>
      <c r="DJ24" s="613"/>
      <c r="DK24" s="614"/>
      <c r="DL24" s="649">
        <v>2339196</v>
      </c>
      <c r="DM24" s="613"/>
      <c r="DN24" s="613"/>
      <c r="DO24" s="613"/>
      <c r="DP24" s="613"/>
      <c r="DQ24" s="613"/>
      <c r="DR24" s="613"/>
      <c r="DS24" s="613"/>
      <c r="DT24" s="613"/>
      <c r="DU24" s="613"/>
      <c r="DV24" s="614"/>
      <c r="DW24" s="617">
        <v>43.7</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675299</v>
      </c>
      <c r="S25" s="624"/>
      <c r="T25" s="624"/>
      <c r="U25" s="624"/>
      <c r="V25" s="624"/>
      <c r="W25" s="624"/>
      <c r="X25" s="624"/>
      <c r="Y25" s="625"/>
      <c r="Z25" s="626">
        <v>7.3</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1261375</v>
      </c>
      <c r="CS25" s="655"/>
      <c r="CT25" s="655"/>
      <c r="CU25" s="655"/>
      <c r="CV25" s="655"/>
      <c r="CW25" s="655"/>
      <c r="CX25" s="655"/>
      <c r="CY25" s="656"/>
      <c r="CZ25" s="657">
        <v>14</v>
      </c>
      <c r="DA25" s="658"/>
      <c r="DB25" s="658"/>
      <c r="DC25" s="659"/>
      <c r="DD25" s="632">
        <v>1141062</v>
      </c>
      <c r="DE25" s="655"/>
      <c r="DF25" s="655"/>
      <c r="DG25" s="655"/>
      <c r="DH25" s="655"/>
      <c r="DI25" s="655"/>
      <c r="DJ25" s="655"/>
      <c r="DK25" s="656"/>
      <c r="DL25" s="632">
        <v>1141011</v>
      </c>
      <c r="DM25" s="655"/>
      <c r="DN25" s="655"/>
      <c r="DO25" s="655"/>
      <c r="DP25" s="655"/>
      <c r="DQ25" s="655"/>
      <c r="DR25" s="655"/>
      <c r="DS25" s="655"/>
      <c r="DT25" s="655"/>
      <c r="DU25" s="655"/>
      <c r="DV25" s="656"/>
      <c r="DW25" s="628">
        <v>21.3</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828799</v>
      </c>
      <c r="CS26" s="624"/>
      <c r="CT26" s="624"/>
      <c r="CU26" s="624"/>
      <c r="CV26" s="624"/>
      <c r="CW26" s="624"/>
      <c r="CX26" s="624"/>
      <c r="CY26" s="625"/>
      <c r="CZ26" s="657">
        <v>9.1999999999999993</v>
      </c>
      <c r="DA26" s="658"/>
      <c r="DB26" s="658"/>
      <c r="DC26" s="659"/>
      <c r="DD26" s="632">
        <v>735329</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679795</v>
      </c>
      <c r="S27" s="624"/>
      <c r="T27" s="624"/>
      <c r="U27" s="624"/>
      <c r="V27" s="624"/>
      <c r="W27" s="624"/>
      <c r="X27" s="624"/>
      <c r="Y27" s="625"/>
      <c r="Z27" s="626">
        <v>7.4</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1905982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662846</v>
      </c>
      <c r="CS27" s="655"/>
      <c r="CT27" s="655"/>
      <c r="CU27" s="655"/>
      <c r="CV27" s="655"/>
      <c r="CW27" s="655"/>
      <c r="CX27" s="655"/>
      <c r="CY27" s="656"/>
      <c r="CZ27" s="657">
        <v>7.4</v>
      </c>
      <c r="DA27" s="658"/>
      <c r="DB27" s="658"/>
      <c r="DC27" s="659"/>
      <c r="DD27" s="632">
        <v>199925</v>
      </c>
      <c r="DE27" s="655"/>
      <c r="DF27" s="655"/>
      <c r="DG27" s="655"/>
      <c r="DH27" s="655"/>
      <c r="DI27" s="655"/>
      <c r="DJ27" s="655"/>
      <c r="DK27" s="656"/>
      <c r="DL27" s="632">
        <v>195346</v>
      </c>
      <c r="DM27" s="655"/>
      <c r="DN27" s="655"/>
      <c r="DO27" s="655"/>
      <c r="DP27" s="655"/>
      <c r="DQ27" s="655"/>
      <c r="DR27" s="655"/>
      <c r="DS27" s="655"/>
      <c r="DT27" s="655"/>
      <c r="DU27" s="655"/>
      <c r="DV27" s="656"/>
      <c r="DW27" s="628">
        <v>3.6</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21699</v>
      </c>
      <c r="S28" s="624"/>
      <c r="T28" s="624"/>
      <c r="U28" s="624"/>
      <c r="V28" s="624"/>
      <c r="W28" s="624"/>
      <c r="X28" s="624"/>
      <c r="Y28" s="625"/>
      <c r="Z28" s="626">
        <v>0.2</v>
      </c>
      <c r="AA28" s="626"/>
      <c r="AB28" s="626"/>
      <c r="AC28" s="626"/>
      <c r="AD28" s="627">
        <v>7617</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1079009</v>
      </c>
      <c r="CS28" s="624"/>
      <c r="CT28" s="624"/>
      <c r="CU28" s="624"/>
      <c r="CV28" s="624"/>
      <c r="CW28" s="624"/>
      <c r="CX28" s="624"/>
      <c r="CY28" s="625"/>
      <c r="CZ28" s="657">
        <v>12</v>
      </c>
      <c r="DA28" s="658"/>
      <c r="DB28" s="658"/>
      <c r="DC28" s="659"/>
      <c r="DD28" s="632">
        <v>1002839</v>
      </c>
      <c r="DE28" s="624"/>
      <c r="DF28" s="624"/>
      <c r="DG28" s="624"/>
      <c r="DH28" s="624"/>
      <c r="DI28" s="624"/>
      <c r="DJ28" s="624"/>
      <c r="DK28" s="625"/>
      <c r="DL28" s="632">
        <v>1002839</v>
      </c>
      <c r="DM28" s="624"/>
      <c r="DN28" s="624"/>
      <c r="DO28" s="624"/>
      <c r="DP28" s="624"/>
      <c r="DQ28" s="624"/>
      <c r="DR28" s="624"/>
      <c r="DS28" s="624"/>
      <c r="DT28" s="624"/>
      <c r="DU28" s="624"/>
      <c r="DV28" s="625"/>
      <c r="DW28" s="628">
        <v>18.7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11000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1078892</v>
      </c>
      <c r="CS29" s="655"/>
      <c r="CT29" s="655"/>
      <c r="CU29" s="655"/>
      <c r="CV29" s="655"/>
      <c r="CW29" s="655"/>
      <c r="CX29" s="655"/>
      <c r="CY29" s="656"/>
      <c r="CZ29" s="657">
        <v>12</v>
      </c>
      <c r="DA29" s="658"/>
      <c r="DB29" s="658"/>
      <c r="DC29" s="659"/>
      <c r="DD29" s="632">
        <v>1002722</v>
      </c>
      <c r="DE29" s="655"/>
      <c r="DF29" s="655"/>
      <c r="DG29" s="655"/>
      <c r="DH29" s="655"/>
      <c r="DI29" s="655"/>
      <c r="DJ29" s="655"/>
      <c r="DK29" s="656"/>
      <c r="DL29" s="632">
        <v>1002722</v>
      </c>
      <c r="DM29" s="655"/>
      <c r="DN29" s="655"/>
      <c r="DO29" s="655"/>
      <c r="DP29" s="655"/>
      <c r="DQ29" s="655"/>
      <c r="DR29" s="655"/>
      <c r="DS29" s="655"/>
      <c r="DT29" s="655"/>
      <c r="DU29" s="655"/>
      <c r="DV29" s="656"/>
      <c r="DW29" s="628">
        <v>18.7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181973</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95.9</v>
      </c>
      <c r="BN30" s="682"/>
      <c r="BO30" s="682"/>
      <c r="BP30" s="682"/>
      <c r="BQ30" s="683"/>
      <c r="BR30" s="681">
        <v>98.8</v>
      </c>
      <c r="BS30" s="682"/>
      <c r="BT30" s="682"/>
      <c r="BU30" s="682"/>
      <c r="BV30" s="682"/>
      <c r="BW30" s="682"/>
      <c r="BX30" s="618">
        <v>96.1</v>
      </c>
      <c r="BY30" s="682"/>
      <c r="BZ30" s="682"/>
      <c r="CA30" s="682"/>
      <c r="CB30" s="683"/>
      <c r="CD30" s="686"/>
      <c r="CE30" s="687"/>
      <c r="CF30" s="637" t="s">
        <v>291</v>
      </c>
      <c r="CG30" s="638"/>
      <c r="CH30" s="638"/>
      <c r="CI30" s="638"/>
      <c r="CJ30" s="638"/>
      <c r="CK30" s="638"/>
      <c r="CL30" s="638"/>
      <c r="CM30" s="638"/>
      <c r="CN30" s="638"/>
      <c r="CO30" s="638"/>
      <c r="CP30" s="638"/>
      <c r="CQ30" s="639"/>
      <c r="CR30" s="623">
        <v>959930</v>
      </c>
      <c r="CS30" s="624"/>
      <c r="CT30" s="624"/>
      <c r="CU30" s="624"/>
      <c r="CV30" s="624"/>
      <c r="CW30" s="624"/>
      <c r="CX30" s="624"/>
      <c r="CY30" s="625"/>
      <c r="CZ30" s="657">
        <v>10.7</v>
      </c>
      <c r="DA30" s="658"/>
      <c r="DB30" s="658"/>
      <c r="DC30" s="659"/>
      <c r="DD30" s="632">
        <v>885611</v>
      </c>
      <c r="DE30" s="624"/>
      <c r="DF30" s="624"/>
      <c r="DG30" s="624"/>
      <c r="DH30" s="624"/>
      <c r="DI30" s="624"/>
      <c r="DJ30" s="624"/>
      <c r="DK30" s="625"/>
      <c r="DL30" s="632">
        <v>885611</v>
      </c>
      <c r="DM30" s="624"/>
      <c r="DN30" s="624"/>
      <c r="DO30" s="624"/>
      <c r="DP30" s="624"/>
      <c r="DQ30" s="624"/>
      <c r="DR30" s="624"/>
      <c r="DS30" s="624"/>
      <c r="DT30" s="624"/>
      <c r="DU30" s="624"/>
      <c r="DV30" s="625"/>
      <c r="DW30" s="628">
        <v>16.5</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188521</v>
      </c>
      <c r="S31" s="624"/>
      <c r="T31" s="624"/>
      <c r="U31" s="624"/>
      <c r="V31" s="624"/>
      <c r="W31" s="624"/>
      <c r="X31" s="624"/>
      <c r="Y31" s="625"/>
      <c r="Z31" s="626">
        <v>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94.9</v>
      </c>
      <c r="BN31" s="679"/>
      <c r="BO31" s="679"/>
      <c r="BP31" s="679"/>
      <c r="BQ31" s="680"/>
      <c r="BR31" s="678">
        <v>98.9</v>
      </c>
      <c r="BS31" s="655"/>
      <c r="BT31" s="655"/>
      <c r="BU31" s="655"/>
      <c r="BV31" s="655"/>
      <c r="BW31" s="655"/>
      <c r="BX31" s="629">
        <v>95.1</v>
      </c>
      <c r="BY31" s="679"/>
      <c r="BZ31" s="679"/>
      <c r="CA31" s="679"/>
      <c r="CB31" s="680"/>
      <c r="CD31" s="686"/>
      <c r="CE31" s="687"/>
      <c r="CF31" s="637" t="s">
        <v>295</v>
      </c>
      <c r="CG31" s="638"/>
      <c r="CH31" s="638"/>
      <c r="CI31" s="638"/>
      <c r="CJ31" s="638"/>
      <c r="CK31" s="638"/>
      <c r="CL31" s="638"/>
      <c r="CM31" s="638"/>
      <c r="CN31" s="638"/>
      <c r="CO31" s="638"/>
      <c r="CP31" s="638"/>
      <c r="CQ31" s="639"/>
      <c r="CR31" s="623">
        <v>118962</v>
      </c>
      <c r="CS31" s="655"/>
      <c r="CT31" s="655"/>
      <c r="CU31" s="655"/>
      <c r="CV31" s="655"/>
      <c r="CW31" s="655"/>
      <c r="CX31" s="655"/>
      <c r="CY31" s="656"/>
      <c r="CZ31" s="657">
        <v>1.3</v>
      </c>
      <c r="DA31" s="658"/>
      <c r="DB31" s="658"/>
      <c r="DC31" s="659"/>
      <c r="DD31" s="632">
        <v>117111</v>
      </c>
      <c r="DE31" s="655"/>
      <c r="DF31" s="655"/>
      <c r="DG31" s="655"/>
      <c r="DH31" s="655"/>
      <c r="DI31" s="655"/>
      <c r="DJ31" s="655"/>
      <c r="DK31" s="656"/>
      <c r="DL31" s="632">
        <v>117111</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213387</v>
      </c>
      <c r="S32" s="624"/>
      <c r="T32" s="624"/>
      <c r="U32" s="624"/>
      <c r="V32" s="624"/>
      <c r="W32" s="624"/>
      <c r="X32" s="624"/>
      <c r="Y32" s="625"/>
      <c r="Z32" s="626">
        <v>2.2999999999999998</v>
      </c>
      <c r="AA32" s="626"/>
      <c r="AB32" s="626"/>
      <c r="AC32" s="626"/>
      <c r="AD32" s="627">
        <v>675</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v>
      </c>
      <c r="BH32" s="691"/>
      <c r="BI32" s="691"/>
      <c r="BJ32" s="691"/>
      <c r="BK32" s="691"/>
      <c r="BL32" s="691"/>
      <c r="BM32" s="692">
        <v>96.2</v>
      </c>
      <c r="BN32" s="691"/>
      <c r="BO32" s="691"/>
      <c r="BP32" s="691"/>
      <c r="BQ32" s="693"/>
      <c r="BR32" s="690">
        <v>98.7</v>
      </c>
      <c r="BS32" s="691"/>
      <c r="BT32" s="691"/>
      <c r="BU32" s="691"/>
      <c r="BV32" s="691"/>
      <c r="BW32" s="691"/>
      <c r="BX32" s="692">
        <v>96.3</v>
      </c>
      <c r="BY32" s="691"/>
      <c r="BZ32" s="691"/>
      <c r="CA32" s="691"/>
      <c r="CB32" s="693"/>
      <c r="CD32" s="688"/>
      <c r="CE32" s="689"/>
      <c r="CF32" s="637" t="s">
        <v>298</v>
      </c>
      <c r="CG32" s="638"/>
      <c r="CH32" s="638"/>
      <c r="CI32" s="638"/>
      <c r="CJ32" s="638"/>
      <c r="CK32" s="638"/>
      <c r="CL32" s="638"/>
      <c r="CM32" s="638"/>
      <c r="CN32" s="638"/>
      <c r="CO32" s="638"/>
      <c r="CP32" s="638"/>
      <c r="CQ32" s="639"/>
      <c r="CR32" s="623">
        <v>117</v>
      </c>
      <c r="CS32" s="624"/>
      <c r="CT32" s="624"/>
      <c r="CU32" s="624"/>
      <c r="CV32" s="624"/>
      <c r="CW32" s="624"/>
      <c r="CX32" s="624"/>
      <c r="CY32" s="625"/>
      <c r="CZ32" s="657">
        <v>0</v>
      </c>
      <c r="DA32" s="658"/>
      <c r="DB32" s="658"/>
      <c r="DC32" s="659"/>
      <c r="DD32" s="632">
        <v>117</v>
      </c>
      <c r="DE32" s="624"/>
      <c r="DF32" s="624"/>
      <c r="DG32" s="624"/>
      <c r="DH32" s="624"/>
      <c r="DI32" s="624"/>
      <c r="DJ32" s="624"/>
      <c r="DK32" s="625"/>
      <c r="DL32" s="632">
        <v>117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1357357</v>
      </c>
      <c r="S33" s="624"/>
      <c r="T33" s="624"/>
      <c r="U33" s="624"/>
      <c r="V33" s="624"/>
      <c r="W33" s="624"/>
      <c r="X33" s="624"/>
      <c r="Y33" s="625"/>
      <c r="Z33" s="626">
        <v>14.8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4844531</v>
      </c>
      <c r="CS33" s="655"/>
      <c r="CT33" s="655"/>
      <c r="CU33" s="655"/>
      <c r="CV33" s="655"/>
      <c r="CW33" s="655"/>
      <c r="CX33" s="655"/>
      <c r="CY33" s="656"/>
      <c r="CZ33" s="657">
        <v>53.8</v>
      </c>
      <c r="DA33" s="658"/>
      <c r="DB33" s="658"/>
      <c r="DC33" s="659"/>
      <c r="DD33" s="632">
        <v>3484917</v>
      </c>
      <c r="DE33" s="655"/>
      <c r="DF33" s="655"/>
      <c r="DG33" s="655"/>
      <c r="DH33" s="655"/>
      <c r="DI33" s="655"/>
      <c r="DJ33" s="655"/>
      <c r="DK33" s="656"/>
      <c r="DL33" s="632">
        <v>2538493</v>
      </c>
      <c r="DM33" s="655"/>
      <c r="DN33" s="655"/>
      <c r="DO33" s="655"/>
      <c r="DP33" s="655"/>
      <c r="DQ33" s="655"/>
      <c r="DR33" s="655"/>
      <c r="DS33" s="655"/>
      <c r="DT33" s="655"/>
      <c r="DU33" s="655"/>
      <c r="DV33" s="656"/>
      <c r="DW33" s="628">
        <v>47.4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1401128</v>
      </c>
      <c r="CS34" s="624"/>
      <c r="CT34" s="624"/>
      <c r="CU34" s="624"/>
      <c r="CV34" s="624"/>
      <c r="CW34" s="624"/>
      <c r="CX34" s="624"/>
      <c r="CY34" s="625"/>
      <c r="CZ34" s="657">
        <v>15.6</v>
      </c>
      <c r="DA34" s="658"/>
      <c r="DB34" s="658"/>
      <c r="DC34" s="659"/>
      <c r="DD34" s="632">
        <v>923384</v>
      </c>
      <c r="DE34" s="624"/>
      <c r="DF34" s="624"/>
      <c r="DG34" s="624"/>
      <c r="DH34" s="624"/>
      <c r="DI34" s="624"/>
      <c r="DJ34" s="624"/>
      <c r="DK34" s="625"/>
      <c r="DL34" s="632">
        <v>663425</v>
      </c>
      <c r="DM34" s="624"/>
      <c r="DN34" s="624"/>
      <c r="DO34" s="624"/>
      <c r="DP34" s="624"/>
      <c r="DQ34" s="624"/>
      <c r="DR34" s="624"/>
      <c r="DS34" s="624"/>
      <c r="DT34" s="624"/>
      <c r="DU34" s="624"/>
      <c r="DV34" s="625"/>
      <c r="DW34" s="628">
        <v>12.4</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359657</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1502871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28797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9433</v>
      </c>
      <c r="CS35" s="655"/>
      <c r="CT35" s="655"/>
      <c r="CU35" s="655"/>
      <c r="CV35" s="655"/>
      <c r="CW35" s="655"/>
      <c r="CX35" s="655"/>
      <c r="CY35" s="656"/>
      <c r="CZ35" s="657">
        <v>0.1</v>
      </c>
      <c r="DA35" s="658"/>
      <c r="DB35" s="658"/>
      <c r="DC35" s="659"/>
      <c r="DD35" s="632">
        <v>6243</v>
      </c>
      <c r="DE35" s="655"/>
      <c r="DF35" s="655"/>
      <c r="DG35" s="655"/>
      <c r="DH35" s="655"/>
      <c r="DI35" s="655"/>
      <c r="DJ35" s="655"/>
      <c r="DK35" s="656"/>
      <c r="DL35" s="632">
        <v>6243</v>
      </c>
      <c r="DM35" s="655"/>
      <c r="DN35" s="655"/>
      <c r="DO35" s="655"/>
      <c r="DP35" s="655"/>
      <c r="DQ35" s="655"/>
      <c r="DR35" s="655"/>
      <c r="DS35" s="655"/>
      <c r="DT35" s="655"/>
      <c r="DU35" s="655"/>
      <c r="DV35" s="656"/>
      <c r="DW35" s="628">
        <v>0.1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9202025</v>
      </c>
      <c r="S36" s="696"/>
      <c r="T36" s="696"/>
      <c r="U36" s="696"/>
      <c r="V36" s="696"/>
      <c r="W36" s="696"/>
      <c r="X36" s="696"/>
      <c r="Y36" s="697"/>
      <c r="Z36" s="698">
        <v>100</v>
      </c>
      <c r="AA36" s="698"/>
      <c r="AB36" s="698"/>
      <c r="AC36" s="698"/>
      <c r="AD36" s="699">
        <v>4998505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550000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24318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2079440</v>
      </c>
      <c r="CS36" s="624"/>
      <c r="CT36" s="624"/>
      <c r="CU36" s="624"/>
      <c r="CV36" s="624"/>
      <c r="CW36" s="624"/>
      <c r="CX36" s="624"/>
      <c r="CY36" s="625"/>
      <c r="CZ36" s="657">
        <v>23.1</v>
      </c>
      <c r="DA36" s="658"/>
      <c r="DB36" s="658"/>
      <c r="DC36" s="659"/>
      <c r="DD36" s="632">
        <v>1813655</v>
      </c>
      <c r="DE36" s="624"/>
      <c r="DF36" s="624"/>
      <c r="DG36" s="624"/>
      <c r="DH36" s="624"/>
      <c r="DI36" s="624"/>
      <c r="DJ36" s="624"/>
      <c r="DK36" s="625"/>
      <c r="DL36" s="632">
        <v>1475658</v>
      </c>
      <c r="DM36" s="624"/>
      <c r="DN36" s="624"/>
      <c r="DO36" s="624"/>
      <c r="DP36" s="624"/>
      <c r="DQ36" s="624"/>
      <c r="DR36" s="624"/>
      <c r="DS36" s="624"/>
      <c r="DT36" s="624"/>
      <c r="DU36" s="624"/>
      <c r="DV36" s="625"/>
      <c r="DW36" s="628">
        <v>27.5</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367369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1684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437808</v>
      </c>
      <c r="CS37" s="655"/>
      <c r="CT37" s="655"/>
      <c r="CU37" s="655"/>
      <c r="CV37" s="655"/>
      <c r="CW37" s="655"/>
      <c r="CX37" s="655"/>
      <c r="CY37" s="656"/>
      <c r="CZ37" s="657">
        <v>4.9000000000000004</v>
      </c>
      <c r="DA37" s="658"/>
      <c r="DB37" s="658"/>
      <c r="DC37" s="659"/>
      <c r="DD37" s="632">
        <v>437808</v>
      </c>
      <c r="DE37" s="655"/>
      <c r="DF37" s="655"/>
      <c r="DG37" s="655"/>
      <c r="DH37" s="655"/>
      <c r="DI37" s="655"/>
      <c r="DJ37" s="655"/>
      <c r="DK37" s="656"/>
      <c r="DL37" s="632">
        <v>437808</v>
      </c>
      <c r="DM37" s="655"/>
      <c r="DN37" s="655"/>
      <c r="DO37" s="655"/>
      <c r="DP37" s="655"/>
      <c r="DQ37" s="655"/>
      <c r="DR37" s="655"/>
      <c r="DS37" s="655"/>
      <c r="DT37" s="655"/>
      <c r="DU37" s="655"/>
      <c r="DV37" s="656"/>
      <c r="DW37" s="628">
        <v>8.1999999999999993</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70924</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2869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472833</v>
      </c>
      <c r="CS38" s="624"/>
      <c r="CT38" s="624"/>
      <c r="CU38" s="624"/>
      <c r="CV38" s="624"/>
      <c r="CW38" s="624"/>
      <c r="CX38" s="624"/>
      <c r="CY38" s="625"/>
      <c r="CZ38" s="657">
        <v>5.2</v>
      </c>
      <c r="DA38" s="658"/>
      <c r="DB38" s="658"/>
      <c r="DC38" s="659"/>
      <c r="DD38" s="632">
        <v>397281</v>
      </c>
      <c r="DE38" s="624"/>
      <c r="DF38" s="624"/>
      <c r="DG38" s="624"/>
      <c r="DH38" s="624"/>
      <c r="DI38" s="624"/>
      <c r="DJ38" s="624"/>
      <c r="DK38" s="625"/>
      <c r="DL38" s="632">
        <v>393167</v>
      </c>
      <c r="DM38" s="624"/>
      <c r="DN38" s="624"/>
      <c r="DO38" s="624"/>
      <c r="DP38" s="624"/>
      <c r="DQ38" s="624"/>
      <c r="DR38" s="624"/>
      <c r="DS38" s="624"/>
      <c r="DT38" s="624"/>
      <c r="DU38" s="624"/>
      <c r="DV38" s="625"/>
      <c r="DW38" s="628">
        <v>7.3</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32631</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779297</v>
      </c>
      <c r="CS39" s="655"/>
      <c r="CT39" s="655"/>
      <c r="CU39" s="655"/>
      <c r="CV39" s="655"/>
      <c r="CW39" s="655"/>
      <c r="CX39" s="655"/>
      <c r="CY39" s="656"/>
      <c r="CZ39" s="657">
        <v>8.6999999999999993</v>
      </c>
      <c r="DA39" s="658"/>
      <c r="DB39" s="658"/>
      <c r="DC39" s="659"/>
      <c r="DD39" s="632">
        <v>241954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77747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102400</v>
      </c>
      <c r="CS40" s="624"/>
      <c r="CT40" s="624"/>
      <c r="CU40" s="624"/>
      <c r="CV40" s="624"/>
      <c r="CW40" s="624"/>
      <c r="CX40" s="624"/>
      <c r="CY40" s="625"/>
      <c r="CZ40" s="657">
        <v>1.1000000000000001</v>
      </c>
      <c r="DA40" s="658"/>
      <c r="DB40" s="658"/>
      <c r="DC40" s="659"/>
      <c r="DD40" s="632">
        <v>102400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319</v>
      </c>
      <c r="AR41" s="644"/>
      <c r="AS41" s="644"/>
      <c r="AT41" s="644"/>
      <c r="AU41" s="644"/>
      <c r="AV41" s="644"/>
      <c r="AW41" s="644"/>
      <c r="AX41" s="644"/>
      <c r="AY41" s="645"/>
      <c r="AZ41" s="695">
        <v>404200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1159962</v>
      </c>
      <c r="CS42" s="624"/>
      <c r="CT42" s="624"/>
      <c r="CU42" s="624"/>
      <c r="CV42" s="624"/>
      <c r="CW42" s="624"/>
      <c r="CX42" s="624"/>
      <c r="CY42" s="625"/>
      <c r="CZ42" s="657">
        <v>12.9</v>
      </c>
      <c r="DA42" s="706"/>
      <c r="DB42" s="706"/>
      <c r="DC42" s="707"/>
      <c r="DD42" s="632">
        <v>333157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106</v>
      </c>
      <c r="CS43" s="655"/>
      <c r="CT43" s="655"/>
      <c r="CU43" s="655"/>
      <c r="CV43" s="655"/>
      <c r="CW43" s="655"/>
      <c r="CX43" s="655"/>
      <c r="CY43" s="656"/>
      <c r="CZ43" s="657">
        <v>0</v>
      </c>
      <c r="DA43" s="658"/>
      <c r="DB43" s="658"/>
      <c r="DC43" s="659"/>
      <c r="DD43" s="632">
        <v>106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286</v>
      </c>
      <c r="CE44" s="730"/>
      <c r="CF44" s="620" t="s">
        <v>333</v>
      </c>
      <c r="CG44" s="621"/>
      <c r="CH44" s="621"/>
      <c r="CI44" s="621"/>
      <c r="CJ44" s="621"/>
      <c r="CK44" s="621"/>
      <c r="CL44" s="621"/>
      <c r="CM44" s="621"/>
      <c r="CN44" s="621"/>
      <c r="CO44" s="621"/>
      <c r="CP44" s="621"/>
      <c r="CQ44" s="622"/>
      <c r="CR44" s="623">
        <v>1151091</v>
      </c>
      <c r="CS44" s="624"/>
      <c r="CT44" s="624"/>
      <c r="CU44" s="624"/>
      <c r="CV44" s="624"/>
      <c r="CW44" s="624"/>
      <c r="CX44" s="624"/>
      <c r="CY44" s="625"/>
      <c r="CZ44" s="657">
        <v>12.8</v>
      </c>
      <c r="DA44" s="706"/>
      <c r="DB44" s="706"/>
      <c r="DC44" s="707"/>
      <c r="DD44" s="632">
        <v>332476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588609</v>
      </c>
      <c r="CS45" s="655"/>
      <c r="CT45" s="655"/>
      <c r="CU45" s="655"/>
      <c r="CV45" s="655"/>
      <c r="CW45" s="655"/>
      <c r="CX45" s="655"/>
      <c r="CY45" s="656"/>
      <c r="CZ45" s="657">
        <v>6.5</v>
      </c>
      <c r="DA45" s="658"/>
      <c r="DB45" s="658"/>
      <c r="DC45" s="659"/>
      <c r="DD45" s="632">
        <v>25771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555154</v>
      </c>
      <c r="CS46" s="624"/>
      <c r="CT46" s="624"/>
      <c r="CU46" s="624"/>
      <c r="CV46" s="624"/>
      <c r="CW46" s="624"/>
      <c r="CX46" s="624"/>
      <c r="CY46" s="625"/>
      <c r="CZ46" s="657">
        <v>6.2</v>
      </c>
      <c r="DA46" s="706"/>
      <c r="DB46" s="706"/>
      <c r="DC46" s="707"/>
      <c r="DD46" s="632">
        <v>304977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8871</v>
      </c>
      <c r="CS47" s="655"/>
      <c r="CT47" s="655"/>
      <c r="CU47" s="655"/>
      <c r="CV47" s="655"/>
      <c r="CW47" s="655"/>
      <c r="CX47" s="655"/>
      <c r="CY47" s="656"/>
      <c r="CZ47" s="657">
        <v>0.1</v>
      </c>
      <c r="DA47" s="658"/>
      <c r="DB47" s="658"/>
      <c r="DC47" s="659"/>
      <c r="DD47" s="632">
        <v>681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9007723</v>
      </c>
      <c r="CS49" s="691"/>
      <c r="CT49" s="691"/>
      <c r="CU49" s="691"/>
      <c r="CV49" s="691"/>
      <c r="CW49" s="691"/>
      <c r="CX49" s="691"/>
      <c r="CY49" s="718"/>
      <c r="CZ49" s="719">
        <v>100</v>
      </c>
      <c r="DA49" s="720"/>
      <c r="DB49" s="720"/>
      <c r="DC49" s="721"/>
      <c r="DD49" s="722">
        <v>6161900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4" zoomScale="55" zoomScaleNormal="55" zoomScaleSheetLayoutView="70" workbookViewId="0">
      <selection activeCell="AP88" sqref="AP88:AT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9109</v>
      </c>
      <c r="R7" s="753"/>
      <c r="S7" s="753"/>
      <c r="T7" s="753"/>
      <c r="U7" s="753"/>
      <c r="V7" s="753">
        <v>8932</v>
      </c>
      <c r="W7" s="753"/>
      <c r="X7" s="753"/>
      <c r="Y7" s="753"/>
      <c r="Z7" s="753"/>
      <c r="AA7" s="753">
        <v>177</v>
      </c>
      <c r="AB7" s="753"/>
      <c r="AC7" s="753"/>
      <c r="AD7" s="753"/>
      <c r="AE7" s="754"/>
      <c r="AF7" s="755">
        <v>173</v>
      </c>
      <c r="AG7" s="756"/>
      <c r="AH7" s="756"/>
      <c r="AI7" s="756"/>
      <c r="AJ7" s="757"/>
      <c r="AK7" s="792">
        <v>175</v>
      </c>
      <c r="AL7" s="793"/>
      <c r="AM7" s="793"/>
      <c r="AN7" s="793"/>
      <c r="AO7" s="793"/>
      <c r="AP7" s="793">
        <v>10746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9</v>
      </c>
      <c r="CI7" s="790"/>
      <c r="CJ7" s="790"/>
      <c r="CK7" s="790"/>
      <c r="CL7" s="791"/>
      <c r="CM7" s="789">
        <v>39</v>
      </c>
      <c r="CN7" s="790"/>
      <c r="CO7" s="790"/>
      <c r="CP7" s="790"/>
      <c r="CQ7" s="791"/>
      <c r="CR7" s="789">
        <v>42</v>
      </c>
      <c r="CS7" s="790"/>
      <c r="CT7" s="790"/>
      <c r="CU7" s="790"/>
      <c r="CV7" s="791"/>
      <c r="CW7" s="789" t="s">
        <v>536</v>
      </c>
      <c r="CX7" s="790"/>
      <c r="CY7" s="790"/>
      <c r="CZ7" s="790"/>
      <c r="DA7" s="791"/>
      <c r="DB7" s="789" t="s">
        <v>536</v>
      </c>
      <c r="DC7" s="790"/>
      <c r="DD7" s="790"/>
      <c r="DE7" s="790"/>
      <c r="DF7" s="791"/>
      <c r="DG7" s="789" t="s">
        <v>536</v>
      </c>
      <c r="DH7" s="790"/>
      <c r="DI7" s="790"/>
      <c r="DJ7" s="790"/>
      <c r="DK7" s="791"/>
      <c r="DL7" s="789" t="s">
        <v>536</v>
      </c>
      <c r="DM7" s="790"/>
      <c r="DN7" s="790"/>
      <c r="DO7" s="790"/>
      <c r="DP7" s="791"/>
      <c r="DQ7" s="789" t="s">
        <v>536</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67</v>
      </c>
      <c r="R8" s="777"/>
      <c r="S8" s="777"/>
      <c r="T8" s="777"/>
      <c r="U8" s="777"/>
      <c r="V8" s="777">
        <v>58</v>
      </c>
      <c r="W8" s="777"/>
      <c r="X8" s="777"/>
      <c r="Y8" s="777"/>
      <c r="Z8" s="777"/>
      <c r="AA8" s="777">
        <v>9</v>
      </c>
      <c r="AB8" s="777"/>
      <c r="AC8" s="777"/>
      <c r="AD8" s="777"/>
      <c r="AE8" s="778"/>
      <c r="AF8" s="779">
        <v>9</v>
      </c>
      <c r="AG8" s="780"/>
      <c r="AH8" s="780"/>
      <c r="AI8" s="780"/>
      <c r="AJ8" s="781"/>
      <c r="AK8" s="782">
        <v>12</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-1</v>
      </c>
      <c r="CI8" s="800"/>
      <c r="CJ8" s="800"/>
      <c r="CK8" s="800"/>
      <c r="CL8" s="801"/>
      <c r="CM8" s="799">
        <v>17</v>
      </c>
      <c r="CN8" s="800"/>
      <c r="CO8" s="800"/>
      <c r="CP8" s="800"/>
      <c r="CQ8" s="801"/>
      <c r="CR8" s="799">
        <v>10</v>
      </c>
      <c r="CS8" s="800"/>
      <c r="CT8" s="800"/>
      <c r="CU8" s="800"/>
      <c r="CV8" s="801"/>
      <c r="CW8" s="799" t="s">
        <v>536</v>
      </c>
      <c r="CX8" s="800"/>
      <c r="CY8" s="800"/>
      <c r="CZ8" s="800"/>
      <c r="DA8" s="801"/>
      <c r="DB8" s="799" t="s">
        <v>536</v>
      </c>
      <c r="DC8" s="800"/>
      <c r="DD8" s="800"/>
      <c r="DE8" s="800"/>
      <c r="DF8" s="801"/>
      <c r="DG8" s="799" t="s">
        <v>536</v>
      </c>
      <c r="DH8" s="800"/>
      <c r="DI8" s="800"/>
      <c r="DJ8" s="800"/>
      <c r="DK8" s="801"/>
      <c r="DL8" s="799" t="s">
        <v>536</v>
      </c>
      <c r="DM8" s="800"/>
      <c r="DN8" s="800"/>
      <c r="DO8" s="800"/>
      <c r="DP8" s="801"/>
      <c r="DQ8" s="799" t="s">
        <v>536</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21</v>
      </c>
      <c r="R9" s="777"/>
      <c r="S9" s="777"/>
      <c r="T9" s="777"/>
      <c r="U9" s="777"/>
      <c r="V9" s="777">
        <v>13</v>
      </c>
      <c r="W9" s="777"/>
      <c r="X9" s="777"/>
      <c r="Y9" s="777"/>
      <c r="Z9" s="777"/>
      <c r="AA9" s="777">
        <v>8</v>
      </c>
      <c r="AB9" s="777"/>
      <c r="AC9" s="777"/>
      <c r="AD9" s="777"/>
      <c r="AE9" s="778"/>
      <c r="AF9" s="779">
        <v>8</v>
      </c>
      <c r="AG9" s="780"/>
      <c r="AH9" s="780"/>
      <c r="AI9" s="780"/>
      <c r="AJ9" s="781"/>
      <c r="AK9" s="782" t="s">
        <v>536</v>
      </c>
      <c r="AL9" s="783"/>
      <c r="AM9" s="783"/>
      <c r="AN9" s="783"/>
      <c r="AO9" s="783"/>
      <c r="AP9" s="783" t="s">
        <v>536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550</v>
      </c>
      <c r="BT9" s="787"/>
      <c r="BU9" s="787"/>
      <c r="BV9" s="787"/>
      <c r="BW9" s="787"/>
      <c r="BX9" s="787"/>
      <c r="BY9" s="787"/>
      <c r="BZ9" s="787"/>
      <c r="CA9" s="787"/>
      <c r="CB9" s="787"/>
      <c r="CC9" s="787"/>
      <c r="CD9" s="787"/>
      <c r="CE9" s="787"/>
      <c r="CF9" s="787"/>
      <c r="CG9" s="788"/>
      <c r="CH9" s="799">
        <v>0</v>
      </c>
      <c r="CI9" s="800"/>
      <c r="CJ9" s="800"/>
      <c r="CK9" s="800"/>
      <c r="CL9" s="801"/>
      <c r="CM9" s="799">
        <v>37</v>
      </c>
      <c r="CN9" s="800"/>
      <c r="CO9" s="800"/>
      <c r="CP9" s="800"/>
      <c r="CQ9" s="801"/>
      <c r="CR9" s="799">
        <v>2</v>
      </c>
      <c r="CS9" s="800"/>
      <c r="CT9" s="800"/>
      <c r="CU9" s="800"/>
      <c r="CV9" s="801"/>
      <c r="CW9" s="799" t="s">
        <v>536</v>
      </c>
      <c r="CX9" s="800"/>
      <c r="CY9" s="800"/>
      <c r="CZ9" s="800"/>
      <c r="DA9" s="801"/>
      <c r="DB9" s="799" t="s">
        <v>536</v>
      </c>
      <c r="DC9" s="800"/>
      <c r="DD9" s="800"/>
      <c r="DE9" s="800"/>
      <c r="DF9" s="801"/>
      <c r="DG9" s="799" t="s">
        <v>536</v>
      </c>
      <c r="DH9" s="800"/>
      <c r="DI9" s="800"/>
      <c r="DJ9" s="800"/>
      <c r="DK9" s="801"/>
      <c r="DL9" s="799" t="s">
        <v>536</v>
      </c>
      <c r="DM9" s="800"/>
      <c r="DN9" s="800"/>
      <c r="DO9" s="800"/>
      <c r="DP9" s="801"/>
      <c r="DQ9" s="799" t="s">
        <v>536</v>
      </c>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43</v>
      </c>
      <c r="R10" s="777"/>
      <c r="S10" s="777"/>
      <c r="T10" s="777"/>
      <c r="U10" s="777"/>
      <c r="V10" s="777">
        <v>43</v>
      </c>
      <c r="W10" s="777"/>
      <c r="X10" s="777"/>
      <c r="Y10" s="777"/>
      <c r="Z10" s="777"/>
      <c r="AA10" s="777" t="s">
        <v>536</v>
      </c>
      <c r="AB10" s="777"/>
      <c r="AC10" s="777"/>
      <c r="AD10" s="777"/>
      <c r="AE10" s="778"/>
      <c r="AF10" s="779" t="s">
        <v>109</v>
      </c>
      <c r="AG10" s="780"/>
      <c r="AH10" s="780"/>
      <c r="AI10" s="780"/>
      <c r="AJ10" s="781"/>
      <c r="AK10" s="782">
        <v>36</v>
      </c>
      <c r="AL10" s="783"/>
      <c r="AM10" s="783"/>
      <c r="AN10" s="783"/>
      <c r="AO10" s="783"/>
      <c r="AP10" s="783" t="s">
        <v>536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365</v>
      </c>
      <c r="C11" s="774"/>
      <c r="D11" s="774"/>
      <c r="E11" s="774"/>
      <c r="F11" s="774"/>
      <c r="G11" s="774"/>
      <c r="H11" s="774"/>
      <c r="I11" s="774"/>
      <c r="J11" s="774"/>
      <c r="K11" s="774"/>
      <c r="L11" s="774"/>
      <c r="M11" s="774"/>
      <c r="N11" s="774"/>
      <c r="O11" s="774"/>
      <c r="P11" s="775"/>
      <c r="Q11" s="776">
        <v>3</v>
      </c>
      <c r="R11" s="777"/>
      <c r="S11" s="777"/>
      <c r="T11" s="777"/>
      <c r="U11" s="777"/>
      <c r="V11" s="777">
        <v>3</v>
      </c>
      <c r="W11" s="777"/>
      <c r="X11" s="777"/>
      <c r="Y11" s="777"/>
      <c r="Z11" s="777"/>
      <c r="AA11" s="777" t="s">
        <v>536</v>
      </c>
      <c r="AB11" s="777"/>
      <c r="AC11" s="777"/>
      <c r="AD11" s="777"/>
      <c r="AE11" s="778"/>
      <c r="AF11" s="779" t="s">
        <v>109</v>
      </c>
      <c r="AG11" s="780"/>
      <c r="AH11" s="780"/>
      <c r="AI11" s="780"/>
      <c r="AJ11" s="781"/>
      <c r="AK11" s="782">
        <v>3</v>
      </c>
      <c r="AL11" s="783"/>
      <c r="AM11" s="783"/>
      <c r="AN11" s="783"/>
      <c r="AO11" s="783"/>
      <c r="AP11" s="783" t="s">
        <v>536</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f>Q7+Q8+Q9+Q10+Q11</f>
        <v>9243</v>
      </c>
      <c r="R23" s="812"/>
      <c r="S23" s="812"/>
      <c r="T23" s="812"/>
      <c r="U23" s="812"/>
      <c r="V23" s="812">
        <f>V7+V8+V9+V10+V11</f>
        <v>9049</v>
      </c>
      <c r="W23" s="812"/>
      <c r="X23" s="812"/>
      <c r="Y23" s="812"/>
      <c r="Z23" s="812"/>
      <c r="AA23" s="812">
        <f>AA7+AA8+AA9</f>
        <v>194</v>
      </c>
      <c r="AB23" s="812"/>
      <c r="AC23" s="812"/>
      <c r="AD23" s="812"/>
      <c r="AE23" s="813"/>
      <c r="AF23" s="814">
        <v>190</v>
      </c>
      <c r="AG23" s="812"/>
      <c r="AH23" s="812"/>
      <c r="AI23" s="812"/>
      <c r="AJ23" s="815"/>
      <c r="AK23" s="816"/>
      <c r="AL23" s="817"/>
      <c r="AM23" s="817"/>
      <c r="AN23" s="817"/>
      <c r="AO23" s="817"/>
      <c r="AP23" s="812">
        <f>AP7</f>
        <v>10746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1545</v>
      </c>
      <c r="R28" s="841"/>
      <c r="S28" s="841"/>
      <c r="T28" s="841"/>
      <c r="U28" s="841"/>
      <c r="V28" s="841">
        <v>1516</v>
      </c>
      <c r="W28" s="841"/>
      <c r="X28" s="841"/>
      <c r="Y28" s="841"/>
      <c r="Z28" s="841"/>
      <c r="AA28" s="841">
        <v>29</v>
      </c>
      <c r="AB28" s="841"/>
      <c r="AC28" s="841"/>
      <c r="AD28" s="841"/>
      <c r="AE28" s="842"/>
      <c r="AF28" s="843">
        <v>29</v>
      </c>
      <c r="AG28" s="841"/>
      <c r="AH28" s="841"/>
      <c r="AI28" s="841"/>
      <c r="AJ28" s="844"/>
      <c r="AK28" s="845">
        <v>78</v>
      </c>
      <c r="AL28" s="836"/>
      <c r="AM28" s="836"/>
      <c r="AN28" s="836"/>
      <c r="AO28" s="836"/>
      <c r="AP28" s="836" t="s">
        <v>537</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1312</v>
      </c>
      <c r="R29" s="777"/>
      <c r="S29" s="777"/>
      <c r="T29" s="777"/>
      <c r="U29" s="777"/>
      <c r="V29" s="777">
        <v>1304</v>
      </c>
      <c r="W29" s="777"/>
      <c r="X29" s="777"/>
      <c r="Y29" s="777"/>
      <c r="Z29" s="777"/>
      <c r="AA29" s="777">
        <v>8</v>
      </c>
      <c r="AB29" s="777"/>
      <c r="AC29" s="777"/>
      <c r="AD29" s="777"/>
      <c r="AE29" s="778"/>
      <c r="AF29" s="779">
        <v>8</v>
      </c>
      <c r="AG29" s="780"/>
      <c r="AH29" s="780"/>
      <c r="AI29" s="780"/>
      <c r="AJ29" s="781"/>
      <c r="AK29" s="848">
        <v>204</v>
      </c>
      <c r="AL29" s="849"/>
      <c r="AM29" s="849"/>
      <c r="AN29" s="849"/>
      <c r="AO29" s="849"/>
      <c r="AP29" s="849" t="s">
        <v>536</v>
      </c>
      <c r="AQ29" s="849"/>
      <c r="AR29" s="849"/>
      <c r="AS29" s="849"/>
      <c r="AT29" s="849"/>
      <c r="AU29" s="849" t="s">
        <v>538</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165</v>
      </c>
      <c r="R30" s="777"/>
      <c r="S30" s="777"/>
      <c r="T30" s="777"/>
      <c r="U30" s="777"/>
      <c r="V30" s="777">
        <v>164</v>
      </c>
      <c r="W30" s="777"/>
      <c r="X30" s="777"/>
      <c r="Y30" s="777"/>
      <c r="Z30" s="777"/>
      <c r="AA30" s="777">
        <v>1</v>
      </c>
      <c r="AB30" s="777"/>
      <c r="AC30" s="777"/>
      <c r="AD30" s="777"/>
      <c r="AE30" s="778"/>
      <c r="AF30" s="779">
        <v>1</v>
      </c>
      <c r="AG30" s="780"/>
      <c r="AH30" s="780"/>
      <c r="AI30" s="780"/>
      <c r="AJ30" s="781"/>
      <c r="AK30" s="848">
        <v>58</v>
      </c>
      <c r="AL30" s="849"/>
      <c r="AM30" s="849"/>
      <c r="AN30" s="849"/>
      <c r="AO30" s="849"/>
      <c r="AP30" s="849" t="s">
        <v>536</v>
      </c>
      <c r="AQ30" s="849"/>
      <c r="AR30" s="849"/>
      <c r="AS30" s="849"/>
      <c r="AT30" s="849"/>
      <c r="AU30" s="849" t="s">
        <v>539</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400</v>
      </c>
      <c r="R31" s="777"/>
      <c r="S31" s="777"/>
      <c r="T31" s="777"/>
      <c r="U31" s="777"/>
      <c r="V31" s="777">
        <v>367</v>
      </c>
      <c r="W31" s="777"/>
      <c r="X31" s="777"/>
      <c r="Y31" s="777"/>
      <c r="Z31" s="777"/>
      <c r="AA31" s="777">
        <v>33</v>
      </c>
      <c r="AB31" s="777"/>
      <c r="AC31" s="777"/>
      <c r="AD31" s="777"/>
      <c r="AE31" s="778"/>
      <c r="AF31" s="779">
        <v>221</v>
      </c>
      <c r="AG31" s="780"/>
      <c r="AH31" s="780"/>
      <c r="AI31" s="780"/>
      <c r="AJ31" s="781"/>
      <c r="AK31" s="848">
        <v>71</v>
      </c>
      <c r="AL31" s="849"/>
      <c r="AM31" s="849"/>
      <c r="AN31" s="849"/>
      <c r="AO31" s="849"/>
      <c r="AP31" s="849">
        <v>2003</v>
      </c>
      <c r="AQ31" s="849"/>
      <c r="AR31" s="849"/>
      <c r="AS31" s="849"/>
      <c r="AT31" s="849"/>
      <c r="AU31" s="849">
        <v>729</v>
      </c>
      <c r="AV31" s="849"/>
      <c r="AW31" s="849"/>
      <c r="AX31" s="849"/>
      <c r="AY31" s="849"/>
      <c r="AZ31" s="850" t="s">
        <v>539</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763</v>
      </c>
      <c r="R32" s="777"/>
      <c r="S32" s="777"/>
      <c r="T32" s="777"/>
      <c r="U32" s="777"/>
      <c r="V32" s="777">
        <v>696</v>
      </c>
      <c r="W32" s="777"/>
      <c r="X32" s="777"/>
      <c r="Y32" s="777"/>
      <c r="Z32" s="777"/>
      <c r="AA32" s="777">
        <v>87</v>
      </c>
      <c r="AB32" s="777"/>
      <c r="AC32" s="777"/>
      <c r="AD32" s="777"/>
      <c r="AE32" s="778"/>
      <c r="AF32" s="779">
        <v>247</v>
      </c>
      <c r="AG32" s="780"/>
      <c r="AH32" s="780"/>
      <c r="AI32" s="780"/>
      <c r="AJ32" s="781"/>
      <c r="AK32" s="848">
        <v>400</v>
      </c>
      <c r="AL32" s="849"/>
      <c r="AM32" s="849"/>
      <c r="AN32" s="849"/>
      <c r="AO32" s="849"/>
      <c r="AP32" s="849">
        <v>5586</v>
      </c>
      <c r="AQ32" s="849"/>
      <c r="AR32" s="849"/>
      <c r="AS32" s="849"/>
      <c r="AT32" s="849"/>
      <c r="AU32" s="849">
        <v>3927</v>
      </c>
      <c r="AV32" s="849"/>
      <c r="AW32" s="849"/>
      <c r="AX32" s="849"/>
      <c r="AY32" s="849"/>
      <c r="AZ32" s="850" t="s">
        <v>536</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3135</v>
      </c>
      <c r="R33" s="777"/>
      <c r="S33" s="777"/>
      <c r="T33" s="777"/>
      <c r="U33" s="777"/>
      <c r="V33" s="777">
        <v>3171</v>
      </c>
      <c r="W33" s="777"/>
      <c r="X33" s="777"/>
      <c r="Y33" s="777"/>
      <c r="Z33" s="777"/>
      <c r="AA33" s="777">
        <v>-36</v>
      </c>
      <c r="AB33" s="777"/>
      <c r="AC33" s="777"/>
      <c r="AD33" s="777"/>
      <c r="AE33" s="778"/>
      <c r="AF33" s="779">
        <v>151</v>
      </c>
      <c r="AG33" s="780"/>
      <c r="AH33" s="780"/>
      <c r="AI33" s="780"/>
      <c r="AJ33" s="781"/>
      <c r="AK33" s="848">
        <v>550</v>
      </c>
      <c r="AL33" s="849"/>
      <c r="AM33" s="849"/>
      <c r="AN33" s="849"/>
      <c r="AO33" s="849"/>
      <c r="AP33" s="849">
        <v>2062</v>
      </c>
      <c r="AQ33" s="849"/>
      <c r="AR33" s="849"/>
      <c r="AS33" s="849"/>
      <c r="AT33" s="849"/>
      <c r="AU33" s="849">
        <v>1327</v>
      </c>
      <c r="AV33" s="849"/>
      <c r="AW33" s="849"/>
      <c r="AX33" s="849"/>
      <c r="AY33" s="849"/>
      <c r="AZ33" s="850" t="s">
        <v>539</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117</v>
      </c>
      <c r="R34" s="777"/>
      <c r="S34" s="777"/>
      <c r="T34" s="777"/>
      <c r="U34" s="777"/>
      <c r="V34" s="777">
        <v>102</v>
      </c>
      <c r="W34" s="777"/>
      <c r="X34" s="777"/>
      <c r="Y34" s="777"/>
      <c r="Z34" s="777"/>
      <c r="AA34" s="777">
        <v>15</v>
      </c>
      <c r="AB34" s="777"/>
      <c r="AC34" s="777"/>
      <c r="AD34" s="777"/>
      <c r="AE34" s="778"/>
      <c r="AF34" s="779">
        <v>15</v>
      </c>
      <c r="AG34" s="780"/>
      <c r="AH34" s="780"/>
      <c r="AI34" s="780"/>
      <c r="AJ34" s="781"/>
      <c r="AK34" s="848" t="s">
        <v>536</v>
      </c>
      <c r="AL34" s="849"/>
      <c r="AM34" s="849"/>
      <c r="AN34" s="849"/>
      <c r="AO34" s="849"/>
      <c r="AP34" s="849" t="s">
        <v>536</v>
      </c>
      <c r="AQ34" s="849"/>
      <c r="AR34" s="849"/>
      <c r="AS34" s="849"/>
      <c r="AT34" s="849"/>
      <c r="AU34" s="849" t="s">
        <v>536</v>
      </c>
      <c r="AV34" s="849"/>
      <c r="AW34" s="849"/>
      <c r="AX34" s="849"/>
      <c r="AY34" s="849"/>
      <c r="AZ34" s="850" t="s">
        <v>536</v>
      </c>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29</v>
      </c>
      <c r="R35" s="777"/>
      <c r="S35" s="777"/>
      <c r="T35" s="777"/>
      <c r="U35" s="777"/>
      <c r="V35" s="777">
        <v>17</v>
      </c>
      <c r="W35" s="777"/>
      <c r="X35" s="777"/>
      <c r="Y35" s="777"/>
      <c r="Z35" s="777"/>
      <c r="AA35" s="777">
        <v>12</v>
      </c>
      <c r="AB35" s="777"/>
      <c r="AC35" s="777"/>
      <c r="AD35" s="777"/>
      <c r="AE35" s="778"/>
      <c r="AF35" s="779">
        <v>99</v>
      </c>
      <c r="AG35" s="780"/>
      <c r="AH35" s="780"/>
      <c r="AI35" s="780"/>
      <c r="AJ35" s="781"/>
      <c r="AK35" s="848" t="s">
        <v>536</v>
      </c>
      <c r="AL35" s="849"/>
      <c r="AM35" s="849"/>
      <c r="AN35" s="849"/>
      <c r="AO35" s="849"/>
      <c r="AP35" s="849" t="s">
        <v>536</v>
      </c>
      <c r="AQ35" s="849"/>
      <c r="AR35" s="849"/>
      <c r="AS35" s="849"/>
      <c r="AT35" s="849"/>
      <c r="AU35" s="849" t="s">
        <v>536</v>
      </c>
      <c r="AV35" s="849"/>
      <c r="AW35" s="849"/>
      <c r="AX35" s="849"/>
      <c r="AY35" s="849"/>
      <c r="AZ35" s="850" t="s">
        <v>536</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771</v>
      </c>
      <c r="AG63" s="860"/>
      <c r="AH63" s="860"/>
      <c r="AI63" s="860"/>
      <c r="AJ63" s="861"/>
      <c r="AK63" s="862"/>
      <c r="AL63" s="857"/>
      <c r="AM63" s="857"/>
      <c r="AN63" s="857"/>
      <c r="AO63" s="857"/>
      <c r="AP63" s="860">
        <f>AP31+AP32+AP33</f>
        <v>9651</v>
      </c>
      <c r="AQ63" s="860"/>
      <c r="AR63" s="860"/>
      <c r="AS63" s="860"/>
      <c r="AT63" s="860"/>
      <c r="AU63" s="860">
        <f>AU31+AU32+AU33</f>
        <v>5983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285</v>
      </c>
      <c r="R68" s="884"/>
      <c r="S68" s="884"/>
      <c r="T68" s="884"/>
      <c r="U68" s="884"/>
      <c r="V68" s="884">
        <v>273</v>
      </c>
      <c r="W68" s="884"/>
      <c r="X68" s="884"/>
      <c r="Y68" s="884"/>
      <c r="Z68" s="884"/>
      <c r="AA68" s="884">
        <v>12</v>
      </c>
      <c r="AB68" s="884"/>
      <c r="AC68" s="884"/>
      <c r="AD68" s="884"/>
      <c r="AE68" s="884"/>
      <c r="AF68" s="884">
        <v>12</v>
      </c>
      <c r="AG68" s="884"/>
      <c r="AH68" s="884"/>
      <c r="AI68" s="884"/>
      <c r="AJ68" s="884"/>
      <c r="AK68" s="884" t="s">
        <v>536</v>
      </c>
      <c r="AL68" s="884"/>
      <c r="AM68" s="884"/>
      <c r="AN68" s="884"/>
      <c r="AO68" s="884"/>
      <c r="AP68" s="884">
        <v>509</v>
      </c>
      <c r="AQ68" s="884"/>
      <c r="AR68" s="884"/>
      <c r="AS68" s="884"/>
      <c r="AT68" s="884"/>
      <c r="AU68" s="884">
        <v>80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788</v>
      </c>
      <c r="R69" s="849"/>
      <c r="S69" s="849"/>
      <c r="T69" s="849"/>
      <c r="U69" s="849"/>
      <c r="V69" s="849">
        <v>773</v>
      </c>
      <c r="W69" s="849"/>
      <c r="X69" s="849"/>
      <c r="Y69" s="849"/>
      <c r="Z69" s="849"/>
      <c r="AA69" s="849">
        <v>15</v>
      </c>
      <c r="AB69" s="849"/>
      <c r="AC69" s="849"/>
      <c r="AD69" s="849"/>
      <c r="AE69" s="849"/>
      <c r="AF69" s="849">
        <v>15</v>
      </c>
      <c r="AG69" s="849"/>
      <c r="AH69" s="849"/>
      <c r="AI69" s="849"/>
      <c r="AJ69" s="849"/>
      <c r="AK69" s="849" t="s">
        <v>536</v>
      </c>
      <c r="AL69" s="849"/>
      <c r="AM69" s="849"/>
      <c r="AN69" s="849"/>
      <c r="AO69" s="849"/>
      <c r="AP69" s="849">
        <v>541</v>
      </c>
      <c r="AQ69" s="849"/>
      <c r="AR69" s="849"/>
      <c r="AS69" s="849"/>
      <c r="AT69" s="849"/>
      <c r="AU69" s="849">
        <v>259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236</v>
      </c>
      <c r="R70" s="849"/>
      <c r="S70" s="849"/>
      <c r="T70" s="849"/>
      <c r="U70" s="849"/>
      <c r="V70" s="849">
        <v>235</v>
      </c>
      <c r="W70" s="849"/>
      <c r="X70" s="849"/>
      <c r="Y70" s="849"/>
      <c r="Z70" s="849"/>
      <c r="AA70" s="849">
        <v>1</v>
      </c>
      <c r="AB70" s="849"/>
      <c r="AC70" s="849"/>
      <c r="AD70" s="849"/>
      <c r="AE70" s="849"/>
      <c r="AF70" s="849">
        <v>387</v>
      </c>
      <c r="AG70" s="849"/>
      <c r="AH70" s="849"/>
      <c r="AI70" s="849"/>
      <c r="AJ70" s="849"/>
      <c r="AK70" s="849" t="s">
        <v>536</v>
      </c>
      <c r="AL70" s="849"/>
      <c r="AM70" s="849"/>
      <c r="AN70" s="849"/>
      <c r="AO70" s="849"/>
      <c r="AP70" s="849" t="s">
        <v>536</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15974</v>
      </c>
      <c r="R71" s="849"/>
      <c r="S71" s="849"/>
      <c r="T71" s="849"/>
      <c r="U71" s="849"/>
      <c r="V71" s="849">
        <v>13504</v>
      </c>
      <c r="W71" s="849"/>
      <c r="X71" s="849"/>
      <c r="Y71" s="849"/>
      <c r="Z71" s="849"/>
      <c r="AA71" s="849">
        <v>2470</v>
      </c>
      <c r="AB71" s="849"/>
      <c r="AC71" s="849"/>
      <c r="AD71" s="849"/>
      <c r="AE71" s="849"/>
      <c r="AF71" s="849">
        <v>2470</v>
      </c>
      <c r="AG71" s="849"/>
      <c r="AH71" s="849"/>
      <c r="AI71" s="849"/>
      <c r="AJ71" s="849"/>
      <c r="AK71" s="849" t="s">
        <v>536</v>
      </c>
      <c r="AL71" s="849"/>
      <c r="AM71" s="849"/>
      <c r="AN71" s="849"/>
      <c r="AO71" s="849"/>
      <c r="AP71" s="849" t="s">
        <v>536</v>
      </c>
      <c r="AQ71" s="849"/>
      <c r="AR71" s="849"/>
      <c r="AS71" s="849"/>
      <c r="AT71" s="849"/>
      <c r="AU71" s="849" t="s">
        <v>536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11</v>
      </c>
      <c r="R72" s="849"/>
      <c r="S72" s="849"/>
      <c r="T72" s="849"/>
      <c r="U72" s="849"/>
      <c r="V72" s="849">
        <v>10</v>
      </c>
      <c r="W72" s="849"/>
      <c r="X72" s="849"/>
      <c r="Y72" s="849"/>
      <c r="Z72" s="849"/>
      <c r="AA72" s="849">
        <v>1</v>
      </c>
      <c r="AB72" s="849"/>
      <c r="AC72" s="849"/>
      <c r="AD72" s="849"/>
      <c r="AE72" s="849"/>
      <c r="AF72" s="849">
        <v>1</v>
      </c>
      <c r="AG72" s="849"/>
      <c r="AH72" s="849"/>
      <c r="AI72" s="849"/>
      <c r="AJ72" s="849"/>
      <c r="AK72" s="849">
        <v>1</v>
      </c>
      <c r="AL72" s="849"/>
      <c r="AM72" s="849"/>
      <c r="AN72" s="849"/>
      <c r="AO72" s="849"/>
      <c r="AP72" s="849" t="s">
        <v>536</v>
      </c>
      <c r="AQ72" s="849"/>
      <c r="AR72" s="849"/>
      <c r="AS72" s="849"/>
      <c r="AT72" s="849"/>
      <c r="AU72" s="849" t="s">
        <v>536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137</v>
      </c>
      <c r="R73" s="849"/>
      <c r="S73" s="849"/>
      <c r="T73" s="849"/>
      <c r="U73" s="849"/>
      <c r="V73" s="849">
        <v>126</v>
      </c>
      <c r="W73" s="849"/>
      <c r="X73" s="849"/>
      <c r="Y73" s="849"/>
      <c r="Z73" s="849"/>
      <c r="AA73" s="849">
        <v>1</v>
      </c>
      <c r="AB73" s="849"/>
      <c r="AC73" s="849"/>
      <c r="AD73" s="849"/>
      <c r="AE73" s="849"/>
      <c r="AF73" s="849">
        <v>1</v>
      </c>
      <c r="AG73" s="849"/>
      <c r="AH73" s="849"/>
      <c r="AI73" s="849"/>
      <c r="AJ73" s="849"/>
      <c r="AK73" s="849" t="s">
        <v>536</v>
      </c>
      <c r="AL73" s="849"/>
      <c r="AM73" s="849"/>
      <c r="AN73" s="849"/>
      <c r="AO73" s="849"/>
      <c r="AP73" s="849" t="s">
        <v>536</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3919</v>
      </c>
      <c r="R74" s="849"/>
      <c r="S74" s="849"/>
      <c r="T74" s="849"/>
      <c r="U74" s="849"/>
      <c r="V74" s="849">
        <v>3829</v>
      </c>
      <c r="W74" s="849"/>
      <c r="X74" s="849"/>
      <c r="Y74" s="849"/>
      <c r="Z74" s="849"/>
      <c r="AA74" s="849">
        <v>90</v>
      </c>
      <c r="AB74" s="849"/>
      <c r="AC74" s="849"/>
      <c r="AD74" s="849"/>
      <c r="AE74" s="849"/>
      <c r="AF74" s="849">
        <v>90</v>
      </c>
      <c r="AG74" s="849"/>
      <c r="AH74" s="849"/>
      <c r="AI74" s="849"/>
      <c r="AJ74" s="849"/>
      <c r="AK74" s="849">
        <v>168</v>
      </c>
      <c r="AL74" s="849"/>
      <c r="AM74" s="849"/>
      <c r="AN74" s="849"/>
      <c r="AO74" s="849"/>
      <c r="AP74" s="849" t="s">
        <v>536</v>
      </c>
      <c r="AQ74" s="849"/>
      <c r="AR74" s="849"/>
      <c r="AS74" s="849"/>
      <c r="AT74" s="849"/>
      <c r="AU74" s="849" t="s">
        <v>536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547</v>
      </c>
      <c r="C75" s="892"/>
      <c r="D75" s="892"/>
      <c r="E75" s="892"/>
      <c r="F75" s="892"/>
      <c r="G75" s="892"/>
      <c r="H75" s="892"/>
      <c r="I75" s="892"/>
      <c r="J75" s="892"/>
      <c r="K75" s="892"/>
      <c r="L75" s="892"/>
      <c r="M75" s="892"/>
      <c r="N75" s="892"/>
      <c r="O75" s="892"/>
      <c r="P75" s="893"/>
      <c r="Q75" s="897">
        <v>690103</v>
      </c>
      <c r="R75" s="898"/>
      <c r="S75" s="898"/>
      <c r="T75" s="898"/>
      <c r="U75" s="848"/>
      <c r="V75" s="899">
        <v>676249</v>
      </c>
      <c r="W75" s="898"/>
      <c r="X75" s="898"/>
      <c r="Y75" s="898"/>
      <c r="Z75" s="848"/>
      <c r="AA75" s="899">
        <v>13854</v>
      </c>
      <c r="AB75" s="898"/>
      <c r="AC75" s="898"/>
      <c r="AD75" s="898"/>
      <c r="AE75" s="848"/>
      <c r="AF75" s="899">
        <v>13854</v>
      </c>
      <c r="AG75" s="898"/>
      <c r="AH75" s="898"/>
      <c r="AI75" s="898"/>
      <c r="AJ75" s="848"/>
      <c r="AK75" s="899">
        <v>7102</v>
      </c>
      <c r="AL75" s="898"/>
      <c r="AM75" s="898"/>
      <c r="AN75" s="898"/>
      <c r="AO75" s="848"/>
      <c r="AP75" s="899" t="s">
        <v>536</v>
      </c>
      <c r="AQ75" s="898"/>
      <c r="AR75" s="898"/>
      <c r="AS75" s="898"/>
      <c r="AT75" s="848"/>
      <c r="AU75" s="899" t="s">
        <v>536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367</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AF68+AF69+AF70+AF71+AF72+AF73+AF74+AF75</f>
        <v>16830</v>
      </c>
      <c r="AG88" s="860"/>
      <c r="AH88" s="860"/>
      <c r="AI88" s="860"/>
      <c r="AJ88" s="860"/>
      <c r="AK88" s="857"/>
      <c r="AL88" s="857"/>
      <c r="AM88" s="857"/>
      <c r="AN88" s="857"/>
      <c r="AO88" s="857"/>
      <c r="AP88" s="860">
        <f>AP68+AP69</f>
        <v>1050</v>
      </c>
      <c r="AQ88" s="860"/>
      <c r="AR88" s="860"/>
      <c r="AS88" s="860"/>
      <c r="AT88" s="860"/>
      <c r="AU88" s="860">
        <f>AU68+AU69</f>
        <v>339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CR7+CR8+CR9</f>
        <v>54</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1144215</v>
      </c>
      <c r="AB110" s="920"/>
      <c r="AC110" s="920"/>
      <c r="AD110" s="920"/>
      <c r="AE110" s="921"/>
      <c r="AF110" s="922">
        <v>1141667</v>
      </c>
      <c r="AG110" s="920"/>
      <c r="AH110" s="920"/>
      <c r="AI110" s="920"/>
      <c r="AJ110" s="921"/>
      <c r="AK110" s="922">
        <v>1078892</v>
      </c>
      <c r="AL110" s="920"/>
      <c r="AM110" s="920"/>
      <c r="AN110" s="920"/>
      <c r="AO110" s="921"/>
      <c r="AP110" s="923">
        <v>25.6</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9834305</v>
      </c>
      <c r="BR110" s="957"/>
      <c r="BS110" s="957"/>
      <c r="BT110" s="957"/>
      <c r="BU110" s="957"/>
      <c r="BV110" s="957">
        <v>10348977</v>
      </c>
      <c r="BW110" s="957"/>
      <c r="BX110" s="957"/>
      <c r="BY110" s="957"/>
      <c r="BZ110" s="957"/>
      <c r="CA110" s="957">
        <v>10746404</v>
      </c>
      <c r="CB110" s="957"/>
      <c r="CC110" s="957"/>
      <c r="CD110" s="957"/>
      <c r="CE110" s="957"/>
      <c r="CF110" s="971">
        <v>254.8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116881</v>
      </c>
      <c r="BR111" s="950"/>
      <c r="BS111" s="950"/>
      <c r="BT111" s="950"/>
      <c r="BU111" s="950"/>
      <c r="BV111" s="950">
        <v>85711</v>
      </c>
      <c r="BW111" s="950"/>
      <c r="BX111" s="950"/>
      <c r="BY111" s="950"/>
      <c r="BZ111" s="950"/>
      <c r="CA111" s="950">
        <v>56204</v>
      </c>
      <c r="CB111" s="950"/>
      <c r="CC111" s="950"/>
      <c r="CD111" s="950"/>
      <c r="CE111" s="950"/>
      <c r="CF111" s="944">
        <v>1.3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6543852</v>
      </c>
      <c r="BR112" s="950"/>
      <c r="BS112" s="950"/>
      <c r="BT112" s="950"/>
      <c r="BU112" s="950"/>
      <c r="BV112" s="950">
        <v>6400608</v>
      </c>
      <c r="BW112" s="950"/>
      <c r="BX112" s="950"/>
      <c r="BY112" s="950"/>
      <c r="BZ112" s="950"/>
      <c r="CA112" s="950">
        <v>5983579</v>
      </c>
      <c r="CB112" s="950"/>
      <c r="CC112" s="950"/>
      <c r="CD112" s="950"/>
      <c r="CE112" s="950"/>
      <c r="CF112" s="944">
        <v>141.9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600899</v>
      </c>
      <c r="AB113" s="964"/>
      <c r="AC113" s="964"/>
      <c r="AD113" s="964"/>
      <c r="AE113" s="965"/>
      <c r="AF113" s="966">
        <v>593588</v>
      </c>
      <c r="AG113" s="964"/>
      <c r="AH113" s="964"/>
      <c r="AI113" s="964"/>
      <c r="AJ113" s="965"/>
      <c r="AK113" s="966">
        <v>599176</v>
      </c>
      <c r="AL113" s="964"/>
      <c r="AM113" s="964"/>
      <c r="AN113" s="964"/>
      <c r="AO113" s="965"/>
      <c r="AP113" s="967">
        <v>14.2</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627141</v>
      </c>
      <c r="BR113" s="950"/>
      <c r="BS113" s="950"/>
      <c r="BT113" s="950"/>
      <c r="BU113" s="950"/>
      <c r="BV113" s="950">
        <v>483920</v>
      </c>
      <c r="BW113" s="950"/>
      <c r="BX113" s="950"/>
      <c r="BY113" s="950"/>
      <c r="BZ113" s="950"/>
      <c r="CA113" s="950">
        <v>339701</v>
      </c>
      <c r="CB113" s="950"/>
      <c r="CC113" s="950"/>
      <c r="CD113" s="950"/>
      <c r="CE113" s="950"/>
      <c r="CF113" s="944">
        <v>8.1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141345</v>
      </c>
      <c r="AB114" s="989"/>
      <c r="AC114" s="989"/>
      <c r="AD114" s="989"/>
      <c r="AE114" s="990"/>
      <c r="AF114" s="991">
        <v>149078</v>
      </c>
      <c r="AG114" s="989"/>
      <c r="AH114" s="989"/>
      <c r="AI114" s="989"/>
      <c r="AJ114" s="990"/>
      <c r="AK114" s="991">
        <v>148651</v>
      </c>
      <c r="AL114" s="989"/>
      <c r="AM114" s="989"/>
      <c r="AN114" s="989"/>
      <c r="AO114" s="990"/>
      <c r="AP114" s="992">
        <v>3.5</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175498</v>
      </c>
      <c r="BR114" s="950"/>
      <c r="BS114" s="950"/>
      <c r="BT114" s="950"/>
      <c r="BU114" s="950"/>
      <c r="BV114" s="950">
        <v>195459</v>
      </c>
      <c r="BW114" s="950"/>
      <c r="BX114" s="950"/>
      <c r="BY114" s="950"/>
      <c r="BZ114" s="950"/>
      <c r="CA114" s="950">
        <v>179159</v>
      </c>
      <c r="CB114" s="950"/>
      <c r="CC114" s="950"/>
      <c r="CD114" s="950"/>
      <c r="CE114" s="950"/>
      <c r="CF114" s="944">
        <v>4.2</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1013</v>
      </c>
      <c r="AB115" s="964"/>
      <c r="AC115" s="964"/>
      <c r="AD115" s="964"/>
      <c r="AE115" s="965"/>
      <c r="AF115" s="966">
        <v>412</v>
      </c>
      <c r="AG115" s="964"/>
      <c r="AH115" s="964"/>
      <c r="AI115" s="964"/>
      <c r="AJ115" s="965"/>
      <c r="AK115" s="966">
        <v>403</v>
      </c>
      <c r="AL115" s="964"/>
      <c r="AM115" s="964"/>
      <c r="AN115" s="964"/>
      <c r="AO115" s="965"/>
      <c r="AP115" s="967">
        <v>0</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277</v>
      </c>
      <c r="AB116" s="989"/>
      <c r="AC116" s="989"/>
      <c r="AD116" s="989"/>
      <c r="AE116" s="990"/>
      <c r="AF116" s="991">
        <v>257</v>
      </c>
      <c r="AG116" s="989"/>
      <c r="AH116" s="989"/>
      <c r="AI116" s="989"/>
      <c r="AJ116" s="990"/>
      <c r="AK116" s="991">
        <v>117</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1597</v>
      </c>
      <c r="DH116" s="989"/>
      <c r="DI116" s="989"/>
      <c r="DJ116" s="989"/>
      <c r="DK116" s="990"/>
      <c r="DL116" s="991">
        <v>1185</v>
      </c>
      <c r="DM116" s="989"/>
      <c r="DN116" s="989"/>
      <c r="DO116" s="989"/>
      <c r="DP116" s="990"/>
      <c r="DQ116" s="991">
        <v>782</v>
      </c>
      <c r="DR116" s="989"/>
      <c r="DS116" s="989"/>
      <c r="DT116" s="989"/>
      <c r="DU116" s="990"/>
      <c r="DV116" s="992">
        <v>0</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1887749</v>
      </c>
      <c r="AB117" s="996"/>
      <c r="AC117" s="996"/>
      <c r="AD117" s="996"/>
      <c r="AE117" s="997"/>
      <c r="AF117" s="995">
        <v>1885002</v>
      </c>
      <c r="AG117" s="996"/>
      <c r="AH117" s="996"/>
      <c r="AI117" s="996"/>
      <c r="AJ117" s="997"/>
      <c r="AK117" s="995">
        <v>1827239</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17297677</v>
      </c>
      <c r="BR118" s="1016"/>
      <c r="BS118" s="1016"/>
      <c r="BT118" s="1016"/>
      <c r="BU118" s="1016"/>
      <c r="BV118" s="1016">
        <v>17514675</v>
      </c>
      <c r="BW118" s="1016"/>
      <c r="BX118" s="1016"/>
      <c r="BY118" s="1016"/>
      <c r="BZ118" s="1016"/>
      <c r="CA118" s="1016">
        <v>17305047</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2892735</v>
      </c>
      <c r="BR119" s="957"/>
      <c r="BS119" s="957"/>
      <c r="BT119" s="957"/>
      <c r="BU119" s="957"/>
      <c r="BV119" s="957">
        <v>3168560</v>
      </c>
      <c r="BW119" s="957"/>
      <c r="BX119" s="957"/>
      <c r="BY119" s="957"/>
      <c r="BZ119" s="957"/>
      <c r="CA119" s="957">
        <v>3290343</v>
      </c>
      <c r="CB119" s="957"/>
      <c r="CC119" s="957"/>
      <c r="CD119" s="957"/>
      <c r="CE119" s="957"/>
      <c r="CF119" s="971">
        <v>78</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115284</v>
      </c>
      <c r="DH119" s="1028"/>
      <c r="DI119" s="1028"/>
      <c r="DJ119" s="1028"/>
      <c r="DK119" s="1029"/>
      <c r="DL119" s="1030">
        <v>84526</v>
      </c>
      <c r="DM119" s="1028"/>
      <c r="DN119" s="1028"/>
      <c r="DO119" s="1028"/>
      <c r="DP119" s="1029"/>
      <c r="DQ119" s="1030">
        <v>55422</v>
      </c>
      <c r="DR119" s="1028"/>
      <c r="DS119" s="1028"/>
      <c r="DT119" s="1028"/>
      <c r="DU119" s="1029"/>
      <c r="DV119" s="1031">
        <v>1.3</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417396</v>
      </c>
      <c r="BR120" s="950"/>
      <c r="BS120" s="950"/>
      <c r="BT120" s="950"/>
      <c r="BU120" s="950"/>
      <c r="BV120" s="950">
        <v>420119</v>
      </c>
      <c r="BW120" s="950"/>
      <c r="BX120" s="950"/>
      <c r="BY120" s="950"/>
      <c r="BZ120" s="950"/>
      <c r="CA120" s="950">
        <v>479503</v>
      </c>
      <c r="CB120" s="950"/>
      <c r="CC120" s="950"/>
      <c r="CD120" s="950"/>
      <c r="CE120" s="950"/>
      <c r="CF120" s="944">
        <v>11.4</v>
      </c>
      <c r="CG120" s="945"/>
      <c r="CH120" s="945"/>
      <c r="CI120" s="945"/>
      <c r="CJ120" s="945"/>
      <c r="CK120" s="1043" t="s">
        <v>438</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4679206</v>
      </c>
      <c r="DH120" s="957"/>
      <c r="DI120" s="957"/>
      <c r="DJ120" s="957"/>
      <c r="DK120" s="957"/>
      <c r="DL120" s="957">
        <v>4234991</v>
      </c>
      <c r="DM120" s="957"/>
      <c r="DN120" s="957"/>
      <c r="DO120" s="957"/>
      <c r="DP120" s="957"/>
      <c r="DQ120" s="957">
        <v>3926995</v>
      </c>
      <c r="DR120" s="957"/>
      <c r="DS120" s="957"/>
      <c r="DT120" s="957"/>
      <c r="DU120" s="957"/>
      <c r="DV120" s="958">
        <v>93.1</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12033580</v>
      </c>
      <c r="BR121" s="1016"/>
      <c r="BS121" s="1016"/>
      <c r="BT121" s="1016"/>
      <c r="BU121" s="1016"/>
      <c r="BV121" s="1016">
        <v>12084139</v>
      </c>
      <c r="BW121" s="1016"/>
      <c r="BX121" s="1016"/>
      <c r="BY121" s="1016"/>
      <c r="BZ121" s="1016"/>
      <c r="CA121" s="1016">
        <v>12029884</v>
      </c>
      <c r="CB121" s="1016"/>
      <c r="CC121" s="1016"/>
      <c r="CD121" s="1016"/>
      <c r="CE121" s="1016"/>
      <c r="CF121" s="1054">
        <v>285.2</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1102848</v>
      </c>
      <c r="DH121" s="950"/>
      <c r="DI121" s="950"/>
      <c r="DJ121" s="950"/>
      <c r="DK121" s="950"/>
      <c r="DL121" s="950">
        <v>1457687</v>
      </c>
      <c r="DM121" s="950"/>
      <c r="DN121" s="950"/>
      <c r="DO121" s="950"/>
      <c r="DP121" s="950"/>
      <c r="DQ121" s="950">
        <v>1327457</v>
      </c>
      <c r="DR121" s="950"/>
      <c r="DS121" s="950"/>
      <c r="DT121" s="950"/>
      <c r="DU121" s="950"/>
      <c r="DV121" s="951">
        <v>31.5</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441</v>
      </c>
      <c r="BP122" s="1024"/>
      <c r="BQ122" s="1064">
        <v>15343711</v>
      </c>
      <c r="BR122" s="1065"/>
      <c r="BS122" s="1065"/>
      <c r="BT122" s="1065"/>
      <c r="BU122" s="1065"/>
      <c r="BV122" s="1065">
        <v>15672818</v>
      </c>
      <c r="BW122" s="1065"/>
      <c r="BX122" s="1065"/>
      <c r="BY122" s="1065"/>
      <c r="BZ122" s="1065"/>
      <c r="CA122" s="1065">
        <v>15799730</v>
      </c>
      <c r="CB122" s="1065"/>
      <c r="CC122" s="1065"/>
      <c r="CD122" s="1065"/>
      <c r="CE122" s="1065"/>
      <c r="CF122" s="1017"/>
      <c r="CG122" s="1018"/>
      <c r="CH122" s="1018"/>
      <c r="CI122" s="1018"/>
      <c r="CJ122" s="1019"/>
      <c r="CK122" s="1046"/>
      <c r="CL122" s="1047"/>
      <c r="CM122" s="1047"/>
      <c r="CN122" s="1047"/>
      <c r="CO122" s="1048"/>
      <c r="CP122" s="1037" t="s">
        <v>382</v>
      </c>
      <c r="CQ122" s="1038"/>
      <c r="CR122" s="1038"/>
      <c r="CS122" s="1038"/>
      <c r="CT122" s="1038"/>
      <c r="CU122" s="1038"/>
      <c r="CV122" s="1038"/>
      <c r="CW122" s="1038"/>
      <c r="CX122" s="1038"/>
      <c r="CY122" s="1038"/>
      <c r="CZ122" s="1038"/>
      <c r="DA122" s="1038"/>
      <c r="DB122" s="1038"/>
      <c r="DC122" s="1038"/>
      <c r="DD122" s="1038"/>
      <c r="DE122" s="1038"/>
      <c r="DF122" s="1039"/>
      <c r="DG122" s="949">
        <v>761798</v>
      </c>
      <c r="DH122" s="950"/>
      <c r="DI122" s="950"/>
      <c r="DJ122" s="950"/>
      <c r="DK122" s="950"/>
      <c r="DL122" s="950">
        <v>707930</v>
      </c>
      <c r="DM122" s="950"/>
      <c r="DN122" s="950"/>
      <c r="DO122" s="950"/>
      <c r="DP122" s="950"/>
      <c r="DQ122" s="950">
        <v>729127</v>
      </c>
      <c r="DR122" s="950"/>
      <c r="DS122" s="950"/>
      <c r="DT122" s="950"/>
      <c r="DU122" s="950"/>
      <c r="DV122" s="951">
        <v>17.3</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1013</v>
      </c>
      <c r="AB123" s="989"/>
      <c r="AC123" s="989"/>
      <c r="AD123" s="989"/>
      <c r="AE123" s="990"/>
      <c r="AF123" s="991">
        <v>412</v>
      </c>
      <c r="AG123" s="989"/>
      <c r="AH123" s="989"/>
      <c r="AI123" s="989"/>
      <c r="AJ123" s="990"/>
      <c r="AK123" s="991">
        <v>403</v>
      </c>
      <c r="AL123" s="989"/>
      <c r="AM123" s="989"/>
      <c r="AN123" s="989"/>
      <c r="AO123" s="990"/>
      <c r="AP123" s="992">
        <v>0</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46.1</v>
      </c>
      <c r="BR123" s="1057"/>
      <c r="BS123" s="1057"/>
      <c r="BT123" s="1057"/>
      <c r="BU123" s="1057"/>
      <c r="BV123" s="1057">
        <v>43.7</v>
      </c>
      <c r="BW123" s="1057"/>
      <c r="BX123" s="1057"/>
      <c r="BY123" s="1057"/>
      <c r="BZ123" s="1057"/>
      <c r="CA123" s="1057">
        <v>35.6</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14.79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66157</v>
      </c>
      <c r="AB128" s="1120"/>
      <c r="AC128" s="1120"/>
      <c r="AD128" s="1120"/>
      <c r="AE128" s="1121"/>
      <c r="AF128" s="1122">
        <v>63822</v>
      </c>
      <c r="AG128" s="1120"/>
      <c r="AH128" s="1120"/>
      <c r="AI128" s="1120"/>
      <c r="AJ128" s="1121"/>
      <c r="AK128" s="1122">
        <v>76170</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19.79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5373508</v>
      </c>
      <c r="AB129" s="989"/>
      <c r="AC129" s="989"/>
      <c r="AD129" s="989"/>
      <c r="AE129" s="990"/>
      <c r="AF129" s="991">
        <v>5364240</v>
      </c>
      <c r="AG129" s="989"/>
      <c r="AH129" s="989"/>
      <c r="AI129" s="989"/>
      <c r="AJ129" s="990"/>
      <c r="AK129" s="991">
        <v>5328262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15.6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1142949</v>
      </c>
      <c r="AB130" s="989"/>
      <c r="AC130" s="989"/>
      <c r="AD130" s="989"/>
      <c r="AE130" s="990"/>
      <c r="AF130" s="991">
        <v>1156898</v>
      </c>
      <c r="AG130" s="989"/>
      <c r="AH130" s="989"/>
      <c r="AI130" s="989"/>
      <c r="AJ130" s="990"/>
      <c r="AK130" s="991">
        <v>1110270</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35.6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4230559</v>
      </c>
      <c r="AB131" s="1028"/>
      <c r="AC131" s="1028"/>
      <c r="AD131" s="1028"/>
      <c r="AE131" s="1029"/>
      <c r="AF131" s="1030">
        <v>4207342</v>
      </c>
      <c r="AG131" s="1028"/>
      <c r="AH131" s="1028"/>
      <c r="AI131" s="1028"/>
      <c r="AJ131" s="1029"/>
      <c r="AK131" s="1030">
        <v>4217992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16.041449839999999</v>
      </c>
      <c r="AB132" s="1134"/>
      <c r="AC132" s="1134"/>
      <c r="AD132" s="1134"/>
      <c r="AE132" s="1135"/>
      <c r="AF132" s="1136">
        <v>15.788638049999999</v>
      </c>
      <c r="AG132" s="1134"/>
      <c r="AH132" s="1134"/>
      <c r="AI132" s="1134"/>
      <c r="AJ132" s="1135"/>
      <c r="AK132" s="1136">
        <v>15.192039250000001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16.899999999999999</v>
      </c>
      <c r="AB133" s="1141"/>
      <c r="AC133" s="1141"/>
      <c r="AD133" s="1141"/>
      <c r="AE133" s="1142"/>
      <c r="AF133" s="1140">
        <v>16.100000000000001</v>
      </c>
      <c r="AG133" s="1141"/>
      <c r="AH133" s="1141"/>
      <c r="AI133" s="1141"/>
      <c r="AJ133" s="1142"/>
      <c r="AK133" s="1140">
        <v>15.6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2" zoomScale="77" zoomScaleNormal="85" zoomScaleSheetLayoutView="77" workbookViewId="0">
      <selection activeCell="M74" sqref="M7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0" zoomScale="77" zoomScaleNormal="77"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1261375</v>
      </c>
      <c r="L9" s="264">
        <v>105281</v>
      </c>
      <c r="M9" s="265">
        <v>88618</v>
      </c>
      <c r="N9" s="266">
        <v>18.8</v>
      </c>
    </row>
    <row r="10" spans="1:16" x14ac:dyDescent="0.15">
      <c r="A10" s="248"/>
      <c r="B10" s="244"/>
      <c r="C10" s="244"/>
      <c r="D10" s="244"/>
      <c r="E10" s="244"/>
      <c r="F10" s="244"/>
      <c r="G10" s="1149" t="s">
        <v>478</v>
      </c>
      <c r="H10" s="1150"/>
      <c r="I10" s="1150"/>
      <c r="J10" s="1151"/>
      <c r="K10" s="267">
        <v>159917</v>
      </c>
      <c r="L10" s="268">
        <v>13348</v>
      </c>
      <c r="M10" s="269">
        <v>9248</v>
      </c>
      <c r="N10" s="270">
        <v>44.3</v>
      </c>
    </row>
    <row r="11" spans="1:16" ht="13.5" customHeight="1" x14ac:dyDescent="0.15">
      <c r="A11" s="248"/>
      <c r="B11" s="244"/>
      <c r="C11" s="244"/>
      <c r="D11" s="244"/>
      <c r="E11" s="244"/>
      <c r="F11" s="244"/>
      <c r="G11" s="1149" t="s">
        <v>479</v>
      </c>
      <c r="H11" s="1150"/>
      <c r="I11" s="1150"/>
      <c r="J11" s="1151"/>
      <c r="K11" s="267">
        <v>14695</v>
      </c>
      <c r="L11" s="268">
        <v>1227</v>
      </c>
      <c r="M11" s="269">
        <v>13111</v>
      </c>
      <c r="N11" s="270">
        <v>-90.6</v>
      </c>
    </row>
    <row r="12" spans="1:16" ht="13.5" customHeight="1" x14ac:dyDescent="0.15">
      <c r="A12" s="248"/>
      <c r="B12" s="244"/>
      <c r="C12" s="244"/>
      <c r="D12" s="244"/>
      <c r="E12" s="244"/>
      <c r="F12" s="244"/>
      <c r="G12" s="1149" t="s">
        <v>480</v>
      </c>
      <c r="H12" s="1150"/>
      <c r="I12" s="1150"/>
      <c r="J12" s="1151"/>
      <c r="K12" s="267">
        <v>22783</v>
      </c>
      <c r="L12" s="268">
        <v>1902</v>
      </c>
      <c r="M12" s="269">
        <v>631</v>
      </c>
      <c r="N12" s="270">
        <v>201.4</v>
      </c>
    </row>
    <row r="13" spans="1:16" ht="13.5" customHeight="1" x14ac:dyDescent="0.15">
      <c r="A13" s="248"/>
      <c r="B13" s="244"/>
      <c r="C13" s="244"/>
      <c r="D13" s="244"/>
      <c r="E13" s="244"/>
      <c r="F13" s="244"/>
      <c r="G13" s="1149" t="s">
        <v>481</v>
      </c>
      <c r="H13" s="1150"/>
      <c r="I13" s="1150"/>
      <c r="J13" s="1151"/>
      <c r="K13" s="267" t="s">
        <v>482</v>
      </c>
      <c r="L13" s="268" t="s">
        <v>482</v>
      </c>
      <c r="M13" s="269" t="s">
        <v>482</v>
      </c>
      <c r="N13" s="270" t="s">
        <v>482</v>
      </c>
    </row>
    <row r="14" spans="1:16" ht="13.5" customHeight="1" x14ac:dyDescent="0.15">
      <c r="A14" s="248"/>
      <c r="B14" s="244"/>
      <c r="C14" s="244"/>
      <c r="D14" s="244"/>
      <c r="E14" s="244"/>
      <c r="F14" s="244"/>
      <c r="G14" s="1149" t="s">
        <v>483</v>
      </c>
      <c r="H14" s="1150"/>
      <c r="I14" s="1150"/>
      <c r="J14" s="1151"/>
      <c r="K14" s="267">
        <v>53775</v>
      </c>
      <c r="L14" s="268">
        <v>4488</v>
      </c>
      <c r="M14" s="269">
        <v>4206</v>
      </c>
      <c r="N14" s="270">
        <v>6.7</v>
      </c>
    </row>
    <row r="15" spans="1:16" ht="13.5" customHeight="1" x14ac:dyDescent="0.15">
      <c r="A15" s="248"/>
      <c r="B15" s="244"/>
      <c r="C15" s="244"/>
      <c r="D15" s="244"/>
      <c r="E15" s="244"/>
      <c r="F15" s="244"/>
      <c r="G15" s="1149" t="s">
        <v>484</v>
      </c>
      <c r="H15" s="1150"/>
      <c r="I15" s="1150"/>
      <c r="J15" s="1151"/>
      <c r="K15" s="267">
        <v>106</v>
      </c>
      <c r="L15" s="268">
        <v>9</v>
      </c>
      <c r="M15" s="269">
        <v>1853</v>
      </c>
      <c r="N15" s="270">
        <v>-99.5</v>
      </c>
    </row>
    <row r="16" spans="1:16" x14ac:dyDescent="0.15">
      <c r="A16" s="248"/>
      <c r="B16" s="244"/>
      <c r="C16" s="244"/>
      <c r="D16" s="244"/>
      <c r="E16" s="244"/>
      <c r="F16" s="244"/>
      <c r="G16" s="1152" t="s">
        <v>485</v>
      </c>
      <c r="H16" s="1153"/>
      <c r="I16" s="1153"/>
      <c r="J16" s="1154"/>
      <c r="K16" s="268">
        <v>-134239</v>
      </c>
      <c r="L16" s="268">
        <v>-11204</v>
      </c>
      <c r="M16" s="269">
        <v>-9315</v>
      </c>
      <c r="N16" s="270">
        <v>20.3</v>
      </c>
    </row>
    <row r="17" spans="1:16" x14ac:dyDescent="0.15">
      <c r="A17" s="248"/>
      <c r="B17" s="244"/>
      <c r="C17" s="244"/>
      <c r="D17" s="244"/>
      <c r="E17" s="244"/>
      <c r="F17" s="244"/>
      <c r="G17" s="1152" t="s">
        <v>168</v>
      </c>
      <c r="H17" s="1153"/>
      <c r="I17" s="1153"/>
      <c r="J17" s="1154"/>
      <c r="K17" s="268">
        <v>1378412</v>
      </c>
      <c r="L17" s="268">
        <v>115050</v>
      </c>
      <c r="M17" s="269">
        <v>108353</v>
      </c>
      <c r="N17" s="270">
        <v>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11.1</v>
      </c>
      <c r="L21" s="281">
        <v>10.050000000000001</v>
      </c>
      <c r="M21" s="282">
        <v>1.05</v>
      </c>
      <c r="N21" s="249"/>
      <c r="O21" s="283"/>
      <c r="P21" s="279"/>
    </row>
    <row r="22" spans="1:16" s="284" customFormat="1" x14ac:dyDescent="0.15">
      <c r="A22" s="279"/>
      <c r="B22" s="249"/>
      <c r="C22" s="249"/>
      <c r="D22" s="249"/>
      <c r="E22" s="249"/>
      <c r="F22" s="249"/>
      <c r="G22" s="1144" t="s">
        <v>491</v>
      </c>
      <c r="H22" s="1145"/>
      <c r="I22" s="1145"/>
      <c r="J22" s="1146"/>
      <c r="K22" s="285">
        <v>97.6</v>
      </c>
      <c r="L22" s="286">
        <v>96.3</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1078892</v>
      </c>
      <c r="L32" s="294">
        <v>90050</v>
      </c>
      <c r="M32" s="295">
        <v>56391</v>
      </c>
      <c r="N32" s="296">
        <v>59.7</v>
      </c>
    </row>
    <row r="33" spans="1:16" ht="13.5" customHeight="1" x14ac:dyDescent="0.15">
      <c r="A33" s="248"/>
      <c r="B33" s="244"/>
      <c r="C33" s="244"/>
      <c r="D33" s="244"/>
      <c r="E33" s="244"/>
      <c r="F33" s="244"/>
      <c r="G33" s="1160" t="s">
        <v>496</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497</v>
      </c>
      <c r="H34" s="1161"/>
      <c r="I34" s="1161"/>
      <c r="J34" s="1162"/>
      <c r="K34" s="294" t="s">
        <v>482</v>
      </c>
      <c r="L34" s="294" t="s">
        <v>482</v>
      </c>
      <c r="M34" s="295">
        <v>12</v>
      </c>
      <c r="N34" s="296" t="s">
        <v>482</v>
      </c>
    </row>
    <row r="35" spans="1:16" ht="27" customHeight="1" x14ac:dyDescent="0.15">
      <c r="A35" s="248"/>
      <c r="B35" s="244"/>
      <c r="C35" s="244"/>
      <c r="D35" s="244"/>
      <c r="E35" s="244"/>
      <c r="F35" s="244"/>
      <c r="G35" s="1160" t="s">
        <v>498</v>
      </c>
      <c r="H35" s="1161"/>
      <c r="I35" s="1161"/>
      <c r="J35" s="1162"/>
      <c r="K35" s="294">
        <v>599176</v>
      </c>
      <c r="L35" s="294">
        <v>50011</v>
      </c>
      <c r="M35" s="295">
        <v>15281</v>
      </c>
      <c r="N35" s="296">
        <v>227.3</v>
      </c>
    </row>
    <row r="36" spans="1:16" ht="27" customHeight="1" x14ac:dyDescent="0.15">
      <c r="A36" s="248"/>
      <c r="B36" s="244"/>
      <c r="C36" s="244"/>
      <c r="D36" s="244"/>
      <c r="E36" s="244"/>
      <c r="F36" s="244"/>
      <c r="G36" s="1160" t="s">
        <v>499</v>
      </c>
      <c r="H36" s="1161"/>
      <c r="I36" s="1161"/>
      <c r="J36" s="1162"/>
      <c r="K36" s="294">
        <v>148651</v>
      </c>
      <c r="L36" s="294">
        <v>12407</v>
      </c>
      <c r="M36" s="295">
        <v>4643</v>
      </c>
      <c r="N36" s="296">
        <v>167.2</v>
      </c>
    </row>
    <row r="37" spans="1:16" ht="13.5" customHeight="1" x14ac:dyDescent="0.15">
      <c r="A37" s="248"/>
      <c r="B37" s="244"/>
      <c r="C37" s="244"/>
      <c r="D37" s="244"/>
      <c r="E37" s="244"/>
      <c r="F37" s="244"/>
      <c r="G37" s="1160" t="s">
        <v>500</v>
      </c>
      <c r="H37" s="1161"/>
      <c r="I37" s="1161"/>
      <c r="J37" s="1162"/>
      <c r="K37" s="294">
        <v>403</v>
      </c>
      <c r="L37" s="294">
        <v>34</v>
      </c>
      <c r="M37" s="295">
        <v>1074</v>
      </c>
      <c r="N37" s="296">
        <v>-96.8</v>
      </c>
    </row>
    <row r="38" spans="1:16" ht="27" customHeight="1" x14ac:dyDescent="0.15">
      <c r="A38" s="248"/>
      <c r="B38" s="244"/>
      <c r="C38" s="244"/>
      <c r="D38" s="244"/>
      <c r="E38" s="244"/>
      <c r="F38" s="244"/>
      <c r="G38" s="1163" t="s">
        <v>501</v>
      </c>
      <c r="H38" s="1164"/>
      <c r="I38" s="1164"/>
      <c r="J38" s="1165"/>
      <c r="K38" s="297">
        <v>117</v>
      </c>
      <c r="L38" s="297">
        <v>10</v>
      </c>
      <c r="M38" s="298">
        <v>6</v>
      </c>
      <c r="N38" s="299">
        <v>66.7</v>
      </c>
      <c r="O38" s="293"/>
    </row>
    <row r="39" spans="1:16" x14ac:dyDescent="0.15">
      <c r="A39" s="248"/>
      <c r="B39" s="244"/>
      <c r="C39" s="244"/>
      <c r="D39" s="244"/>
      <c r="E39" s="244"/>
      <c r="F39" s="244"/>
      <c r="G39" s="1163" t="s">
        <v>502</v>
      </c>
      <c r="H39" s="1164"/>
      <c r="I39" s="1164"/>
      <c r="J39" s="1165"/>
      <c r="K39" s="300">
        <v>-76170</v>
      </c>
      <c r="L39" s="300">
        <v>-6358</v>
      </c>
      <c r="M39" s="301">
        <v>-3030</v>
      </c>
      <c r="N39" s="302">
        <v>109.8</v>
      </c>
      <c r="O39" s="293"/>
    </row>
    <row r="40" spans="1:16" ht="27" customHeight="1" x14ac:dyDescent="0.15">
      <c r="A40" s="248"/>
      <c r="B40" s="244"/>
      <c r="C40" s="244"/>
      <c r="D40" s="244"/>
      <c r="E40" s="244"/>
      <c r="F40" s="244"/>
      <c r="G40" s="1160" t="s">
        <v>503</v>
      </c>
      <c r="H40" s="1161"/>
      <c r="I40" s="1161"/>
      <c r="J40" s="1162"/>
      <c r="K40" s="300">
        <v>-1110270</v>
      </c>
      <c r="L40" s="300">
        <v>-92669</v>
      </c>
      <c r="M40" s="301">
        <v>-51711</v>
      </c>
      <c r="N40" s="302">
        <v>79.2</v>
      </c>
      <c r="O40" s="293"/>
    </row>
    <row r="41" spans="1:16" x14ac:dyDescent="0.15">
      <c r="A41" s="248"/>
      <c r="B41" s="244"/>
      <c r="C41" s="244"/>
      <c r="D41" s="244"/>
      <c r="E41" s="244"/>
      <c r="F41" s="244"/>
      <c r="G41" s="1166" t="s">
        <v>279</v>
      </c>
      <c r="H41" s="1167"/>
      <c r="I41" s="1167"/>
      <c r="J41" s="1168"/>
      <c r="K41" s="294">
        <v>640799</v>
      </c>
      <c r="L41" s="300">
        <v>53485</v>
      </c>
      <c r="M41" s="301">
        <v>22665</v>
      </c>
      <c r="N41" s="302">
        <v>136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650440</v>
      </c>
      <c r="J51" s="320">
        <v>51680</v>
      </c>
      <c r="K51" s="321">
        <v>-70.599999999999994</v>
      </c>
      <c r="L51" s="322">
        <v>70897</v>
      </c>
      <c r="M51" s="323">
        <v>-20.6</v>
      </c>
      <c r="N51" s="324">
        <v>-50</v>
      </c>
    </row>
    <row r="52" spans="1:14" x14ac:dyDescent="0.15">
      <c r="A52" s="248"/>
      <c r="B52" s="244"/>
      <c r="C52" s="244"/>
      <c r="D52" s="244"/>
      <c r="E52" s="244"/>
      <c r="F52" s="244"/>
      <c r="G52" s="325"/>
      <c r="H52" s="326" t="s">
        <v>514</v>
      </c>
      <c r="I52" s="327">
        <v>196689</v>
      </c>
      <c r="J52" s="328">
        <v>15628</v>
      </c>
      <c r="K52" s="329">
        <v>-65.3</v>
      </c>
      <c r="L52" s="330">
        <v>39878</v>
      </c>
      <c r="M52" s="331">
        <v>-7.2</v>
      </c>
      <c r="N52" s="332">
        <v>-58.1</v>
      </c>
    </row>
    <row r="53" spans="1:14" x14ac:dyDescent="0.15">
      <c r="A53" s="248"/>
      <c r="B53" s="244"/>
      <c r="C53" s="244"/>
      <c r="D53" s="244"/>
      <c r="E53" s="244"/>
      <c r="F53" s="244"/>
      <c r="G53" s="310" t="s">
        <v>515</v>
      </c>
      <c r="H53" s="311"/>
      <c r="I53" s="319">
        <v>1855442</v>
      </c>
      <c r="J53" s="320">
        <v>149223</v>
      </c>
      <c r="K53" s="321">
        <v>188.7</v>
      </c>
      <c r="L53" s="322">
        <v>66496</v>
      </c>
      <c r="M53" s="323">
        <v>-6.2</v>
      </c>
      <c r="N53" s="324">
        <v>194.9</v>
      </c>
    </row>
    <row r="54" spans="1:14" x14ac:dyDescent="0.15">
      <c r="A54" s="248"/>
      <c r="B54" s="244"/>
      <c r="C54" s="244"/>
      <c r="D54" s="244"/>
      <c r="E54" s="244"/>
      <c r="F54" s="244"/>
      <c r="G54" s="325"/>
      <c r="H54" s="326" t="s">
        <v>514</v>
      </c>
      <c r="I54" s="327">
        <v>442742</v>
      </c>
      <c r="J54" s="328">
        <v>35607</v>
      </c>
      <c r="K54" s="329">
        <v>127.8</v>
      </c>
      <c r="L54" s="330">
        <v>36530</v>
      </c>
      <c r="M54" s="331">
        <v>-8.4</v>
      </c>
      <c r="N54" s="332">
        <v>136.19999999999999</v>
      </c>
    </row>
    <row r="55" spans="1:14" x14ac:dyDescent="0.15">
      <c r="A55" s="248"/>
      <c r="B55" s="244"/>
      <c r="C55" s="244"/>
      <c r="D55" s="244"/>
      <c r="E55" s="244"/>
      <c r="F55" s="244"/>
      <c r="G55" s="310" t="s">
        <v>516</v>
      </c>
      <c r="H55" s="311"/>
      <c r="I55" s="319">
        <v>542412</v>
      </c>
      <c r="J55" s="320">
        <v>44002</v>
      </c>
      <c r="K55" s="321">
        <v>-70.5</v>
      </c>
      <c r="L55" s="322">
        <v>82748</v>
      </c>
      <c r="M55" s="323">
        <v>24.4</v>
      </c>
      <c r="N55" s="324">
        <v>-94.9</v>
      </c>
    </row>
    <row r="56" spans="1:14" x14ac:dyDescent="0.15">
      <c r="A56" s="248"/>
      <c r="B56" s="244"/>
      <c r="C56" s="244"/>
      <c r="D56" s="244"/>
      <c r="E56" s="244"/>
      <c r="F56" s="244"/>
      <c r="G56" s="325"/>
      <c r="H56" s="326" t="s">
        <v>514</v>
      </c>
      <c r="I56" s="327">
        <v>378431</v>
      </c>
      <c r="J56" s="328">
        <v>30699</v>
      </c>
      <c r="K56" s="329">
        <v>-13.8</v>
      </c>
      <c r="L56" s="330">
        <v>44732</v>
      </c>
      <c r="M56" s="331">
        <v>22.5</v>
      </c>
      <c r="N56" s="332">
        <v>-36.299999999999997</v>
      </c>
    </row>
    <row r="57" spans="1:14" x14ac:dyDescent="0.15">
      <c r="A57" s="248"/>
      <c r="B57" s="244"/>
      <c r="C57" s="244"/>
      <c r="D57" s="244"/>
      <c r="E57" s="244"/>
      <c r="F57" s="244"/>
      <c r="G57" s="310" t="s">
        <v>517</v>
      </c>
      <c r="H57" s="311"/>
      <c r="I57" s="319">
        <v>1120276</v>
      </c>
      <c r="J57" s="320">
        <v>92715</v>
      </c>
      <c r="K57" s="321">
        <v>110.7</v>
      </c>
      <c r="L57" s="322">
        <v>91837</v>
      </c>
      <c r="M57" s="323">
        <v>11</v>
      </c>
      <c r="N57" s="324">
        <v>99.7</v>
      </c>
    </row>
    <row r="58" spans="1:14" x14ac:dyDescent="0.15">
      <c r="A58" s="248"/>
      <c r="B58" s="244"/>
      <c r="C58" s="244"/>
      <c r="D58" s="244"/>
      <c r="E58" s="244"/>
      <c r="F58" s="244"/>
      <c r="G58" s="325"/>
      <c r="H58" s="326" t="s">
        <v>514</v>
      </c>
      <c r="I58" s="327">
        <v>475005</v>
      </c>
      <c r="J58" s="328">
        <v>39312</v>
      </c>
      <c r="K58" s="329">
        <v>28.1</v>
      </c>
      <c r="L58" s="330">
        <v>54439</v>
      </c>
      <c r="M58" s="331">
        <v>21.7</v>
      </c>
      <c r="N58" s="332">
        <v>6.4</v>
      </c>
    </row>
    <row r="59" spans="1:14" x14ac:dyDescent="0.15">
      <c r="A59" s="248"/>
      <c r="B59" s="244"/>
      <c r="C59" s="244"/>
      <c r="D59" s="244"/>
      <c r="E59" s="244"/>
      <c r="F59" s="244"/>
      <c r="G59" s="310" t="s">
        <v>518</v>
      </c>
      <c r="H59" s="311"/>
      <c r="I59" s="319">
        <v>1151091</v>
      </c>
      <c r="J59" s="320">
        <v>96076</v>
      </c>
      <c r="K59" s="321">
        <v>3.6</v>
      </c>
      <c r="L59" s="322">
        <v>75972</v>
      </c>
      <c r="M59" s="323">
        <v>-17.3</v>
      </c>
      <c r="N59" s="324">
        <v>20.9</v>
      </c>
    </row>
    <row r="60" spans="1:14" x14ac:dyDescent="0.15">
      <c r="A60" s="248"/>
      <c r="B60" s="244"/>
      <c r="C60" s="244"/>
      <c r="D60" s="244"/>
      <c r="E60" s="244"/>
      <c r="F60" s="244"/>
      <c r="G60" s="325"/>
      <c r="H60" s="326" t="s">
        <v>514</v>
      </c>
      <c r="I60" s="333">
        <v>555154</v>
      </c>
      <c r="J60" s="328">
        <v>46336</v>
      </c>
      <c r="K60" s="329">
        <v>17.899999999999999</v>
      </c>
      <c r="L60" s="330">
        <v>40712</v>
      </c>
      <c r="M60" s="331">
        <v>-25.2</v>
      </c>
      <c r="N60" s="332">
        <v>43.1</v>
      </c>
    </row>
    <row r="61" spans="1:14" x14ac:dyDescent="0.15">
      <c r="A61" s="248"/>
      <c r="B61" s="244"/>
      <c r="C61" s="244"/>
      <c r="D61" s="244"/>
      <c r="E61" s="244"/>
      <c r="F61" s="244"/>
      <c r="G61" s="310" t="s">
        <v>519</v>
      </c>
      <c r="H61" s="334"/>
      <c r="I61" s="335">
        <v>1063932</v>
      </c>
      <c r="J61" s="336">
        <v>86739</v>
      </c>
      <c r="K61" s="337">
        <v>32.4</v>
      </c>
      <c r="L61" s="338">
        <v>77590</v>
      </c>
      <c r="M61" s="339">
        <v>-1.7</v>
      </c>
      <c r="N61" s="324">
        <v>34.1</v>
      </c>
    </row>
    <row r="62" spans="1:14" x14ac:dyDescent="0.15">
      <c r="A62" s="248"/>
      <c r="B62" s="244"/>
      <c r="C62" s="244"/>
      <c r="D62" s="244"/>
      <c r="E62" s="244"/>
      <c r="F62" s="244"/>
      <c r="G62" s="325"/>
      <c r="H62" s="326" t="s">
        <v>514</v>
      </c>
      <c r="I62" s="327">
        <v>409604</v>
      </c>
      <c r="J62" s="328">
        <v>33516</v>
      </c>
      <c r="K62" s="329">
        <v>18.899999999999999</v>
      </c>
      <c r="L62" s="330">
        <v>43258</v>
      </c>
      <c r="M62" s="331">
        <v>0.7</v>
      </c>
      <c r="N62" s="332">
        <v>18.2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6" zoomScale="62" zoomScaleNormal="62" zoomScaleSheetLayoutView="55" workbookViewId="0">
      <selection activeCell="Q21" sqref="Q2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36"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2" zoomScale="77" zoomScaleNormal="7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16.36</v>
      </c>
      <c r="G47" s="12">
        <v>22.42</v>
      </c>
      <c r="H47" s="12">
        <v>32.1</v>
      </c>
      <c r="I47" s="12">
        <v>36.299999999999997</v>
      </c>
      <c r="J47" s="13">
        <v>37.340000000000003</v>
      </c>
    </row>
    <row r="48" spans="2:10" ht="57.75" customHeight="1" x14ac:dyDescent="0.15">
      <c r="B48" s="14"/>
      <c r="C48" s="1171" t="s">
        <v>4</v>
      </c>
      <c r="D48" s="1171"/>
      <c r="E48" s="1172"/>
      <c r="F48" s="15">
        <v>2.76</v>
      </c>
      <c r="G48" s="16">
        <v>3.4</v>
      </c>
      <c r="H48" s="16">
        <v>2.91</v>
      </c>
      <c r="I48" s="16">
        <v>3.19</v>
      </c>
      <c r="J48" s="17">
        <v>3.57</v>
      </c>
    </row>
    <row r="49" spans="2:10" ht="57.75" customHeight="1" thickBot="1" x14ac:dyDescent="0.2">
      <c r="B49" s="18"/>
      <c r="C49" s="1173" t="s">
        <v>5</v>
      </c>
      <c r="D49" s="1173"/>
      <c r="E49" s="1174"/>
      <c r="F49" s="19">
        <v>4.9800000000000004</v>
      </c>
      <c r="G49" s="20">
        <v>9.25</v>
      </c>
      <c r="H49" s="20">
        <v>8.82</v>
      </c>
      <c r="I49" s="20">
        <v>4.42</v>
      </c>
      <c r="J49" s="21">
        <v>1.1599999999999999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廣納 智彦(hironou tomohiko)</cp:lastModifiedBy>
  <cp:lastPrinted>2017-05-20T05:53:01Z</cp:lastPrinted>
  <dcterms:created xsi:type="dcterms:W3CDTF">2017-02-15T20:49:58Z</dcterms:created>
  <dcterms:modified xsi:type="dcterms:W3CDTF">2017-05-20T06:01:04Z</dcterms:modified>
  <cp:category/>
</cp:coreProperties>
</file>