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W39" i="9"/>
  <c r="BE39" i="9"/>
  <c r="AM39" i="9"/>
  <c r="U39" i="9"/>
  <c r="C39" i="9"/>
  <c r="BW38" i="9"/>
  <c r="BE38" i="9"/>
  <c r="AM38" i="9"/>
  <c r="U38" i="9"/>
  <c r="C38" i="9"/>
  <c r="BE37" i="9"/>
  <c r="AM37" i="9"/>
  <c r="U37" i="9"/>
  <c r="C37" i="9"/>
  <c r="BE36" i="9"/>
  <c r="C36" i="9"/>
  <c r="BE35" i="9"/>
  <c r="BE34"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AM36" i="9" s="1"/>
  <c r="BW34" i="9" s="1"/>
  <c r="CO34" i="9" l="1"/>
  <c r="CO35" i="9" s="1"/>
  <c r="CO36" i="9" s="1"/>
  <c r="CO37" i="9" s="1"/>
  <c r="CO38" i="9" s="1"/>
  <c r="CO39" i="9" s="1"/>
  <c r="CO40" i="9" s="1"/>
  <c r="BW35" i="9"/>
  <c r="BW36" i="9" s="1"/>
  <c r="BW37" i="9" s="1"/>
</calcChain>
</file>

<file path=xl/sharedStrings.xml><?xml version="1.0" encoding="utf-8"?>
<sst xmlns="http://schemas.openxmlformats.org/spreadsheetml/2006/main" count="965" uniqueCount="562">
  <si>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</si>
  <si>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</si>
  <si>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</si>
  <si>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</si>
  <si>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</si>
  <si>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</si>
  <si>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</si>
  <si>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</si>
  <si>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</si>
  <si>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</si>
  <si>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</si>
  <si>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</si>
  <si>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</si>
  <si>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</si>
  <si>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</si>
  <si>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</si>
  <si>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</si>
  <si>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</si>
  <si>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</si>
  <si>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</si>
  <si>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</si>
  <si>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</si>
  <si>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</si>
  <si>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</si>
  <si>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</si>
  <si>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</si>
  <si>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</si>
  <si>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</si>
  <si>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</si>
  <si>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</si>
  <si>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</si>
  <si>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</si>
  <si>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</si>
  <si>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</si>
  <si>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</si>
  <si>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</si>
  <si>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</si>
  <si>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</si>
  <si>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</si>
  <si>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</si>
  <si>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</si>
  <si>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</si>
  <si>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</si>
  <si>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</si>
  <si>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</si>
  <si>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</si>
  <si>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</si>
  <si>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</si>
  <si>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</si>
  <si>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</si>
  <si>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</si>
  <si>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</si>
  <si>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</si>
  <si>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</si>
  <si>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</si>
  <si>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</si>
  <si>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</si>
  <si>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</si>
  <si>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</si>
  <si>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</si>
  <si>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</si>
  <si>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</si>
  <si>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</si>
  <si>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</si>
  <si>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</si>
  <si>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</si>
  <si>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</si>
  <si>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</si>
  <si>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</si>
  <si>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</si>
  <si>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</si>
  <si>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</si>
  <si>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</si>
  <si>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</si>
  <si>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</si>
  <si>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</si>
  <si>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</si>
  <si>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</si>
  <si>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</si>
  <si>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</si>
  <si>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</si>
  <si>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</si>
  <si>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</si>
  <si>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</si>
  <si>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</si>
  <si>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</si>
  <si>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</si>
  <si>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</si>
  <si>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</si>
  <si>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</si>
  <si>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</si>
  <si>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</si>
  <si>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</si>
  <si>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</si>
  <si>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</si>
  <si>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</si>
  <si>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</si>
  <si>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</si>
  <si>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</si>
  <si>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</si>
  <si>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</si>
  <si>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</si>
  <si>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</si>
  <si>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</si>
  <si>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</si>
  <si>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</si>
  <si>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</si>
  <si>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</si>
  <si>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</si>
  <si>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</si>
  <si>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</si>
  <si>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</si>
  <si>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</si>
  <si>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</si>
  <si>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</si>
  <si>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</si>
  <si>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</si>
  <si>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</si>
  <si>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</si>
  <si>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</si>
  <si>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</si>
  <si>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</si>
  <si>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</si>
  <si>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</si>
  <si>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</si>
  <si>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</si>
  <si>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</si>
  <si>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</si>
  <si>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</si>
  <si>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</si>
  <si>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</si>
  <si>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</si>
  <si>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</si>
  <si>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</si>
  <si>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</si>
  <si>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</si>
  <si>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</si>
  <si>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</si>
  <si>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</si>
  <si>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</si>
  <si>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</si>
  <si>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</si>
  <si>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</si>
  <si>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</si>
  <si>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</si>
  <si>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</si>
  <si>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</si>
  <si>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</si>
  <si>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</si>
  <si>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</si>
  <si>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</si>
  <si>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</si>
  <si>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</si>
  <si>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</si>
  <si>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</si>
  <si>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</si>
  <si>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</si>
  <si>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</si>
  <si>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</si>
  <si>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</si>
  <si>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</si>
  <si>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</si>
  <si>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</si>
  <si>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</si>
  <si>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</si>
  <si>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</si>
  <si>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</si>
  <si>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</si>
  <si>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</si>
  <si>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</si>
  <si>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</si>
  <si>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</si>
  <si>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</si>
  <si>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</si>
  <si>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</si>
  <si>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</si>
  <si>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</si>
  <si>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</si>
  <si>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</si>
  <si>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</si>
  <si>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</si>
  <si>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</si>
  <si>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</si>
  <si>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</si>
  <si>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</si>
  <si>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</si>
  <si>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</si>
  <si>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</si>
  <si>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</si>
  <si>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</si>
  <si>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</si>
  <si>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</si>
  <si>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</si>
  <si>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兵庫県三木市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</si>
  <si>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</si>
  <si>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</si>
  <si>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</si>
  <si>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</si>
  <si>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</si>
  <si>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</si>
  <si>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</si>
  <si>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</si>
  <si>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</si>
  <si>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</si>
  <si>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</si>
  <si>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</si>
  <si>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</si>
  <si>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</si>
  <si>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</si>
  <si>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</si>
  <si>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</si>
  <si>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</si>
  <si>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</si>
  <si>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</si>
  <si>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</si>
  <si>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</si>
  <si>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</si>
  <si>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</si>
  <si>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</si>
  <si>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</si>
  <si>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</si>
  <si>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</si>
  <si>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</si>
  <si>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</si>
  <si>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</si>
  <si>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</si>
  <si>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</si>
  <si>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</si>
  <si>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</si>
  <si>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</si>
  <si>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</si>
  <si>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</si>
  <si>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</si>
  <si>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</si>
  <si>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</si>
  <si>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</si>
  <si>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</si>
  <si>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</si>
  <si>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</si>
  <si>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</si>
  <si>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</si>
  <si>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</si>
  <si>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</si>
  <si>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</si>
  <si>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</si>
  <si>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</si>
  <si>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</si>
  <si>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</si>
  <si>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</si>
  <si>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</si>
  <si>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</si>
  <si>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</si>
  <si>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</si>
  <si>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</si>
  <si>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</si>
  <si>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</si>
  <si>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</si>
  <si>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</si>
  <si>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</si>
  <si>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</si>
  <si>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</si>
  <si>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</si>
  <si>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</si>
  <si>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</si>
  <si>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</si>
  <si>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</si>
  <si>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</si>
  <si>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</si>
  <si>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</si>
  <si>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</si>
  <si>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</si>
  <si>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</si>
  <si>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</si>
  <si>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</si>
  <si>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</si>
  <si>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</si>
  <si>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</si>
  <si>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</si>
  <si>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</si>
  <si>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</si>
  <si>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</si>
  <si>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</si>
  <si>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</si>
  <si>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</si>
  <si>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</si>
  <si>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</si>
  <si>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</si>
  <si>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</si>
  <si>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</si>
  <si>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</si>
  <si>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</si>
  <si>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</si>
  <si>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</si>
  <si>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</si>
  <si>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</si>
  <si>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</si>
  <si>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</si>
  <si>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</si>
  <si>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</si>
  <si>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</si>
  <si>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</si>
  <si>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</si>
  <si>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</si>
  <si>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</si>
  <si>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</si>
  <si>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</si>
  <si>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</si>
  <si>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</si>
  <si>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</si>
  <si>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</si>
  <si>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</si>
  <si>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</si>
  <si>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</si>
  <si>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</si>
  <si>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</si>
  <si>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</si>
  <si>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</si>
  <si>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</si>
  <si>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</si>
  <si>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</si>
  <si>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</si>
  <si>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</si>
  <si>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</si>
  <si>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</si>
  <si>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</si>
  <si>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</si>
  <si>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</si>
  <si>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</si>
  <si>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</si>
  <si>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</si>
  <si>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</si>
  <si>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</si>
  <si>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</si>
  <si>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</si>
  <si>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</si>
  <si>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</si>
  <si>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</si>
  <si>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</si>
  <si>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</si>
  <si>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</si>
  <si>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</si>
  <si>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兵庫県三木市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</si>
  <si>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</si>
  <si>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</si>
  <si>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</si>
  <si>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</si>
  <si>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</si>
  <si>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</si>
  <si>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</si>
  <si>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</si>
  <si>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</si>
  <si>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</si>
  <si>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</si>
  <si>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</si>
  <si>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</si>
  <si>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</si>
  <si>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</si>
  <si>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</si>
  <si>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</si>
  <si>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</si>
  <si>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</si>
  <si>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</si>
  <si>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</si>
  <si>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</si>
  <si>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</si>
  <si>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</si>
  <si>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</si>
  <si>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</si>
  <si>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</si>
  <si>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</si>
  <si>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</si>
  <si>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</si>
  <si>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</si>
  <si>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</si>
  <si>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</si>
  <si>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</si>
  <si>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</si>
  <si>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</si>
  <si>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</si>
  <si>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</si>
  <si>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</si>
  <si>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</si>
  <si>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農業共済事業会計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</si>
  <si>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</si>
  <si>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</si>
  <si>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</si>
  <si>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</si>
  <si>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</si>
  <si>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</si>
  <si>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</si>
  <si>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</si>
  <si>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</si>
  <si>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</si>
  <si>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</si>
  <si>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</si>
  <si>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</si>
  <si>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</si>
  <si>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</si>
  <si>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</si>
  <si>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</si>
  <si>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</si>
  <si>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</si>
  <si>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</si>
  <si>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</si>
  <si>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</si>
  <si>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</si>
  <si>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</si>
  <si>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</si>
  <si>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</si>
  <si>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</si>
  <si>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</si>
  <si>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</si>
  <si>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</si>
  <si>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</si>
  <si>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</si>
  <si>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</si>
  <si>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</si>
  <si>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</si>
  <si>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</si>
  <si>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</si>
  <si>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</si>
  <si>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</si>
  <si>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</si>
  <si>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</si>
  <si>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</si>
  <si>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</si>
  <si>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</si>
  <si>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</si>
  <si>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</si>
  <si>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</si>
  <si>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</si>
  <si>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</si>
  <si>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</si>
  <si>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</si>
  <si>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</si>
  <si>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</si>
  <si>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</si>
  <si>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</si>
  <si>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</si>
  <si>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</si>
  <si>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</si>
  <si>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</si>
  <si>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</si>
  <si>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</si>
  <si>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</si>
  <si>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</si>
  <si>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</si>
  <si>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</si>
  <si>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</si>
  <si>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</si>
  <si>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</si>
  <si>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</si>
  <si>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</si>
  <si>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</si>
  <si>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</si>
  <si>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</si>
  <si>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</si>
  <si>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</si>
  <si>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</si>
  <si>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</si>
  <si>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</si>
  <si>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</si>
  <si>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</si>
  <si>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</si>
  <si>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</si>
  <si>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</si>
  <si>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</si>
  <si>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</si>
  <si>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</si>
  <si>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</si>
  <si>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</si>
  <si>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</si>
  <si>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</si>
  <si>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</si>
  <si>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</si>
  <si>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</si>
  <si>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</si>
  <si>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</si>
  <si>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</si>
  <si>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</si>
  <si>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</si>
  <si>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</si>
  <si>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</si>
  <si>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</si>
  <si>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</si>
  <si>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</si>
  <si>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</si>
  <si>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</si>
  <si>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</si>
  <si>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</si>
  <si>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</si>
  <si>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</si>
  <si>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</si>
  <si>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</si>
  <si>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</si>
  <si>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</si>
  <si>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</si>
  <si>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</si>
  <si>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</si>
  <si>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</si>
  <si>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</si>
  <si>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</si>
  <si>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</si>
  <si>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</si>
  <si>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</si>
  <si>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</si>
  <si>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</si>
  <si>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</si>
  <si>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</si>
  <si>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</si>
  <si>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</si>
  <si>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</si>
  <si>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</si>
  <si>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</si>
  <si>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</si>
  <si>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</si>
  <si>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</si>
  <si>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</si>
  <si>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</si>
  <si>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</si>
  <si>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</si>
  <si>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</si>
  <si>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1.68</t>
  </si>
  <si>
    <t>水道事業会計</t>
  </si>
  <si>
    <t>下水道事業会計</t>
  </si>
  <si>
    <t>介護保険特別会計</t>
  </si>
  <si>
    <t>一般会計</t>
  </si>
  <si>
    <t>農業共済事業会計</t>
  </si>
  <si>
    <t>後期高齢者医療事業特別会計</t>
  </si>
  <si>
    <t>学校給食事業特別会計</t>
  </si>
  <si>
    <t>国民健康保険特別会計</t>
  </si>
  <si>
    <t>▲ 0.17</t>
  </si>
  <si>
    <t>▲ 0.62</t>
  </si>
  <si>
    <t>その他会計（赤字）</t>
  </si>
  <si>
    <t>▲ 6.35</t>
  </si>
  <si>
    <t>▲ 6.67</t>
  </si>
  <si>
    <t>その他会計（黒字）</t>
  </si>
  <si>
    <t>(公財)三木市文化振興財団</t>
    <rPh sb="1" eb="2">
      <t>コウ</t>
    </rPh>
    <rPh sb="2" eb="3">
      <t>ザイ</t>
    </rPh>
    <rPh sb="4" eb="7">
      <t>ミキシ</t>
    </rPh>
    <rPh sb="7" eb="9">
      <t>ブンカ</t>
    </rPh>
    <rPh sb="9" eb="11">
      <t>シンコウ</t>
    </rPh>
    <rPh sb="11" eb="13">
      <t>ザイダン</t>
    </rPh>
    <phoneticPr fontId="2"/>
  </si>
  <si>
    <t>(公財)三木市スポーツ振興基金</t>
    <rPh sb="1" eb="2">
      <t>コウ</t>
    </rPh>
    <rPh sb="2" eb="3">
      <t>ザイ</t>
    </rPh>
    <rPh sb="4" eb="7">
      <t>ミキシ</t>
    </rPh>
    <rPh sb="11" eb="13">
      <t>シンコウ</t>
    </rPh>
    <rPh sb="13" eb="15">
      <t>キキン</t>
    </rPh>
    <phoneticPr fontId="2"/>
  </si>
  <si>
    <t>(公財)三木山人と馬とのふれあいの森協会</t>
    <rPh sb="1" eb="2">
      <t>オオヤケ</t>
    </rPh>
    <rPh sb="2" eb="3">
      <t>ザイ</t>
    </rPh>
    <rPh sb="4" eb="6">
      <t>ミキ</t>
    </rPh>
    <rPh sb="6" eb="7">
      <t>ヤマ</t>
    </rPh>
    <rPh sb="7" eb="8">
      <t>ヒト</t>
    </rPh>
    <rPh sb="9" eb="10">
      <t>ウマ</t>
    </rPh>
    <rPh sb="17" eb="18">
      <t>モリ</t>
    </rPh>
    <rPh sb="18" eb="20">
      <t>キョウカイ</t>
    </rPh>
    <phoneticPr fontId="2"/>
  </si>
  <si>
    <t>みきやま㈱</t>
    <phoneticPr fontId="2"/>
  </si>
  <si>
    <t>㈱エフエム三木</t>
    <rPh sb="5" eb="7">
      <t>ミキ</t>
    </rPh>
    <phoneticPr fontId="2"/>
  </si>
  <si>
    <t>三木市土地開発公社</t>
    <rPh sb="0" eb="3">
      <t>ミキシ</t>
    </rPh>
    <rPh sb="3" eb="5">
      <t>トチ</t>
    </rPh>
    <rPh sb="5" eb="7">
      <t>カイハツ</t>
    </rPh>
    <rPh sb="7" eb="9">
      <t>コウシャ</t>
    </rPh>
    <phoneticPr fontId="2"/>
  </si>
  <si>
    <t>㈱吉川まちづくり公社</t>
    <rPh sb="1" eb="3">
      <t>ヨカワ</t>
    </rPh>
    <rPh sb="8" eb="10">
      <t>コウシャ</t>
    </rPh>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</si>
  <si>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</si>
  <si>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北播磨総合医療センター企業団</t>
    <rPh sb="0" eb="1">
      <t>キタ</t>
    </rPh>
    <rPh sb="1" eb="3">
      <t>ハリマ</t>
    </rPh>
    <rPh sb="3" eb="5">
      <t>ソウゴウ</t>
    </rPh>
    <rPh sb="5" eb="7">
      <t>イリョウ</t>
    </rPh>
    <rPh sb="11" eb="13">
      <t>キギョウ</t>
    </rPh>
    <rPh sb="13" eb="14">
      <t>ダン</t>
    </rPh>
    <phoneticPr fontId="2"/>
  </si>
  <si>
    <t>農業共済事業特別会計</t>
    <rPh sb="6" eb="8">
      <t>トクベツ</t>
    </rPh>
    <phoneticPr fontId="5"/>
  </si>
  <si>
    <t>〇</t>
    <phoneticPr fontId="2"/>
  </si>
  <si>
    <t>法適用企業</t>
    <rPh sb="0" eb="1">
      <t>ホウ</t>
    </rPh>
    <rPh sb="1" eb="3">
      <t>テキヨウ</t>
    </rPh>
    <rPh sb="3" eb="5">
      <t>キギョウ</t>
    </rPh>
    <phoneticPr fontId="2"/>
  </si>
  <si>
    <t>兵庫県後期高齢者医療広域連合</t>
    <rPh sb="0" eb="3">
      <t>ヒョウゴケン</t>
    </rPh>
    <rPh sb="3" eb="5">
      <t>コウキ</t>
    </rPh>
    <rPh sb="5" eb="8">
      <t>コウレイシャ</t>
    </rPh>
    <rPh sb="8" eb="10">
      <t>イリョウ</t>
    </rPh>
    <rPh sb="10" eb="12">
      <t>コウイキ</t>
    </rPh>
    <rPh sb="12" eb="14">
      <t>レンゴウ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</si>
  <si>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</si>
  <si>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</si>
  <si>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</si>
  <si>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</si>
  <si>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</si>
  <si>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</si>
  <si>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</si>
  <si>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</si>
  <si>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</si>
  <si>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</si>
  <si>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</si>
  <si>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将来負担比率については、H25に第三セクター等改革推進債を発行したことにより比率が一時的に上昇しているものの、その後起債残高の減少により低下している。
実質公債費比率については、起債残高の減少により年々低下している。</t>
    <rPh sb="0" eb="2">
      <t>ショウライ</t>
    </rPh>
    <rPh sb="2" eb="4">
      <t>フタン</t>
    </rPh>
    <rPh sb="4" eb="6">
      <t>ヒリツ</t>
    </rPh>
    <rPh sb="16" eb="17">
      <t>ダイ</t>
    </rPh>
    <rPh sb="17" eb="18">
      <t>サン</t>
    </rPh>
    <rPh sb="22" eb="23">
      <t>トウ</t>
    </rPh>
    <rPh sb="23" eb="25">
      <t>カイカク</t>
    </rPh>
    <rPh sb="25" eb="27">
      <t>スイシン</t>
    </rPh>
    <rPh sb="27" eb="28">
      <t>サイ</t>
    </rPh>
    <rPh sb="29" eb="31">
      <t>ハッコウ</t>
    </rPh>
    <rPh sb="38" eb="40">
      <t>ヒリツ</t>
    </rPh>
    <rPh sb="41" eb="44">
      <t>イチジテキ</t>
    </rPh>
    <rPh sb="45" eb="47">
      <t>ジョウショウ</t>
    </rPh>
    <rPh sb="57" eb="58">
      <t>ゴ</t>
    </rPh>
    <rPh sb="58" eb="60">
      <t>キサイ</t>
    </rPh>
    <rPh sb="60" eb="62">
      <t>ザンダカ</t>
    </rPh>
    <rPh sb="63" eb="65">
      <t>ゲンショウ</t>
    </rPh>
    <rPh sb="68" eb="70">
      <t>テイカ</t>
    </rPh>
    <rPh sb="76" eb="78">
      <t>ジッシツ</t>
    </rPh>
    <rPh sb="78" eb="81">
      <t>コウサイヒ</t>
    </rPh>
    <rPh sb="81" eb="83">
      <t>ヒリツ</t>
    </rPh>
    <rPh sb="89" eb="91">
      <t>キサイ</t>
    </rPh>
    <rPh sb="91" eb="93">
      <t>ザンダカ</t>
    </rPh>
    <rPh sb="94" eb="96">
      <t>ゲンショウ</t>
    </rPh>
    <rPh sb="99" eb="101">
      <t>ネンネン</t>
    </rPh>
    <rPh sb="101" eb="103">
      <t>テイカ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</si>
</sst>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40052</c:v>
                </c:pt>
                <c:pt idx="1">
                  <c:v>52623</c:v>
                </c:pt>
                <c:pt idx="2">
                  <c:v>83006</c:v>
                </c:pt>
                <c:pt idx="3">
                  <c:v>47595</c:v>
                </c:pt>
                <c:pt idx="4">
                  <c:v>38276</c:v>
                </c:pt>
              </c:numCache>
            </c:numRef>
          </c:val>
          <c:smooth val="0"/>
        </c:ser>
        <c:dLbls>
          <c:showLegendKey val="0"/>
          <c:showVal val="0"/>
          <c:showCatName val="0"/>
          <c:showSerName val="0"/>
          <c:showPercent val="0"/>
          <c:showBubbleSize val="0"/>
        </c:dLbls>
        <c:marker val="1"/>
        <c:smooth val="0"/>
        <c:axId val="218901504"/>
        <c:axId val="218920064"/>
      </c:lineChart>
      <c:catAx>
        <c:axId val="218901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920064"/>
        <c:crosses val="autoZero"/>
        <c:auto val="1"/>
        <c:lblAlgn val="ctr"/>
        <c:lblOffset val="100"/>
        <c:tickLblSkip val="1"/>
        <c:tickMarkSkip val="1"/>
        <c:noMultiLvlLbl val="0"/>
      </c:catAx>
      <c:valAx>
        <c:axId val="2189200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90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0.19</c:v>
                </c:pt>
                <c:pt idx="1">
                  <c:v>0.09</c:v>
                </c:pt>
                <c:pt idx="2">
                  <c:v>1.53</c:v>
                </c:pt>
                <c:pt idx="3">
                  <c:v>0.97</c:v>
                </c:pt>
                <c:pt idx="4">
                  <c:v>0.76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12.06</c:v>
                </c:pt>
                <c:pt idx="1">
                  <c:v>12.34</c:v>
                </c:pt>
                <c:pt idx="2">
                  <c:v>12.26</c:v>
                </c:pt>
                <c:pt idx="3">
                  <c:v>13.18</c:v>
                </c:pt>
                <c:pt idx="4">
                  <c:v>13.57</c:v>
                </c:pt>
              </c:numCache>
            </c:numRef>
          </c:val>
        </c:ser>
        <c:dLbls>
          <c:showLegendKey val="0"/>
          <c:showVal val="0"/>
          <c:showCatName val="0"/>
          <c:showSerName val="0"/>
          <c:showPercent val="0"/>
          <c:showBubbleSize val="0"/>
        </c:dLbls>
        <c:gapWidth val="250"/>
        <c:overlap val="100"/>
        <c:axId val="235104128"/>
        <c:axId val="235106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-1.68</c:v>
                </c:pt>
                <c:pt idx="1">
                  <c:v>0.03</c:v>
                </c:pt>
                <c:pt idx="2">
                  <c:v>1.53</c:v>
                </c:pt>
                <c:pt idx="3">
                  <c:v>0.27</c:v>
                </c:pt>
                <c:pt idx="4">
                  <c:v>0.34</c:v>
                </c:pt>
              </c:numCache>
            </c:numRef>
          </c:val>
          <c:smooth val="0"/>
        </c:ser>
        <c:dLbls>
          <c:showLegendKey val="0"/>
          <c:showVal val="0"/>
          <c:showCatName val="0"/>
          <c:showSerName val="0"/>
          <c:showPercent val="0"/>
          <c:showBubbleSize val="0"/>
        </c:dLbls>
        <c:marker val="1"/>
        <c:smooth val="0"/>
        <c:axId val="235104128"/>
        <c:axId val="235106304"/>
      </c:lineChart>
      <c:catAx>
        <c:axId val="23510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5106304"/>
        <c:crosses val="autoZero"/>
        <c:auto val="1"/>
        <c:lblAlgn val="ctr"/>
        <c:lblOffset val="100"/>
        <c:tickLblSkip val="1"/>
        <c:tickMarkSkip val="1"/>
        <c:noMultiLvlLbl val="0"/>
      </c:catAx>
      <c:valAx>
        <c:axId val="23510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10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#N/A</c:v>
                </c:pt>
                <c:pt idx="5">
                  <c:v>3.07</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6.35</c:v>
                </c:pt>
                <c:pt idx="1">
                  <c:v>#N/A</c:v>
                </c:pt>
                <c:pt idx="2">
                  <c:v>6.67</c:v>
                </c:pt>
                <c:pt idx="3">
                  <c:v>#N/A</c:v>
                </c:pt>
                <c:pt idx="4">
                  <c:v>0</c:v>
                </c:pt>
                <c:pt idx="5">
                  <c:v>0</c:v>
                </c:pt>
                <c:pt idx="6">
                  <c:v>0</c:v>
                </c:pt>
                <c:pt idx="7">
                  <c:v>0</c:v>
                </c:pt>
                <c:pt idx="8">
                  <c:v>0</c:v>
                </c:pt>
                <c:pt idx="9">
                  <c:v>0</c:v>
                </c:pt>
              </c:numCache>
            </c:numRef>
          </c:val>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0.17</c:v>
                </c:pt>
                <c:pt idx="1">
                  <c:v>#N/A</c:v>
                </c:pt>
                <c:pt idx="2">
                  <c:v>#N/A</c:v>
                </c:pt>
                <c:pt idx="3">
                  <c:v>0.03</c:v>
                </c:pt>
                <c:pt idx="4">
                  <c:v>0.62</c:v>
                </c:pt>
                <c:pt idx="5">
                  <c:v>#N/A</c:v>
                </c:pt>
                <c:pt idx="6">
                  <c:v>#N/A</c:v>
                </c:pt>
                <c:pt idx="7">
                  <c:v>0.25</c:v>
                </c:pt>
                <c:pt idx="8">
                  <c:v>#N/A</c:v>
                </c:pt>
                <c:pt idx="9">
                  <c:v>0.04</c:v>
                </c:pt>
              </c:numCache>
            </c:numRef>
          </c:val>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0.05</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0.12</c:v>
                </c:pt>
                <c:pt idx="4">
                  <c:v>#N/A</c:v>
                </c:pt>
                <c:pt idx="5">
                  <c:v>0.11</c:v>
                </c:pt>
                <c:pt idx="6">
                  <c:v>#N/A</c:v>
                </c:pt>
                <c:pt idx="7">
                  <c:v>0.14000000000000001</c:v>
                </c:pt>
                <c:pt idx="8">
                  <c:v>#N/A</c:v>
                </c:pt>
                <c:pt idx="9">
                  <c:v>0.12</c:v>
                </c:pt>
              </c:numCache>
            </c:numRef>
          </c:val>
        </c:ser>
        <c:ser>
          <c:idx val="5"/>
          <c:order val="5"/>
          <c:tx>
            <c:strRef>
              <c:f>データシート!$A$32</c:f>
              <c:strCache>
                <c:ptCount val="1"/>
                <c:pt idx="0">
                  <c:v>農業共済事業会計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c:v>
                </c:pt>
                <c:pt idx="2">
                  <c:v>#N/A</c:v>
                </c:pt>
                <c:pt idx="3">
                  <c:v>0.39</c:v>
                </c:pt>
                <c:pt idx="4">
                  <c:v>#N/A</c:v>
                </c:pt>
                <c:pt idx="5">
                  <c:v>0.36</c:v>
                </c:pt>
                <c:pt idx="6">
                  <c:v>#N/A</c:v>
                </c:pt>
                <c:pt idx="7">
                  <c:v>0.33</c:v>
                </c:pt>
                <c:pt idx="8">
                  <c:v>#N/A</c:v>
                </c:pt>
                <c:pt idx="9">
                  <c:v>0.31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0.18</c:v>
                </c:pt>
                <c:pt idx="2">
                  <c:v>#N/A</c:v>
                </c:pt>
                <c:pt idx="3">
                  <c:v>0.08</c:v>
                </c:pt>
                <c:pt idx="4">
                  <c:v>#N/A</c:v>
                </c:pt>
                <c:pt idx="5">
                  <c:v>1.52</c:v>
                </c:pt>
                <c:pt idx="6">
                  <c:v>#N/A</c:v>
                </c:pt>
                <c:pt idx="7">
                  <c:v>0.97</c:v>
                </c:pt>
                <c:pt idx="8">
                  <c:v>#N/A</c:v>
                </c:pt>
                <c:pt idx="9">
                  <c:v>0.71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0.09</c:v>
                </c:pt>
                <c:pt idx="2">
                  <c:v>#N/A</c:v>
                </c:pt>
                <c:pt idx="3">
                  <c:v>0.79</c:v>
                </c:pt>
                <c:pt idx="4">
                  <c:v>#N/A</c:v>
                </c:pt>
                <c:pt idx="5">
                  <c:v>0.76</c:v>
                </c:pt>
                <c:pt idx="6">
                  <c:v>#N/A</c:v>
                </c:pt>
                <c:pt idx="7">
                  <c:v>0.79</c:v>
                </c:pt>
                <c:pt idx="8">
                  <c:v>#N/A</c:v>
                </c:pt>
                <c:pt idx="9">
                  <c:v>1.26</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4.9800000000000004</c:v>
                </c:pt>
                <c:pt idx="2">
                  <c:v>#N/A</c:v>
                </c:pt>
                <c:pt idx="3">
                  <c:v>5.77</c:v>
                </c:pt>
                <c:pt idx="4">
                  <c:v>#N/A</c:v>
                </c:pt>
                <c:pt idx="5">
                  <c:v>6.47</c:v>
                </c:pt>
                <c:pt idx="6">
                  <c:v>#N/A</c:v>
                </c:pt>
                <c:pt idx="7">
                  <c:v>6.79</c:v>
                </c:pt>
                <c:pt idx="8">
                  <c:v>#N/A</c:v>
                </c:pt>
                <c:pt idx="9">
                  <c:v>6.68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17.59</c:v>
                </c:pt>
                <c:pt idx="2">
                  <c:v>#N/A</c:v>
                </c:pt>
                <c:pt idx="3">
                  <c:v>18.05</c:v>
                </c:pt>
                <c:pt idx="4">
                  <c:v>#N/A</c:v>
                </c:pt>
                <c:pt idx="5">
                  <c:v>8.9600000000000009</c:v>
                </c:pt>
                <c:pt idx="6">
                  <c:v>#N/A</c:v>
                </c:pt>
                <c:pt idx="7">
                  <c:v>9.91</c:v>
                </c:pt>
                <c:pt idx="8">
                  <c:v>#N/A</c:v>
                </c:pt>
                <c:pt idx="9">
                  <c:v>9.83</c:v>
                </c:pt>
              </c:numCache>
            </c:numRef>
          </c:val>
        </c:ser>
        <c:dLbls>
          <c:showLegendKey val="0"/>
          <c:showVal val="0"/>
          <c:showCatName val="0"/>
          <c:showSerName val="0"/>
          <c:showPercent val="0"/>
          <c:showBubbleSize val="0"/>
        </c:dLbls>
        <c:gapWidth val="150"/>
        <c:overlap val="100"/>
        <c:axId val="235561344"/>
        <c:axId val="235562880"/>
      </c:barChart>
      <c:catAx>
        <c:axId val="23556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562880"/>
        <c:crosses val="autoZero"/>
        <c:auto val="1"/>
        <c:lblAlgn val="ctr"/>
        <c:lblOffset val="100"/>
        <c:tickLblSkip val="1"/>
        <c:tickMarkSkip val="1"/>
        <c:noMultiLvlLbl val="0"/>
      </c:catAx>
      <c:valAx>
        <c:axId val="23556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561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3811</c:v>
                </c:pt>
                <c:pt idx="5">
                  <c:v>3766</c:v>
                </c:pt>
                <c:pt idx="8">
                  <c:v>3700</c:v>
                </c:pt>
                <c:pt idx="11">
                  <c:v>3809</c:v>
                </c:pt>
                <c:pt idx="14">
                  <c:v>3946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178</c:v>
                </c:pt>
                <c:pt idx="3">
                  <c:v>142</c:v>
                </c:pt>
                <c:pt idx="6">
                  <c:v>71</c:v>
                </c:pt>
                <c:pt idx="9">
                  <c:v>94</c:v>
                </c:pt>
                <c:pt idx="12">
                  <c:v>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14</c:v>
                </c:pt>
                <c:pt idx="6">
                  <c:v>33</c:v>
                </c:pt>
                <c:pt idx="9">
                  <c:v>136</c:v>
                </c:pt>
                <c:pt idx="12">
                  <c:v>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1010</c:v>
                </c:pt>
                <c:pt idx="3">
                  <c:v>968</c:v>
                </c:pt>
                <c:pt idx="6">
                  <c:v>889</c:v>
                </c:pt>
                <c:pt idx="9">
                  <c:v>858</c:v>
                </c:pt>
                <c:pt idx="12">
                  <c:v>903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4374</c:v>
                </c:pt>
                <c:pt idx="3">
                  <c:v>3992</c:v>
                </c:pt>
                <c:pt idx="6">
                  <c:v>3708</c:v>
                </c:pt>
                <c:pt idx="9">
                  <c:v>3766</c:v>
                </c:pt>
                <c:pt idx="12">
                  <c:v>3583</c:v>
                </c:pt>
              </c:numCache>
            </c:numRef>
          </c:val>
        </c:ser>
        <c:dLbls>
          <c:showLegendKey val="0"/>
          <c:showVal val="0"/>
          <c:showCatName val="0"/>
          <c:showSerName val="0"/>
          <c:showPercent val="0"/>
          <c:showBubbleSize val="0"/>
        </c:dLbls>
        <c:gapWidth val="100"/>
        <c:overlap val="100"/>
        <c:axId val="235425792"/>
        <c:axId val="235427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1753</c:v>
                </c:pt>
                <c:pt idx="2">
                  <c:v>#N/A</c:v>
                </c:pt>
                <c:pt idx="3">
                  <c:v>#N/A</c:v>
                </c:pt>
                <c:pt idx="4">
                  <c:v>1350</c:v>
                </c:pt>
                <c:pt idx="5">
                  <c:v>#N/A</c:v>
                </c:pt>
                <c:pt idx="6">
                  <c:v>#N/A</c:v>
                </c:pt>
                <c:pt idx="7">
                  <c:v>1001</c:v>
                </c:pt>
                <c:pt idx="8">
                  <c:v>#N/A</c:v>
                </c:pt>
                <c:pt idx="9">
                  <c:v>#N/A</c:v>
                </c:pt>
                <c:pt idx="10">
                  <c:v>1045</c:v>
                </c:pt>
                <c:pt idx="11">
                  <c:v>#N/A</c:v>
                </c:pt>
                <c:pt idx="12">
                  <c:v>#N/A</c:v>
                </c:pt>
                <c:pt idx="13">
                  <c:v>644</c:v>
                </c:pt>
                <c:pt idx="14">
                  <c:v>#N/A</c:v>
                </c:pt>
              </c:numCache>
            </c:numRef>
          </c:val>
          <c:smooth val="0"/>
        </c:ser>
        <c:dLbls>
          <c:showLegendKey val="0"/>
          <c:showVal val="0"/>
          <c:showCatName val="0"/>
          <c:showSerName val="0"/>
          <c:showPercent val="0"/>
          <c:showBubbleSize val="0"/>
        </c:dLbls>
        <c:marker val="1"/>
        <c:smooth val="0"/>
        <c:axId val="235425792"/>
        <c:axId val="235427712"/>
      </c:lineChart>
      <c:catAx>
        <c:axId val="23542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427712"/>
        <c:crosses val="autoZero"/>
        <c:auto val="1"/>
        <c:lblAlgn val="ctr"/>
        <c:lblOffset val="100"/>
        <c:tickLblSkip val="1"/>
        <c:tickMarkSkip val="1"/>
        <c:noMultiLvlLbl val="0"/>
      </c:catAx>
      <c:valAx>
        <c:axId val="235427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42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36638</c:v>
                </c:pt>
                <c:pt idx="5">
                  <c:v>38813</c:v>
                </c:pt>
                <c:pt idx="8">
                  <c:v>40358</c:v>
                </c:pt>
                <c:pt idx="11">
                  <c:v>40982</c:v>
                </c:pt>
                <c:pt idx="14">
                  <c:v>41328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7470</c:v>
                </c:pt>
                <c:pt idx="5">
                  <c:v>7590</c:v>
                </c:pt>
                <c:pt idx="8">
                  <c:v>6392</c:v>
                </c:pt>
                <c:pt idx="11">
                  <c:v>6061</c:v>
                </c:pt>
                <c:pt idx="14">
                  <c:v>6047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4571</c:v>
                </c:pt>
                <c:pt idx="5">
                  <c:v>6024</c:v>
                </c:pt>
                <c:pt idx="8">
                  <c:v>6096</c:v>
                </c:pt>
                <c:pt idx="11">
                  <c:v>6307</c:v>
                </c:pt>
                <c:pt idx="14">
                  <c:v>6678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1872</c:v>
                </c:pt>
                <c:pt idx="3">
                  <c:v>1813</c:v>
                </c:pt>
                <c:pt idx="6">
                  <c:v>1739</c:v>
                </c:pt>
                <c:pt idx="9">
                  <c:v>1691</c:v>
                </c:pt>
                <c:pt idx="12">
                  <c:v>1681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4480</c:v>
                </c:pt>
                <c:pt idx="3">
                  <c:v>4244</c:v>
                </c:pt>
                <c:pt idx="6">
                  <c:v>6003</c:v>
                </c:pt>
                <c:pt idx="9">
                  <c:v>5553</c:v>
                </c:pt>
                <c:pt idx="12">
                  <c:v>4935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561</c:v>
                </c:pt>
                <c:pt idx="3">
                  <c:v>2216</c:v>
                </c:pt>
                <c:pt idx="6">
                  <c:v>2857</c:v>
                </c:pt>
                <c:pt idx="9">
                  <c:v>3078</c:v>
                </c:pt>
                <c:pt idx="12">
                  <c:v>2924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17154</c:v>
                </c:pt>
                <c:pt idx="3">
                  <c:v>17822</c:v>
                </c:pt>
                <c:pt idx="6">
                  <c:v>15568</c:v>
                </c:pt>
                <c:pt idx="9">
                  <c:v>14203</c:v>
                </c:pt>
                <c:pt idx="12">
                  <c:v>13739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784</c:v>
                </c:pt>
                <c:pt idx="3">
                  <c:v>518</c:v>
                </c:pt>
                <c:pt idx="6">
                  <c:v>347</c:v>
                </c:pt>
                <c:pt idx="9">
                  <c:v>310</c:v>
                </c:pt>
                <c:pt idx="12">
                  <c:v>236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30504</c:v>
                </c:pt>
                <c:pt idx="3">
                  <c:v>31018</c:v>
                </c:pt>
                <c:pt idx="6">
                  <c:v>37076</c:v>
                </c:pt>
                <c:pt idx="9">
                  <c:v>37153</c:v>
                </c:pt>
                <c:pt idx="12">
                  <c:v>37272</c:v>
                </c:pt>
              </c:numCache>
            </c:numRef>
          </c:val>
        </c:ser>
        <c:dLbls>
          <c:showLegendKey val="0"/>
          <c:showVal val="0"/>
          <c:showCatName val="0"/>
          <c:showSerName val="0"/>
          <c:showPercent val="0"/>
          <c:showBubbleSize val="0"/>
        </c:dLbls>
        <c:gapWidth val="100"/>
        <c:overlap val="100"/>
        <c:axId val="235156992"/>
        <c:axId val="235158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6677</c:v>
                </c:pt>
                <c:pt idx="2">
                  <c:v>#N/A</c:v>
                </c:pt>
                <c:pt idx="3">
                  <c:v>#N/A</c:v>
                </c:pt>
                <c:pt idx="4">
                  <c:v>5204</c:v>
                </c:pt>
                <c:pt idx="5">
                  <c:v>#N/A</c:v>
                </c:pt>
                <c:pt idx="6">
                  <c:v>#N/A</c:v>
                </c:pt>
                <c:pt idx="7">
                  <c:v>10744</c:v>
                </c:pt>
                <c:pt idx="8">
                  <c:v>#N/A</c:v>
                </c:pt>
                <c:pt idx="9">
                  <c:v>#N/A</c:v>
                </c:pt>
                <c:pt idx="10">
                  <c:v>8639</c:v>
                </c:pt>
                <c:pt idx="11">
                  <c:v>#N/A</c:v>
                </c:pt>
                <c:pt idx="12">
                  <c:v>#N/A</c:v>
                </c:pt>
                <c:pt idx="13">
                  <c:v>6734</c:v>
                </c:pt>
                <c:pt idx="14">
                  <c:v>#N/A</c:v>
                </c:pt>
              </c:numCache>
            </c:numRef>
          </c:val>
          <c:smooth val="0"/>
        </c:ser>
        <c:dLbls>
          <c:showLegendKey val="0"/>
          <c:showVal val="0"/>
          <c:showCatName val="0"/>
          <c:showSerName val="0"/>
          <c:showPercent val="0"/>
          <c:showBubbleSize val="0"/>
        </c:dLbls>
        <c:marker val="1"/>
        <c:smooth val="0"/>
        <c:axId val="235156992"/>
        <c:axId val="235158912"/>
      </c:lineChart>
      <c:catAx>
        <c:axId val="23515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158912"/>
        <c:crosses val="autoZero"/>
        <c:auto val="1"/>
        <c:lblAlgn val="ctr"/>
        <c:lblOffset val="100"/>
        <c:tickLblSkip val="1"/>
        <c:tickMarkSkip val="1"/>
        <c:noMultiLvlLbl val="0"/>
      </c:catAx>
      <c:valAx>
        <c:axId val="23515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15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68270976"/>
        <c:axId val="268285440"/>
      </c:scatterChart>
      <c:valAx>
        <c:axId val="2682709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8285440"/>
        <c:crosses val="autoZero"/>
        <c:crossBetween val="midCat"/>
      </c:valAx>
      <c:valAx>
        <c:axId val="2682854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8270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12.3</c:v>
                </c:pt>
                <c:pt idx="1">
                  <c:v>10.8</c:v>
                </c:pt>
                <c:pt idx="2">
                  <c:v>8.6999999999999993</c:v>
                </c:pt>
                <c:pt idx="3">
                  <c:v>7.2</c:v>
                </c:pt>
                <c:pt idx="4">
                  <c:v>5.7</c:v>
                </c:pt>
              </c:numCache>
            </c:numRef>
          </c:xVal>
          <c:yVal>
            <c:numRef>
              <c:f>公会計指標分析・財政指標組合せ分析表!$K$73:$O$73</c:f>
              <c:numCache>
                <c:formatCode>#,##0.0;"▲ "#,##0.0</c:formatCode>
                <c:ptCount val="5"/>
                <c:pt idx="0">
                  <c:v>42.6</c:v>
                </c:pt>
                <c:pt idx="1">
                  <c:v>33.700000000000003</c:v>
                </c:pt>
                <c:pt idx="2">
                  <c:v>68.400000000000006</c:v>
                </c:pt>
                <c:pt idx="3">
                  <c:v>55.6</c:v>
                </c:pt>
                <c:pt idx="4">
                  <c:v>43.1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245590656"/>
        <c:axId val="268747520"/>
      </c:scatterChart>
      <c:valAx>
        <c:axId val="245590656"/>
        <c:scaling>
          <c:orientation val="minMax"/>
          <c:max val="12.9"/>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8747520"/>
        <c:crosses val="autoZero"/>
        <c:crossBetween val="midCat"/>
      </c:valAx>
      <c:valAx>
        <c:axId val="268747520"/>
        <c:scaling>
          <c:orientation val="minMax"/>
          <c:max val="7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55906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全体の公債費が減少する一方、交付税措置のある有利な起債を活用していることから、実質的な公債費は減少している。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職員数の減少と新陳代謝により、退職手当負担見込額が減少したほか、基金の増加や交付税措置のある有利な起債の活用により、将来負担比率は減少している。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79,282
78,169
176.51
31,389,038
30,934,549
144,238
18,902,689
37,271,674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43.1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79,282
78,169
176.51
31,389,038
30,934,549
144,238
18,902,689
37,271,674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79,282
78,169
176.51
31,389,038
30,934,549
144,238
18,902,689
37,271,674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79,282
78,169
176.51
31,389,038
30,934,549
144,238
18,902,689
37,271,674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財政力指数は前年度と比べて、ほぼ同率であるが、類似団体平均は０．１ポイント上昇している。三木市創生計画を実行していくためにも、強固な財政基盤となるよう、更に収入の確保を図っていく。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5292</xdr:rowOff>
    </xdr:to>
    <xdr:cxnSp macro="">
      <xdr:nvCxnSpPr>
        <xdr:cNvPr id="68" name="直線コネクタ 67"/>
        <xdr:cNvCxnSpPr/>
      </xdr:nvCxnSpPr>
      <xdr:spPr>
        <a:xfrm flipV="1">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5292</xdr:rowOff>
    </xdr:from>
    <xdr:to>
      <xdr:col>6</xdr:col>
      <xdr:colOff>0</xdr:colOff>
      <xdr:row>42</xdr:row>
      <xdr:rowOff>5292</xdr:rowOff>
    </xdr:to>
    <xdr:cxnSp macro="">
      <xdr:nvCxnSpPr>
        <xdr:cNvPr id="71" name="直線コネクタ 70"/>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5292</xdr:rowOff>
    </xdr:from>
    <xdr:to>
      <xdr:col>4</xdr:col>
      <xdr:colOff>482600</xdr:colOff>
      <xdr:row>42</xdr:row>
      <xdr:rowOff>25400</xdr:rowOff>
    </xdr:to>
    <xdr:cxnSp macro="">
      <xdr:nvCxnSpPr>
        <xdr:cNvPr id="74" name="直線コネクタ 73"/>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25400</xdr:rowOff>
    </xdr:to>
    <xdr:cxnSp macro="">
      <xdr:nvCxnSpPr>
        <xdr:cNvPr id="77" name="直線コネクタ 76"/>
        <xdr:cNvCxnSpPr/>
      </xdr:nvCxnSpPr>
      <xdr:spPr>
        <a:xfrm>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8"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9" name="円/楕円 88"/>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66269</xdr:rowOff>
    </xdr:from>
    <xdr:ext cx="736600" cy="259045"/>
    <xdr:sp macro="" textlink="">
      <xdr:nvSpPr>
        <xdr:cNvPr id="90" name="テキスト ボックス 89"/>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125942</xdr:rowOff>
    </xdr:from>
    <xdr:to>
      <xdr:col>4</xdr:col>
      <xdr:colOff>533400</xdr:colOff>
      <xdr:row>42</xdr:row>
      <xdr:rowOff>56092</xdr:rowOff>
    </xdr:to>
    <xdr:sp macro="" textlink="">
      <xdr:nvSpPr>
        <xdr:cNvPr id="91" name="円/楕円 90"/>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66269</xdr:rowOff>
    </xdr:from>
    <xdr:ext cx="762000" cy="259045"/>
    <xdr:sp macro="" textlink="">
      <xdr:nvSpPr>
        <xdr:cNvPr id="92" name="テキスト ボックス 91"/>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66269</xdr:rowOff>
    </xdr:from>
    <xdr:ext cx="762000" cy="259045"/>
    <xdr:sp macro="" textlink="">
      <xdr:nvSpPr>
        <xdr:cNvPr id="96" name="テキスト ボックス 95"/>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的な支出のうち、扶助費が増加する一方、人件費や公債費が減少していることから、経常収支比率は９０％を下回っている。今後とも経費の削減に努めるが、地方交付税等収入の減少により、経常収支比率は同水準で推移する見込みであ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64</xdr:row>
      <xdr:rowOff>49022</xdr:rowOff>
    </xdr:to>
    <xdr:cxnSp macro="">
      <xdr:nvCxnSpPr>
        <xdr:cNvPr id="129" name="直線コネクタ 128"/>
        <xdr:cNvCxnSpPr/>
      </xdr:nvCxnSpPr>
      <xdr:spPr>
        <a:xfrm flipV="1">
          <a:off x="4114800" y="1101217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49022</xdr:rowOff>
    </xdr:from>
    <xdr:to>
      <xdr:col>6</xdr:col>
      <xdr:colOff>0</xdr:colOff>
      <xdr:row>64</xdr:row>
      <xdr:rowOff>53848</xdr:rowOff>
    </xdr:to>
    <xdr:cxnSp macro="">
      <xdr:nvCxnSpPr>
        <xdr:cNvPr id="132" name="直線コネクタ 131"/>
        <xdr:cNvCxnSpPr/>
      </xdr:nvCxnSpPr>
      <xdr:spPr>
        <a:xfrm flipV="1">
          <a:off x="3225800" y="110218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53848</xdr:rowOff>
    </xdr:from>
    <xdr:to>
      <xdr:col>4</xdr:col>
      <xdr:colOff>482600</xdr:colOff>
      <xdr:row>64</xdr:row>
      <xdr:rowOff>106934</xdr:rowOff>
    </xdr:to>
    <xdr:cxnSp macro="">
      <xdr:nvCxnSpPr>
        <xdr:cNvPr id="135" name="直線コネクタ 134"/>
        <xdr:cNvCxnSpPr/>
      </xdr:nvCxnSpPr>
      <xdr:spPr>
        <a:xfrm flipV="1">
          <a:off x="2336800" y="1102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37" name="テキスト ボックス 136"/>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106934</xdr:rowOff>
    </xdr:from>
    <xdr:to>
      <xdr:col>3</xdr:col>
      <xdr:colOff>279400</xdr:colOff>
      <xdr:row>65</xdr:row>
      <xdr:rowOff>27178</xdr:rowOff>
    </xdr:to>
    <xdr:cxnSp macro="">
      <xdr:nvCxnSpPr>
        <xdr:cNvPr id="138" name="直線コネクタ 137"/>
        <xdr:cNvCxnSpPr/>
      </xdr:nvCxnSpPr>
      <xdr:spPr>
        <a:xfrm flipV="1">
          <a:off x="1447800" y="1107973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48" name="円/楕円 147"/>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49"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169672</xdr:rowOff>
    </xdr:from>
    <xdr:to>
      <xdr:col>6</xdr:col>
      <xdr:colOff>50800</xdr:colOff>
      <xdr:row>64</xdr:row>
      <xdr:rowOff>99822</xdr:rowOff>
    </xdr:to>
    <xdr:sp macro="" textlink="">
      <xdr:nvSpPr>
        <xdr:cNvPr id="150" name="円/楕円 149"/>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109999</xdr:rowOff>
    </xdr:from>
    <xdr:ext cx="736600" cy="259045"/>
    <xdr:sp macro="" textlink="">
      <xdr:nvSpPr>
        <xdr:cNvPr id="151" name="テキスト ボックス 150"/>
        <xdr:cNvSpPr txBox="1"/>
      </xdr:nvSpPr>
      <xdr:spPr>
        <a:xfrm>
          <a:off x="3733800" y="1073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3048</xdr:rowOff>
    </xdr:from>
    <xdr:to>
      <xdr:col>4</xdr:col>
      <xdr:colOff>533400</xdr:colOff>
      <xdr:row>64</xdr:row>
      <xdr:rowOff>104648</xdr:rowOff>
    </xdr:to>
    <xdr:sp macro="" textlink="">
      <xdr:nvSpPr>
        <xdr:cNvPr id="152" name="円/楕円 151"/>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89425</xdr:rowOff>
    </xdr:from>
    <xdr:ext cx="762000" cy="259045"/>
    <xdr:sp macro="" textlink="">
      <xdr:nvSpPr>
        <xdr:cNvPr id="153" name="テキスト ボックス 152"/>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56134</xdr:rowOff>
    </xdr:from>
    <xdr:to>
      <xdr:col>3</xdr:col>
      <xdr:colOff>330200</xdr:colOff>
      <xdr:row>64</xdr:row>
      <xdr:rowOff>157734</xdr:rowOff>
    </xdr:to>
    <xdr:sp macro="" textlink="">
      <xdr:nvSpPr>
        <xdr:cNvPr id="154" name="円/楕円 153"/>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142511</xdr:rowOff>
    </xdr:from>
    <xdr:ext cx="762000" cy="259045"/>
    <xdr:sp macro="" textlink="">
      <xdr:nvSpPr>
        <xdr:cNvPr id="155" name="テキスト ボックス 154"/>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147828</xdr:rowOff>
    </xdr:from>
    <xdr:to>
      <xdr:col>2</xdr:col>
      <xdr:colOff>127000</xdr:colOff>
      <xdr:row>65</xdr:row>
      <xdr:rowOff>77978</xdr:rowOff>
    </xdr:to>
    <xdr:sp macro="" textlink="">
      <xdr:nvSpPr>
        <xdr:cNvPr id="156" name="円/楕円 155"/>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62755</xdr:rowOff>
    </xdr:from>
    <xdr:ext cx="762000" cy="259045"/>
    <xdr:sp macro="" textlink="">
      <xdr:nvSpPr>
        <xdr:cNvPr id="157" name="テキスト ボックス 156"/>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[116,700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合併による職員数の適正化を進めたことにより、類似団体に比べて低いものの、近年増加傾向にあるため、働き方改革による超過勤務手当の削減に取り組む。</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100085</xdr:rowOff>
    </xdr:from>
    <xdr:to>
      <xdr:col>7</xdr:col>
      <xdr:colOff>152400</xdr:colOff>
      <xdr:row>83</xdr:row>
      <xdr:rowOff>145414</xdr:rowOff>
    </xdr:to>
    <xdr:cxnSp macro="">
      <xdr:nvCxnSpPr>
        <xdr:cNvPr id="194" name="直線コネクタ 193"/>
        <xdr:cNvCxnSpPr/>
      </xdr:nvCxnSpPr>
      <xdr:spPr>
        <a:xfrm>
          <a:off x="4114800" y="14330435"/>
          <a:ext cx="838200" cy="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14613</xdr:rowOff>
    </xdr:from>
    <xdr:to>
      <xdr:col>6</xdr:col>
      <xdr:colOff>0</xdr:colOff>
      <xdr:row>83</xdr:row>
      <xdr:rowOff>100085</xdr:rowOff>
    </xdr:to>
    <xdr:cxnSp macro="">
      <xdr:nvCxnSpPr>
        <xdr:cNvPr id="197" name="直線コネクタ 196"/>
        <xdr:cNvCxnSpPr/>
      </xdr:nvCxnSpPr>
      <xdr:spPr>
        <a:xfrm>
          <a:off x="3225800" y="14244963"/>
          <a:ext cx="889000" cy="8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8685</xdr:rowOff>
    </xdr:from>
    <xdr:to>
      <xdr:col>4</xdr:col>
      <xdr:colOff>482600</xdr:colOff>
      <xdr:row>83</xdr:row>
      <xdr:rowOff>14613</xdr:rowOff>
    </xdr:to>
    <xdr:cxnSp macro="">
      <xdr:nvCxnSpPr>
        <xdr:cNvPr id="200" name="直線コネクタ 199"/>
        <xdr:cNvCxnSpPr/>
      </xdr:nvCxnSpPr>
      <xdr:spPr>
        <a:xfrm>
          <a:off x="2336800" y="14239035"/>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8685</xdr:rowOff>
    </xdr:from>
    <xdr:to>
      <xdr:col>3</xdr:col>
      <xdr:colOff>279400</xdr:colOff>
      <xdr:row>83</xdr:row>
      <xdr:rowOff>102464</xdr:rowOff>
    </xdr:to>
    <xdr:cxnSp macro="">
      <xdr:nvCxnSpPr>
        <xdr:cNvPr id="203" name="直線コネクタ 202"/>
        <xdr:cNvCxnSpPr/>
      </xdr:nvCxnSpPr>
      <xdr:spPr>
        <a:xfrm flipV="1">
          <a:off x="1447800" y="14239035"/>
          <a:ext cx="889000" cy="9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94614</xdr:rowOff>
    </xdr:from>
    <xdr:to>
      <xdr:col>7</xdr:col>
      <xdr:colOff>203200</xdr:colOff>
      <xdr:row>84</xdr:row>
      <xdr:rowOff>24764</xdr:rowOff>
    </xdr:to>
    <xdr:sp macro="" textlink="">
      <xdr:nvSpPr>
        <xdr:cNvPr id="213" name="円/楕円 212"/>
        <xdr:cNvSpPr/>
      </xdr:nvSpPr>
      <xdr:spPr>
        <a:xfrm>
          <a:off x="4902200" y="143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111141</xdr:rowOff>
    </xdr:from>
    <xdr:ext cx="762000" cy="259045"/>
    <xdr:sp macro="" textlink="">
      <xdr:nvSpPr>
        <xdr:cNvPr id="214" name="人件費・物件費等の状況該当値テキスト"/>
        <xdr:cNvSpPr txBox="1"/>
      </xdr:nvSpPr>
      <xdr:spPr>
        <a:xfrm>
          <a:off x="5041900" y="1417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116,700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49285</xdr:rowOff>
    </xdr:from>
    <xdr:to>
      <xdr:col>6</xdr:col>
      <xdr:colOff>50800</xdr:colOff>
      <xdr:row>83</xdr:row>
      <xdr:rowOff>150885</xdr:rowOff>
    </xdr:to>
    <xdr:sp macro="" textlink="">
      <xdr:nvSpPr>
        <xdr:cNvPr id="215" name="円/楕円 214"/>
        <xdr:cNvSpPr/>
      </xdr:nvSpPr>
      <xdr:spPr>
        <a:xfrm>
          <a:off x="4064000" y="142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161062</xdr:rowOff>
    </xdr:from>
    <xdr:ext cx="736600" cy="259045"/>
    <xdr:sp macro="" textlink="">
      <xdr:nvSpPr>
        <xdr:cNvPr id="216" name="テキスト ボックス 215"/>
        <xdr:cNvSpPr txBox="1"/>
      </xdr:nvSpPr>
      <xdr:spPr>
        <a:xfrm>
          <a:off x="3733800" y="1404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114,070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135263</xdr:rowOff>
    </xdr:from>
    <xdr:to>
      <xdr:col>4</xdr:col>
      <xdr:colOff>533400</xdr:colOff>
      <xdr:row>83</xdr:row>
      <xdr:rowOff>65413</xdr:rowOff>
    </xdr:to>
    <xdr:sp macro="" textlink="">
      <xdr:nvSpPr>
        <xdr:cNvPr id="217" name="円/楕円 216"/>
        <xdr:cNvSpPr/>
      </xdr:nvSpPr>
      <xdr:spPr>
        <a:xfrm>
          <a:off x="3175000" y="141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75590</xdr:rowOff>
    </xdr:from>
    <xdr:ext cx="762000" cy="259045"/>
    <xdr:sp macro="" textlink="">
      <xdr:nvSpPr>
        <xdr:cNvPr id="218" name="テキスト ボックス 217"/>
        <xdr:cNvSpPr txBox="1"/>
      </xdr:nvSpPr>
      <xdr:spPr>
        <a:xfrm>
          <a:off x="2844800" y="139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109,111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129335</xdr:rowOff>
    </xdr:from>
    <xdr:to>
      <xdr:col>3</xdr:col>
      <xdr:colOff>330200</xdr:colOff>
      <xdr:row>83</xdr:row>
      <xdr:rowOff>59485</xdr:rowOff>
    </xdr:to>
    <xdr:sp macro="" textlink="">
      <xdr:nvSpPr>
        <xdr:cNvPr id="219" name="円/楕円 218"/>
        <xdr:cNvSpPr/>
      </xdr:nvSpPr>
      <xdr:spPr>
        <a:xfrm>
          <a:off x="2286000" y="141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69662</xdr:rowOff>
    </xdr:from>
    <xdr:ext cx="762000" cy="259045"/>
    <xdr:sp macro="" textlink="">
      <xdr:nvSpPr>
        <xdr:cNvPr id="220" name="テキスト ボックス 219"/>
        <xdr:cNvSpPr txBox="1"/>
      </xdr:nvSpPr>
      <xdr:spPr>
        <a:xfrm>
          <a:off x="1955800" y="1395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108,767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51664</xdr:rowOff>
    </xdr:from>
    <xdr:to>
      <xdr:col>2</xdr:col>
      <xdr:colOff>127000</xdr:colOff>
      <xdr:row>83</xdr:row>
      <xdr:rowOff>153264</xdr:rowOff>
    </xdr:to>
    <xdr:sp macro="" textlink="">
      <xdr:nvSpPr>
        <xdr:cNvPr id="221" name="円/楕円 220"/>
        <xdr:cNvSpPr/>
      </xdr:nvSpPr>
      <xdr:spPr>
        <a:xfrm>
          <a:off x="1397000" y="142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163441</xdr:rowOff>
    </xdr:from>
    <xdr:ext cx="762000" cy="259045"/>
    <xdr:sp macro="" textlink="">
      <xdr:nvSpPr>
        <xdr:cNvPr id="222" name="テキスト ボックス 221"/>
        <xdr:cNvSpPr txBox="1"/>
      </xdr:nvSpPr>
      <xdr:spPr>
        <a:xfrm>
          <a:off x="1066800" y="1405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給料表の見直しに伴い、現給保障があったが、昇給や給与改定を反映した結果、給与月額が増加し、ラスパイレス指数が増加した。</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98879</xdr:rowOff>
    </xdr:from>
    <xdr:to>
      <xdr:col>24</xdr:col>
      <xdr:colOff>558800</xdr:colOff>
      <xdr:row>84</xdr:row>
      <xdr:rowOff>99786</xdr:rowOff>
    </xdr:to>
    <xdr:cxnSp macro="">
      <xdr:nvCxnSpPr>
        <xdr:cNvPr id="258" name="直線コネクタ 257"/>
        <xdr:cNvCxnSpPr/>
      </xdr:nvCxnSpPr>
      <xdr:spPr>
        <a:xfrm>
          <a:off x="16179800" y="14329229"/>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98879</xdr:rowOff>
    </xdr:from>
    <xdr:to>
      <xdr:col>23</xdr:col>
      <xdr:colOff>406400</xdr:colOff>
      <xdr:row>84</xdr:row>
      <xdr:rowOff>76805</xdr:rowOff>
    </xdr:to>
    <xdr:cxnSp macro="">
      <xdr:nvCxnSpPr>
        <xdr:cNvPr id="261" name="直線コネクタ 260"/>
        <xdr:cNvCxnSpPr/>
      </xdr:nvCxnSpPr>
      <xdr:spPr>
        <a:xfrm flipV="1">
          <a:off x="15290800" y="14329229"/>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63" name="テキスト ボックス 26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85</xdr:row>
      <xdr:rowOff>77712</xdr:rowOff>
    </xdr:to>
    <xdr:cxnSp macro="">
      <xdr:nvCxnSpPr>
        <xdr:cNvPr id="264" name="直線コネクタ 263"/>
        <xdr:cNvCxnSpPr/>
      </xdr:nvCxnSpPr>
      <xdr:spPr>
        <a:xfrm flipV="1">
          <a:off x="14401800" y="1447860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77712</xdr:rowOff>
    </xdr:from>
    <xdr:to>
      <xdr:col>21</xdr:col>
      <xdr:colOff>0</xdr:colOff>
      <xdr:row>85</xdr:row>
      <xdr:rowOff>100693</xdr:rowOff>
    </xdr:to>
    <xdr:cxnSp macro="">
      <xdr:nvCxnSpPr>
        <xdr:cNvPr id="267" name="直線コネクタ 266"/>
        <xdr:cNvCxnSpPr/>
      </xdr:nvCxnSpPr>
      <xdr:spPr>
        <a:xfrm flipV="1">
          <a:off x="13512800" y="1465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7" name="円/楕円 276"/>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78"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48079</xdr:rowOff>
    </xdr:from>
    <xdr:to>
      <xdr:col>23</xdr:col>
      <xdr:colOff>457200</xdr:colOff>
      <xdr:row>83</xdr:row>
      <xdr:rowOff>149679</xdr:rowOff>
    </xdr:to>
    <xdr:sp macro="" textlink="">
      <xdr:nvSpPr>
        <xdr:cNvPr id="279" name="円/楕円 278"/>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80" name="テキスト ボックス 279"/>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26005</xdr:rowOff>
    </xdr:from>
    <xdr:to>
      <xdr:col>22</xdr:col>
      <xdr:colOff>254000</xdr:colOff>
      <xdr:row>84</xdr:row>
      <xdr:rowOff>127605</xdr:rowOff>
    </xdr:to>
    <xdr:sp macro="" textlink="">
      <xdr:nvSpPr>
        <xdr:cNvPr id="281" name="円/楕円 280"/>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112382</xdr:rowOff>
    </xdr:from>
    <xdr:ext cx="762000" cy="259045"/>
    <xdr:sp macro="" textlink="">
      <xdr:nvSpPr>
        <xdr:cNvPr id="282" name="テキスト ボックス 281"/>
        <xdr:cNvSpPr txBox="1"/>
      </xdr:nvSpPr>
      <xdr:spPr>
        <a:xfrm>
          <a:off x="14909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26912</xdr:rowOff>
    </xdr:from>
    <xdr:to>
      <xdr:col>21</xdr:col>
      <xdr:colOff>50800</xdr:colOff>
      <xdr:row>85</xdr:row>
      <xdr:rowOff>128512</xdr:rowOff>
    </xdr:to>
    <xdr:sp macro="" textlink="">
      <xdr:nvSpPr>
        <xdr:cNvPr id="283" name="円/楕円 282"/>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138689</xdr:rowOff>
    </xdr:from>
    <xdr:ext cx="762000" cy="259045"/>
    <xdr:sp macro="" textlink="">
      <xdr:nvSpPr>
        <xdr:cNvPr id="284" name="テキスト ボックス 283"/>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49893</xdr:rowOff>
    </xdr:from>
    <xdr:to>
      <xdr:col>19</xdr:col>
      <xdr:colOff>533400</xdr:colOff>
      <xdr:row>85</xdr:row>
      <xdr:rowOff>151493</xdr:rowOff>
    </xdr:to>
    <xdr:sp macro="" textlink="">
      <xdr:nvSpPr>
        <xdr:cNvPr id="285" name="円/楕円 284"/>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161670</xdr:rowOff>
    </xdr:from>
    <xdr:ext cx="762000" cy="259045"/>
    <xdr:sp macro="" textlink="">
      <xdr:nvSpPr>
        <xdr:cNvPr id="286" name="テキスト ボックス 285"/>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合併による職員数の適正化を進めたため、類似団体に比べて少ない職員数で効率的に運営している。この職員数は近隣市に比べても同水準である。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43497</xdr:rowOff>
    </xdr:from>
    <xdr:to>
      <xdr:col>24</xdr:col>
      <xdr:colOff>558800</xdr:colOff>
      <xdr:row>60</xdr:row>
      <xdr:rowOff>71649</xdr:rowOff>
    </xdr:to>
    <xdr:cxnSp macro="">
      <xdr:nvCxnSpPr>
        <xdr:cNvPr id="321" name="直線コネクタ 320"/>
        <xdr:cNvCxnSpPr/>
      </xdr:nvCxnSpPr>
      <xdr:spPr>
        <a:xfrm flipV="1">
          <a:off x="16179800" y="10330497"/>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71649</xdr:rowOff>
    </xdr:from>
    <xdr:to>
      <xdr:col>23</xdr:col>
      <xdr:colOff>406400</xdr:colOff>
      <xdr:row>60</xdr:row>
      <xdr:rowOff>71649</xdr:rowOff>
    </xdr:to>
    <xdr:cxnSp macro="">
      <xdr:nvCxnSpPr>
        <xdr:cNvPr id="324" name="直線コネクタ 323"/>
        <xdr:cNvCxnSpPr/>
      </xdr:nvCxnSpPr>
      <xdr:spPr>
        <a:xfrm>
          <a:off x="15290800" y="10358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71649</xdr:rowOff>
    </xdr:from>
    <xdr:to>
      <xdr:col>22</xdr:col>
      <xdr:colOff>203200</xdr:colOff>
      <xdr:row>60</xdr:row>
      <xdr:rowOff>125942</xdr:rowOff>
    </xdr:to>
    <xdr:cxnSp macro="">
      <xdr:nvCxnSpPr>
        <xdr:cNvPr id="327" name="直線コネクタ 326"/>
        <xdr:cNvCxnSpPr/>
      </xdr:nvCxnSpPr>
      <xdr:spPr>
        <a:xfrm flipV="1">
          <a:off x="14401800" y="10358649"/>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125942</xdr:rowOff>
    </xdr:from>
    <xdr:to>
      <xdr:col>21</xdr:col>
      <xdr:colOff>0</xdr:colOff>
      <xdr:row>61</xdr:row>
      <xdr:rowOff>24871</xdr:rowOff>
    </xdr:to>
    <xdr:cxnSp macro="">
      <xdr:nvCxnSpPr>
        <xdr:cNvPr id="330" name="直線コネクタ 329"/>
        <xdr:cNvCxnSpPr/>
      </xdr:nvCxnSpPr>
      <xdr:spPr>
        <a:xfrm flipV="1">
          <a:off x="13512800" y="10412942"/>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164147</xdr:rowOff>
    </xdr:from>
    <xdr:to>
      <xdr:col>24</xdr:col>
      <xdr:colOff>609600</xdr:colOff>
      <xdr:row>60</xdr:row>
      <xdr:rowOff>94297</xdr:rowOff>
    </xdr:to>
    <xdr:sp macro="" textlink="">
      <xdr:nvSpPr>
        <xdr:cNvPr id="340" name="円/楕円 339"/>
        <xdr:cNvSpPr/>
      </xdr:nvSpPr>
      <xdr:spPr>
        <a:xfrm>
          <a:off x="169672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9224</xdr:rowOff>
    </xdr:from>
    <xdr:ext cx="762000" cy="259045"/>
    <xdr:sp macro="" textlink="">
      <xdr:nvSpPr>
        <xdr:cNvPr id="341" name="定員管理の状況該当値テキスト"/>
        <xdr:cNvSpPr txBox="1"/>
      </xdr:nvSpPr>
      <xdr:spPr>
        <a:xfrm>
          <a:off x="17106900" y="1012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20849</xdr:rowOff>
    </xdr:from>
    <xdr:to>
      <xdr:col>23</xdr:col>
      <xdr:colOff>457200</xdr:colOff>
      <xdr:row>60</xdr:row>
      <xdr:rowOff>122449</xdr:rowOff>
    </xdr:to>
    <xdr:sp macro="" textlink="">
      <xdr:nvSpPr>
        <xdr:cNvPr id="342" name="円/楕円 341"/>
        <xdr:cNvSpPr/>
      </xdr:nvSpPr>
      <xdr:spPr>
        <a:xfrm>
          <a:off x="16129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132626</xdr:rowOff>
    </xdr:from>
    <xdr:ext cx="736600" cy="259045"/>
    <xdr:sp macro="" textlink="">
      <xdr:nvSpPr>
        <xdr:cNvPr id="343" name="テキスト ボックス 342"/>
        <xdr:cNvSpPr txBox="1"/>
      </xdr:nvSpPr>
      <xdr:spPr>
        <a:xfrm>
          <a:off x="15798800" y="10076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20849</xdr:rowOff>
    </xdr:from>
    <xdr:to>
      <xdr:col>22</xdr:col>
      <xdr:colOff>254000</xdr:colOff>
      <xdr:row>60</xdr:row>
      <xdr:rowOff>122449</xdr:rowOff>
    </xdr:to>
    <xdr:sp macro="" textlink="">
      <xdr:nvSpPr>
        <xdr:cNvPr id="344" name="円/楕円 343"/>
        <xdr:cNvSpPr/>
      </xdr:nvSpPr>
      <xdr:spPr>
        <a:xfrm>
          <a:off x="15240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132626</xdr:rowOff>
    </xdr:from>
    <xdr:ext cx="762000" cy="259045"/>
    <xdr:sp macro="" textlink="">
      <xdr:nvSpPr>
        <xdr:cNvPr id="345" name="テキスト ボックス 344"/>
        <xdr:cNvSpPr txBox="1"/>
      </xdr:nvSpPr>
      <xdr:spPr>
        <a:xfrm>
          <a:off x="14909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75142</xdr:rowOff>
    </xdr:from>
    <xdr:to>
      <xdr:col>21</xdr:col>
      <xdr:colOff>50800</xdr:colOff>
      <xdr:row>61</xdr:row>
      <xdr:rowOff>5292</xdr:rowOff>
    </xdr:to>
    <xdr:sp macro="" textlink="">
      <xdr:nvSpPr>
        <xdr:cNvPr id="346" name="円/楕円 345"/>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15469</xdr:rowOff>
    </xdr:from>
    <xdr:ext cx="762000" cy="259045"/>
    <xdr:sp macro="" textlink="">
      <xdr:nvSpPr>
        <xdr:cNvPr id="347" name="テキスト ボックス 346"/>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145521</xdr:rowOff>
    </xdr:from>
    <xdr:to>
      <xdr:col>19</xdr:col>
      <xdr:colOff>533400</xdr:colOff>
      <xdr:row>61</xdr:row>
      <xdr:rowOff>75671</xdr:rowOff>
    </xdr:to>
    <xdr:sp macro="" textlink="">
      <xdr:nvSpPr>
        <xdr:cNvPr id="348" name="円/楕円 347"/>
        <xdr:cNvSpPr/>
      </xdr:nvSpPr>
      <xdr:spPr>
        <a:xfrm>
          <a:off x="134620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85848</xdr:rowOff>
    </xdr:from>
    <xdr:ext cx="762000" cy="259045"/>
    <xdr:sp macro="" textlink="">
      <xdr:nvSpPr>
        <xdr:cNvPr id="349" name="テキスト ボックス 348"/>
        <xdr:cNvSpPr txBox="1"/>
      </xdr:nvSpPr>
      <xdr:spPr>
        <a:xfrm>
          <a:off x="13131800" y="102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市債の新規発行を抑制してきたことにより、実質公債比率は減少している。類似団体平均との差も前年度は１．６ポイントであったが、今年度は２，１ポイントに拡大した。</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39053</xdr:rowOff>
    </xdr:from>
    <xdr:to>
      <xdr:col>24</xdr:col>
      <xdr:colOff>558800</xdr:colOff>
      <xdr:row>39</xdr:row>
      <xdr:rowOff>129540</xdr:rowOff>
    </xdr:to>
    <xdr:cxnSp macro="">
      <xdr:nvCxnSpPr>
        <xdr:cNvPr id="379" name="直線コネクタ 378"/>
        <xdr:cNvCxnSpPr/>
      </xdr:nvCxnSpPr>
      <xdr:spPr>
        <a:xfrm flipV="1">
          <a:off x="16179800" y="6725603"/>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48578</xdr:rowOff>
    </xdr:to>
    <xdr:cxnSp macro="">
      <xdr:nvCxnSpPr>
        <xdr:cNvPr id="382" name="直線コネクタ 381"/>
        <xdr:cNvCxnSpPr/>
      </xdr:nvCxnSpPr>
      <xdr:spPr>
        <a:xfrm flipV="1">
          <a:off x="15290800" y="681609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48578</xdr:rowOff>
    </xdr:from>
    <xdr:to>
      <xdr:col>22</xdr:col>
      <xdr:colOff>203200</xdr:colOff>
      <xdr:row>41</xdr:row>
      <xdr:rowOff>3810</xdr:rowOff>
    </xdr:to>
    <xdr:cxnSp macro="">
      <xdr:nvCxnSpPr>
        <xdr:cNvPr id="385" name="直線コネクタ 384"/>
        <xdr:cNvCxnSpPr/>
      </xdr:nvCxnSpPr>
      <xdr:spPr>
        <a:xfrm flipV="1">
          <a:off x="14401800" y="690657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94297</xdr:rowOff>
    </xdr:to>
    <xdr:cxnSp macro="">
      <xdr:nvCxnSpPr>
        <xdr:cNvPr id="388" name="直線コネクタ 387"/>
        <xdr:cNvCxnSpPr/>
      </xdr:nvCxnSpPr>
      <xdr:spPr>
        <a:xfrm flipV="1">
          <a:off x="13512800" y="703326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159703</xdr:rowOff>
    </xdr:from>
    <xdr:to>
      <xdr:col>24</xdr:col>
      <xdr:colOff>609600</xdr:colOff>
      <xdr:row>39</xdr:row>
      <xdr:rowOff>89853</xdr:rowOff>
    </xdr:to>
    <xdr:sp macro="" textlink="">
      <xdr:nvSpPr>
        <xdr:cNvPr id="398" name="円/楕円 397"/>
        <xdr:cNvSpPr/>
      </xdr:nvSpPr>
      <xdr:spPr>
        <a:xfrm>
          <a:off x="169672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4780</xdr:rowOff>
    </xdr:from>
    <xdr:ext cx="762000" cy="259045"/>
    <xdr:sp macro="" textlink="">
      <xdr:nvSpPr>
        <xdr:cNvPr id="399" name="公債費負担の状況該当値テキスト"/>
        <xdr:cNvSpPr txBox="1"/>
      </xdr:nvSpPr>
      <xdr:spPr>
        <a:xfrm>
          <a:off x="171069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400" name="円/楕円 399"/>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401" name="テキスト ボックス 400"/>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169228</xdr:rowOff>
    </xdr:from>
    <xdr:to>
      <xdr:col>22</xdr:col>
      <xdr:colOff>254000</xdr:colOff>
      <xdr:row>40</xdr:row>
      <xdr:rowOff>99378</xdr:rowOff>
    </xdr:to>
    <xdr:sp macro="" textlink="">
      <xdr:nvSpPr>
        <xdr:cNvPr id="402" name="円/楕円 401"/>
        <xdr:cNvSpPr/>
      </xdr:nvSpPr>
      <xdr:spPr>
        <a:xfrm>
          <a:off x="15240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109555</xdr:rowOff>
    </xdr:from>
    <xdr:ext cx="762000" cy="259045"/>
    <xdr:sp macro="" textlink="">
      <xdr:nvSpPr>
        <xdr:cNvPr id="403" name="テキスト ボックス 402"/>
        <xdr:cNvSpPr txBox="1"/>
      </xdr:nvSpPr>
      <xdr:spPr>
        <a:xfrm>
          <a:off x="14909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4" name="円/楕円 403"/>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405" name="テキスト ボックス 404"/>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406" name="円/楕円 405"/>
        <xdr:cNvSpPr/>
      </xdr:nvSpPr>
      <xdr:spPr>
        <a:xfrm>
          <a:off x="13462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407" name="テキスト ボックス 406"/>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市債の新規発行の抑制に努めていることから公債費は減少傾向にあるため、将来負担比率も大きく減少している。</a:t>
          </a:r>
          <a:endParaRPr kumimoji="1" lang="en-US" altLang="ja-JP" sz="1300">
            <a:latin typeface="ＭＳ Ｐゴシック"/>
          </a:endParaRPr>
        </a:p>
        <a:p>
          <a:r>
            <a:rPr kumimoji="1" lang="ja-JP" altLang="en-US" sz="1300">
              <a:latin typeface="ＭＳ Ｐゴシック"/>
            </a:rPr>
            <a:t>　今後も、計画的な市債の管理に努める。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145584</xdr:rowOff>
    </xdr:from>
    <xdr:to>
      <xdr:col>24</xdr:col>
      <xdr:colOff>558800</xdr:colOff>
      <xdr:row>16</xdr:row>
      <xdr:rowOff>74676</xdr:rowOff>
    </xdr:to>
    <xdr:cxnSp macro="">
      <xdr:nvCxnSpPr>
        <xdr:cNvPr id="441" name="直線コネクタ 440"/>
        <xdr:cNvCxnSpPr/>
      </xdr:nvCxnSpPr>
      <xdr:spPr>
        <a:xfrm flipV="1">
          <a:off x="16179800" y="2717334"/>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74676</xdr:rowOff>
    </xdr:from>
    <xdr:to>
      <xdr:col>23</xdr:col>
      <xdr:colOff>406400</xdr:colOff>
      <xdr:row>17</xdr:row>
      <xdr:rowOff>6181</xdr:rowOff>
    </xdr:to>
    <xdr:cxnSp macro="">
      <xdr:nvCxnSpPr>
        <xdr:cNvPr id="444" name="直線コネクタ 443"/>
        <xdr:cNvCxnSpPr/>
      </xdr:nvCxnSpPr>
      <xdr:spPr>
        <a:xfrm flipV="1">
          <a:off x="15290800" y="2817876"/>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69977</xdr:rowOff>
    </xdr:from>
    <xdr:to>
      <xdr:col>22</xdr:col>
      <xdr:colOff>203200</xdr:colOff>
      <xdr:row>17</xdr:row>
      <xdr:rowOff>6181</xdr:rowOff>
    </xdr:to>
    <xdr:cxnSp macro="">
      <xdr:nvCxnSpPr>
        <xdr:cNvPr id="447" name="直線コネクタ 446"/>
        <xdr:cNvCxnSpPr/>
      </xdr:nvCxnSpPr>
      <xdr:spPr>
        <a:xfrm>
          <a:off x="14401800" y="2641727"/>
          <a:ext cx="889000" cy="27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69977</xdr:rowOff>
    </xdr:from>
    <xdr:to>
      <xdr:col>21</xdr:col>
      <xdr:colOff>0</xdr:colOff>
      <xdr:row>15</xdr:row>
      <xdr:rowOff>141563</xdr:rowOff>
    </xdr:to>
    <xdr:cxnSp macro="">
      <xdr:nvCxnSpPr>
        <xdr:cNvPr id="450" name="直線コネクタ 449"/>
        <xdr:cNvCxnSpPr/>
      </xdr:nvCxnSpPr>
      <xdr:spPr>
        <a:xfrm flipV="1">
          <a:off x="13512800" y="2641727"/>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2" name="テキスト ボックス 451"/>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4" name="テキスト ボックス 453"/>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94784</xdr:rowOff>
    </xdr:from>
    <xdr:to>
      <xdr:col>24</xdr:col>
      <xdr:colOff>609600</xdr:colOff>
      <xdr:row>16</xdr:row>
      <xdr:rowOff>24934</xdr:rowOff>
    </xdr:to>
    <xdr:sp macro="" textlink="">
      <xdr:nvSpPr>
        <xdr:cNvPr id="460" name="円/楕円 459"/>
        <xdr:cNvSpPr/>
      </xdr:nvSpPr>
      <xdr:spPr>
        <a:xfrm>
          <a:off x="169672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66861</xdr:rowOff>
    </xdr:from>
    <xdr:ext cx="762000" cy="259045"/>
    <xdr:sp macro="" textlink="">
      <xdr:nvSpPr>
        <xdr:cNvPr id="461" name="将来負担の状況該当値テキスト"/>
        <xdr:cNvSpPr txBox="1"/>
      </xdr:nvSpPr>
      <xdr:spPr>
        <a:xfrm>
          <a:off x="17106900" y="263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23876</xdr:rowOff>
    </xdr:from>
    <xdr:to>
      <xdr:col>23</xdr:col>
      <xdr:colOff>457200</xdr:colOff>
      <xdr:row>16</xdr:row>
      <xdr:rowOff>125476</xdr:rowOff>
    </xdr:to>
    <xdr:sp macro="" textlink="">
      <xdr:nvSpPr>
        <xdr:cNvPr id="462" name="円/楕円 461"/>
        <xdr:cNvSpPr/>
      </xdr:nvSpPr>
      <xdr:spPr>
        <a:xfrm>
          <a:off x="16129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110253</xdr:rowOff>
    </xdr:from>
    <xdr:ext cx="736600" cy="259045"/>
    <xdr:sp macro="" textlink="">
      <xdr:nvSpPr>
        <xdr:cNvPr id="463" name="テキスト ボックス 462"/>
        <xdr:cNvSpPr txBox="1"/>
      </xdr:nvSpPr>
      <xdr:spPr>
        <a:xfrm>
          <a:off x="15798800" y="285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126831</xdr:rowOff>
    </xdr:from>
    <xdr:to>
      <xdr:col>22</xdr:col>
      <xdr:colOff>254000</xdr:colOff>
      <xdr:row>17</xdr:row>
      <xdr:rowOff>56981</xdr:rowOff>
    </xdr:to>
    <xdr:sp macro="" textlink="">
      <xdr:nvSpPr>
        <xdr:cNvPr id="464" name="円/楕円 463"/>
        <xdr:cNvSpPr/>
      </xdr:nvSpPr>
      <xdr:spPr>
        <a:xfrm>
          <a:off x="15240000" y="28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41758</xdr:rowOff>
    </xdr:from>
    <xdr:ext cx="762000" cy="259045"/>
    <xdr:sp macro="" textlink="">
      <xdr:nvSpPr>
        <xdr:cNvPr id="465" name="テキスト ボックス 464"/>
        <xdr:cNvSpPr txBox="1"/>
      </xdr:nvSpPr>
      <xdr:spPr>
        <a:xfrm>
          <a:off x="14909800" y="295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19177</xdr:rowOff>
    </xdr:from>
    <xdr:to>
      <xdr:col>21</xdr:col>
      <xdr:colOff>50800</xdr:colOff>
      <xdr:row>15</xdr:row>
      <xdr:rowOff>120777</xdr:rowOff>
    </xdr:to>
    <xdr:sp macro="" textlink="">
      <xdr:nvSpPr>
        <xdr:cNvPr id="466" name="円/楕円 465"/>
        <xdr:cNvSpPr/>
      </xdr:nvSpPr>
      <xdr:spPr>
        <a:xfrm>
          <a:off x="14351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130954</xdr:rowOff>
    </xdr:from>
    <xdr:ext cx="762000" cy="259045"/>
    <xdr:sp macro="" textlink="">
      <xdr:nvSpPr>
        <xdr:cNvPr id="467" name="テキスト ボックス 466"/>
        <xdr:cNvSpPr txBox="1"/>
      </xdr:nvSpPr>
      <xdr:spPr>
        <a:xfrm>
          <a:off x="14020800" y="235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90763</xdr:rowOff>
    </xdr:from>
    <xdr:to>
      <xdr:col>19</xdr:col>
      <xdr:colOff>533400</xdr:colOff>
      <xdr:row>16</xdr:row>
      <xdr:rowOff>20913</xdr:rowOff>
    </xdr:to>
    <xdr:sp macro="" textlink="">
      <xdr:nvSpPr>
        <xdr:cNvPr id="468" name="円/楕円 467"/>
        <xdr:cNvSpPr/>
      </xdr:nvSpPr>
      <xdr:spPr>
        <a:xfrm>
          <a:off x="134620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31090</xdr:rowOff>
    </xdr:from>
    <xdr:ext cx="762000" cy="259045"/>
    <xdr:sp macro="" textlink="">
      <xdr:nvSpPr>
        <xdr:cNvPr id="469" name="テキスト ボックス 468"/>
        <xdr:cNvSpPr txBox="1"/>
      </xdr:nvSpPr>
      <xdr:spPr>
        <a:xfrm>
          <a:off x="13131800" y="243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79,282
78,169
176.51
31,389,038
30,934,549
144,238
18,902,689
37,271,674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職員数の適正化と新陳代謝により、人件費は減少傾向にある。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85090</xdr:rowOff>
    </xdr:from>
    <xdr:to>
      <xdr:col>7</xdr:col>
      <xdr:colOff>15875</xdr:colOff>
      <xdr:row>36</xdr:row>
      <xdr:rowOff>73660</xdr:rowOff>
    </xdr:to>
    <xdr:cxnSp macro="">
      <xdr:nvCxnSpPr>
        <xdr:cNvPr id="66" name="直線コネクタ 65"/>
        <xdr:cNvCxnSpPr/>
      </xdr:nvCxnSpPr>
      <xdr:spPr>
        <a:xfrm flipV="1">
          <a:off x="3987800" y="60858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36</xdr:row>
      <xdr:rowOff>96520</xdr:rowOff>
    </xdr:to>
    <xdr:cxnSp macro="">
      <xdr:nvCxnSpPr>
        <xdr:cNvPr id="69" name="直線コネクタ 68"/>
        <xdr:cNvCxnSpPr/>
      </xdr:nvCxnSpPr>
      <xdr:spPr>
        <a:xfrm flipV="1">
          <a:off x="3098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37</xdr:row>
      <xdr:rowOff>39370</xdr:rowOff>
    </xdr:to>
    <xdr:cxnSp macro="">
      <xdr:nvCxnSpPr>
        <xdr:cNvPr id="72" name="直線コネクタ 71"/>
        <xdr:cNvCxnSpPr/>
      </xdr:nvCxnSpPr>
      <xdr:spPr>
        <a:xfrm flipV="1">
          <a:off x="2209800" y="6268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37</xdr:row>
      <xdr:rowOff>85090</xdr:rowOff>
    </xdr:to>
    <xdr:cxnSp macro="">
      <xdr:nvCxnSpPr>
        <xdr:cNvPr id="75" name="直線コネクタ 74"/>
        <xdr:cNvCxnSpPr/>
      </xdr:nvCxnSpPr>
      <xdr:spPr>
        <a:xfrm flipV="1">
          <a:off x="1320800" y="638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34290</xdr:rowOff>
    </xdr:from>
    <xdr:to>
      <xdr:col>7</xdr:col>
      <xdr:colOff>66675</xdr:colOff>
      <xdr:row>35</xdr:row>
      <xdr:rowOff>135890</xdr:rowOff>
    </xdr:to>
    <xdr:sp macro="" textlink="">
      <xdr:nvSpPr>
        <xdr:cNvPr id="85" name="円/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7" name="円/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92" name="テキスト ボックス 91"/>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94" name="テキスト ボックス 93"/>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人件費が類似団体に比べて少ない一方で、業務の民間委託</a:t>
          </a:r>
          <a:r>
            <a:rPr kumimoji="1" lang="en-US" altLang="ja-JP" sz="1300" baseline="0">
              <a:latin typeface="ＭＳ Ｐゴシック"/>
            </a:rPr>
            <a:t>(</a:t>
          </a:r>
          <a:r>
            <a:rPr kumimoji="1" lang="ja-JP" altLang="en-US" sz="1300" baseline="0">
              <a:latin typeface="ＭＳ Ｐゴシック"/>
            </a:rPr>
            <a:t>アウトソーシング</a:t>
          </a:r>
          <a:r>
            <a:rPr kumimoji="1" lang="en-US" altLang="ja-JP" sz="1300" baseline="0">
              <a:latin typeface="ＭＳ Ｐゴシック"/>
            </a:rPr>
            <a:t>)</a:t>
          </a:r>
          <a:r>
            <a:rPr kumimoji="1" lang="ja-JP" altLang="en-US" sz="1300" baseline="0">
              <a:latin typeface="ＭＳ Ｐゴシック"/>
            </a:rPr>
            <a:t>の増加により、物件費の比率が増加傾向にある。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17272</xdr:rowOff>
    </xdr:from>
    <xdr:to>
      <xdr:col>24</xdr:col>
      <xdr:colOff>31750</xdr:colOff>
      <xdr:row>18</xdr:row>
      <xdr:rowOff>62992</xdr:rowOff>
    </xdr:to>
    <xdr:cxnSp macro="">
      <xdr:nvCxnSpPr>
        <xdr:cNvPr id="125" name="直線コネクタ 124"/>
        <xdr:cNvCxnSpPr/>
      </xdr:nvCxnSpPr>
      <xdr:spPr>
        <a:xfrm>
          <a:off x="15671800" y="31033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124714</xdr:rowOff>
    </xdr:from>
    <xdr:to>
      <xdr:col>22</xdr:col>
      <xdr:colOff>565150</xdr:colOff>
      <xdr:row>18</xdr:row>
      <xdr:rowOff>17272</xdr:rowOff>
    </xdr:to>
    <xdr:cxnSp macro="">
      <xdr:nvCxnSpPr>
        <xdr:cNvPr id="128" name="直線コネクタ 127"/>
        <xdr:cNvCxnSpPr/>
      </xdr:nvCxnSpPr>
      <xdr:spPr>
        <a:xfrm>
          <a:off x="14782800" y="3039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33274</xdr:rowOff>
    </xdr:from>
    <xdr:to>
      <xdr:col>21</xdr:col>
      <xdr:colOff>361950</xdr:colOff>
      <xdr:row>17</xdr:row>
      <xdr:rowOff>124714</xdr:rowOff>
    </xdr:to>
    <xdr:cxnSp macro="">
      <xdr:nvCxnSpPr>
        <xdr:cNvPr id="131" name="直線コネクタ 130"/>
        <xdr:cNvCxnSpPr/>
      </xdr:nvCxnSpPr>
      <xdr:spPr>
        <a:xfrm>
          <a:off x="13893800" y="29479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140716</xdr:rowOff>
    </xdr:from>
    <xdr:to>
      <xdr:col>20</xdr:col>
      <xdr:colOff>158750</xdr:colOff>
      <xdr:row>17</xdr:row>
      <xdr:rowOff>33274</xdr:rowOff>
    </xdr:to>
    <xdr:cxnSp macro="">
      <xdr:nvCxnSpPr>
        <xdr:cNvPr id="134" name="直線コネクタ 133"/>
        <xdr:cNvCxnSpPr/>
      </xdr:nvCxnSpPr>
      <xdr:spPr>
        <a:xfrm>
          <a:off x="13004800" y="2883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38" name="テキスト ボックス 137"/>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12192</xdr:rowOff>
    </xdr:from>
    <xdr:to>
      <xdr:col>24</xdr:col>
      <xdr:colOff>82550</xdr:colOff>
      <xdr:row>18</xdr:row>
      <xdr:rowOff>113792</xdr:rowOff>
    </xdr:to>
    <xdr:sp macro="" textlink="">
      <xdr:nvSpPr>
        <xdr:cNvPr id="144" name="円/楕円 143"/>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155719</xdr:rowOff>
    </xdr:from>
    <xdr:ext cx="762000" cy="259045"/>
    <xdr:sp macro="" textlink="">
      <xdr:nvSpPr>
        <xdr:cNvPr id="145" name="物件費該当値テキスト"/>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137922</xdr:rowOff>
    </xdr:from>
    <xdr:to>
      <xdr:col>22</xdr:col>
      <xdr:colOff>615950</xdr:colOff>
      <xdr:row>18</xdr:row>
      <xdr:rowOff>68072</xdr:rowOff>
    </xdr:to>
    <xdr:sp macro="" textlink="">
      <xdr:nvSpPr>
        <xdr:cNvPr id="146" name="円/楕円 145"/>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52849</xdr:rowOff>
    </xdr:from>
    <xdr:ext cx="736600" cy="259045"/>
    <xdr:sp macro="" textlink="">
      <xdr:nvSpPr>
        <xdr:cNvPr id="147" name="テキスト ボックス 146"/>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73914</xdr:rowOff>
    </xdr:from>
    <xdr:to>
      <xdr:col>21</xdr:col>
      <xdr:colOff>412750</xdr:colOff>
      <xdr:row>18</xdr:row>
      <xdr:rowOff>4064</xdr:rowOff>
    </xdr:to>
    <xdr:sp macro="" textlink="">
      <xdr:nvSpPr>
        <xdr:cNvPr id="148" name="円/楕円 147"/>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160291</xdr:rowOff>
    </xdr:from>
    <xdr:ext cx="762000" cy="259045"/>
    <xdr:sp macro="" textlink="">
      <xdr:nvSpPr>
        <xdr:cNvPr id="149" name="テキスト ボックス 148"/>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153924</xdr:rowOff>
    </xdr:from>
    <xdr:to>
      <xdr:col>20</xdr:col>
      <xdr:colOff>209550</xdr:colOff>
      <xdr:row>17</xdr:row>
      <xdr:rowOff>84074</xdr:rowOff>
    </xdr:to>
    <xdr:sp macro="" textlink="">
      <xdr:nvSpPr>
        <xdr:cNvPr id="150" name="円/楕円 149"/>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51" name="テキスト ボックス 150"/>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89916</xdr:rowOff>
    </xdr:from>
    <xdr:to>
      <xdr:col>19</xdr:col>
      <xdr:colOff>6350</xdr:colOff>
      <xdr:row>17</xdr:row>
      <xdr:rowOff>20066</xdr:rowOff>
    </xdr:to>
    <xdr:sp macro="" textlink="">
      <xdr:nvSpPr>
        <xdr:cNvPr id="152" name="円/楕円 151"/>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4843</xdr:rowOff>
    </xdr:from>
    <xdr:ext cx="762000" cy="259045"/>
    <xdr:sp macro="" textlink="">
      <xdr:nvSpPr>
        <xdr:cNvPr id="153" name="テキスト ボックス 152"/>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幼保一体化をはじめとした子育て施策の充実等により、扶助費が増加傾向にある。今後、保育料の無償化や待機児童対策等、一層の充実を図るため、更に増加する可能性がある。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127000</xdr:rowOff>
    </xdr:to>
    <xdr:cxnSp macro="">
      <xdr:nvCxnSpPr>
        <xdr:cNvPr id="186" name="直線コネクタ 185"/>
        <xdr:cNvCxnSpPr/>
      </xdr:nvCxnSpPr>
      <xdr:spPr>
        <a:xfrm>
          <a:off x="3987800" y="9626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95250</xdr:rowOff>
    </xdr:from>
    <xdr:to>
      <xdr:col>5</xdr:col>
      <xdr:colOff>549275</xdr:colOff>
      <xdr:row>56</xdr:row>
      <xdr:rowOff>25400</xdr:rowOff>
    </xdr:to>
    <xdr:cxnSp macro="">
      <xdr:nvCxnSpPr>
        <xdr:cNvPr id="189" name="直線コネクタ 188"/>
        <xdr:cNvCxnSpPr/>
      </xdr:nvCxnSpPr>
      <xdr:spPr>
        <a:xfrm>
          <a:off x="3098800" y="9525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95250</xdr:rowOff>
    </xdr:from>
    <xdr:to>
      <xdr:col>4</xdr:col>
      <xdr:colOff>346075</xdr:colOff>
      <xdr:row>55</xdr:row>
      <xdr:rowOff>107950</xdr:rowOff>
    </xdr:to>
    <xdr:cxnSp macro="">
      <xdr:nvCxnSpPr>
        <xdr:cNvPr id="192" name="直線コネクタ 191"/>
        <xdr:cNvCxnSpPr/>
      </xdr:nvCxnSpPr>
      <xdr:spPr>
        <a:xfrm flipV="1">
          <a:off x="2209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107950</xdr:rowOff>
    </xdr:to>
    <xdr:cxnSp macro="">
      <xdr:nvCxnSpPr>
        <xdr:cNvPr id="195" name="直線コネクタ 194"/>
        <xdr:cNvCxnSpPr/>
      </xdr:nvCxnSpPr>
      <xdr:spPr>
        <a:xfrm>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5" name="円/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7" name="円/楕円 206"/>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208" name="テキスト ボックス 207"/>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44450</xdr:rowOff>
    </xdr:from>
    <xdr:to>
      <xdr:col>4</xdr:col>
      <xdr:colOff>396875</xdr:colOff>
      <xdr:row>55</xdr:row>
      <xdr:rowOff>146050</xdr:rowOff>
    </xdr:to>
    <xdr:sp macro="" textlink="">
      <xdr:nvSpPr>
        <xdr:cNvPr id="209" name="円/楕円 208"/>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156227</xdr:rowOff>
    </xdr:from>
    <xdr:ext cx="762000" cy="259045"/>
    <xdr:sp macro="" textlink="">
      <xdr:nvSpPr>
        <xdr:cNvPr id="210" name="テキスト ボックス 209"/>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1" name="円/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12" name="テキスト ボックス 211"/>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3" name="円/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4" name="テキスト ボックス 213"/>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１人当たりの医療費の増加による国民健康保険特別会計への繰出や高齢者の増加による介護保険特別会計への繰出が増加している。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3175</xdr:rowOff>
    </xdr:from>
    <xdr:to>
      <xdr:col>24</xdr:col>
      <xdr:colOff>31750</xdr:colOff>
      <xdr:row>58</xdr:row>
      <xdr:rowOff>22225</xdr:rowOff>
    </xdr:to>
    <xdr:cxnSp macro="">
      <xdr:nvCxnSpPr>
        <xdr:cNvPr id="251" name="直線コネクタ 250"/>
        <xdr:cNvCxnSpPr/>
      </xdr:nvCxnSpPr>
      <xdr:spPr>
        <a:xfrm flipV="1">
          <a:off x="15671800" y="99472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136525</xdr:rowOff>
    </xdr:from>
    <xdr:to>
      <xdr:col>22</xdr:col>
      <xdr:colOff>565150</xdr:colOff>
      <xdr:row>58</xdr:row>
      <xdr:rowOff>22225</xdr:rowOff>
    </xdr:to>
    <xdr:cxnSp macro="">
      <xdr:nvCxnSpPr>
        <xdr:cNvPr id="254" name="直線コネクタ 253"/>
        <xdr:cNvCxnSpPr/>
      </xdr:nvCxnSpPr>
      <xdr:spPr>
        <a:xfrm>
          <a:off x="14782800" y="99091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136525</xdr:rowOff>
    </xdr:to>
    <xdr:cxnSp macro="">
      <xdr:nvCxnSpPr>
        <xdr:cNvPr id="257" name="直線コネクタ 256"/>
        <xdr:cNvCxnSpPr/>
      </xdr:nvCxnSpPr>
      <xdr:spPr>
        <a:xfrm>
          <a:off x="13893800" y="98044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12700</xdr:rowOff>
    </xdr:from>
    <xdr:to>
      <xdr:col>20</xdr:col>
      <xdr:colOff>158750</xdr:colOff>
      <xdr:row>57</xdr:row>
      <xdr:rowOff>31750</xdr:rowOff>
    </xdr:to>
    <xdr:cxnSp macro="">
      <xdr:nvCxnSpPr>
        <xdr:cNvPr id="260" name="直線コネクタ 259"/>
        <xdr:cNvCxnSpPr/>
      </xdr:nvCxnSpPr>
      <xdr:spPr>
        <a:xfrm>
          <a:off x="13004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123825</xdr:rowOff>
    </xdr:from>
    <xdr:to>
      <xdr:col>24</xdr:col>
      <xdr:colOff>82550</xdr:colOff>
      <xdr:row>58</xdr:row>
      <xdr:rowOff>53975</xdr:rowOff>
    </xdr:to>
    <xdr:sp macro="" textlink="">
      <xdr:nvSpPr>
        <xdr:cNvPr id="270" name="円/楕円 269"/>
        <xdr:cNvSpPr/>
      </xdr:nvSpPr>
      <xdr:spPr>
        <a:xfrm>
          <a:off x="164592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140352</xdr:rowOff>
    </xdr:from>
    <xdr:ext cx="762000" cy="259045"/>
    <xdr:sp macro="" textlink="">
      <xdr:nvSpPr>
        <xdr:cNvPr id="271" name="その他該当値テキスト"/>
        <xdr:cNvSpPr txBox="1"/>
      </xdr:nvSpPr>
      <xdr:spPr>
        <a:xfrm>
          <a:off x="16598900" y="974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142875</xdr:rowOff>
    </xdr:from>
    <xdr:to>
      <xdr:col>22</xdr:col>
      <xdr:colOff>615950</xdr:colOff>
      <xdr:row>58</xdr:row>
      <xdr:rowOff>73025</xdr:rowOff>
    </xdr:to>
    <xdr:sp macro="" textlink="">
      <xdr:nvSpPr>
        <xdr:cNvPr id="272" name="円/楕円 271"/>
        <xdr:cNvSpPr/>
      </xdr:nvSpPr>
      <xdr:spPr>
        <a:xfrm>
          <a:off x="156210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83202</xdr:rowOff>
    </xdr:from>
    <xdr:ext cx="736600" cy="259045"/>
    <xdr:sp macro="" textlink="">
      <xdr:nvSpPr>
        <xdr:cNvPr id="273" name="テキスト ボックス 272"/>
        <xdr:cNvSpPr txBox="1"/>
      </xdr:nvSpPr>
      <xdr:spPr>
        <a:xfrm>
          <a:off x="15290800" y="9684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85725</xdr:rowOff>
    </xdr:from>
    <xdr:to>
      <xdr:col>21</xdr:col>
      <xdr:colOff>412750</xdr:colOff>
      <xdr:row>58</xdr:row>
      <xdr:rowOff>15875</xdr:rowOff>
    </xdr:to>
    <xdr:sp macro="" textlink="">
      <xdr:nvSpPr>
        <xdr:cNvPr id="274" name="円/楕円 273"/>
        <xdr:cNvSpPr/>
      </xdr:nvSpPr>
      <xdr:spPr>
        <a:xfrm>
          <a:off x="14732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26052</xdr:rowOff>
    </xdr:from>
    <xdr:ext cx="762000" cy="259045"/>
    <xdr:sp macro="" textlink="">
      <xdr:nvSpPr>
        <xdr:cNvPr id="275" name="テキスト ボックス 274"/>
        <xdr:cNvSpPr txBox="1"/>
      </xdr:nvSpPr>
      <xdr:spPr>
        <a:xfrm>
          <a:off x="14401800" y="962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6" name="円/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92727</xdr:rowOff>
    </xdr:from>
    <xdr:ext cx="762000" cy="259045"/>
    <xdr:sp macro="" textlink="">
      <xdr:nvSpPr>
        <xdr:cNvPr id="277" name="テキスト ボックス 276"/>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133350</xdr:rowOff>
    </xdr:from>
    <xdr:to>
      <xdr:col>19</xdr:col>
      <xdr:colOff>6350</xdr:colOff>
      <xdr:row>57</xdr:row>
      <xdr:rowOff>63500</xdr:rowOff>
    </xdr:to>
    <xdr:sp macro="" textlink="">
      <xdr:nvSpPr>
        <xdr:cNvPr id="278" name="円/楕円 277"/>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73677</xdr:rowOff>
    </xdr:from>
    <xdr:ext cx="762000" cy="259045"/>
    <xdr:sp macro="" textlink="">
      <xdr:nvSpPr>
        <xdr:cNvPr id="279" name="テキスト ボックス 278"/>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開院間もない北播磨総合医療センターの資金不足により、一時的に追加繰出を行ったものの、今後は減少傾向である。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98425</xdr:rowOff>
    </xdr:to>
    <xdr:cxnSp macro="">
      <xdr:nvCxnSpPr>
        <xdr:cNvPr id="307" name="直線コネクタ 306"/>
        <xdr:cNvCxnSpPr/>
      </xdr:nvCxnSpPr>
      <xdr:spPr>
        <a:xfrm>
          <a:off x="15671800" y="620776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69850</xdr:rowOff>
    </xdr:to>
    <xdr:cxnSp macro="">
      <xdr:nvCxnSpPr>
        <xdr:cNvPr id="310" name="直線コネクタ 309"/>
        <xdr:cNvCxnSpPr/>
      </xdr:nvCxnSpPr>
      <xdr:spPr>
        <a:xfrm flipV="1">
          <a:off x="14782800" y="6207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2" name="テキスト ボックス 311"/>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69850</xdr:rowOff>
    </xdr:from>
    <xdr:to>
      <xdr:col>21</xdr:col>
      <xdr:colOff>361950</xdr:colOff>
      <xdr:row>36</xdr:row>
      <xdr:rowOff>69850</xdr:rowOff>
    </xdr:to>
    <xdr:cxnSp macro="">
      <xdr:nvCxnSpPr>
        <xdr:cNvPr id="313" name="直線コネクタ 312"/>
        <xdr:cNvCxnSpPr/>
      </xdr:nvCxnSpPr>
      <xdr:spPr>
        <a:xfrm>
          <a:off x="13893800" y="6242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46990</xdr:rowOff>
    </xdr:from>
    <xdr:to>
      <xdr:col>20</xdr:col>
      <xdr:colOff>158750</xdr:colOff>
      <xdr:row>36</xdr:row>
      <xdr:rowOff>69850</xdr:rowOff>
    </xdr:to>
    <xdr:cxnSp macro="">
      <xdr:nvCxnSpPr>
        <xdr:cNvPr id="316" name="直線コネクタ 315"/>
        <xdr:cNvCxnSpPr/>
      </xdr:nvCxnSpPr>
      <xdr:spPr>
        <a:xfrm>
          <a:off x="13004800" y="62191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18" name="テキスト ボックス 317"/>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47625</xdr:rowOff>
    </xdr:from>
    <xdr:to>
      <xdr:col>24</xdr:col>
      <xdr:colOff>82550</xdr:colOff>
      <xdr:row>36</xdr:row>
      <xdr:rowOff>149225</xdr:rowOff>
    </xdr:to>
    <xdr:sp macro="" textlink="">
      <xdr:nvSpPr>
        <xdr:cNvPr id="326" name="円/楕円 325"/>
        <xdr:cNvSpPr/>
      </xdr:nvSpPr>
      <xdr:spPr>
        <a:xfrm>
          <a:off x="164592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64152</xdr:rowOff>
    </xdr:from>
    <xdr:ext cx="762000" cy="259045"/>
    <xdr:sp macro="" textlink="">
      <xdr:nvSpPr>
        <xdr:cNvPr id="327" name="補助費等該当値テキスト"/>
        <xdr:cNvSpPr txBox="1"/>
      </xdr:nvSpPr>
      <xdr:spPr>
        <a:xfrm>
          <a:off x="16598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28" name="円/楕円 327"/>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29" name="テキスト ボックス 328"/>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19050</xdr:rowOff>
    </xdr:from>
    <xdr:to>
      <xdr:col>21</xdr:col>
      <xdr:colOff>412750</xdr:colOff>
      <xdr:row>36</xdr:row>
      <xdr:rowOff>120650</xdr:rowOff>
    </xdr:to>
    <xdr:sp macro="" textlink="">
      <xdr:nvSpPr>
        <xdr:cNvPr id="330" name="円/楕円 329"/>
        <xdr:cNvSpPr/>
      </xdr:nvSpPr>
      <xdr:spPr>
        <a:xfrm>
          <a:off x="14732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130827</xdr:rowOff>
    </xdr:from>
    <xdr:ext cx="762000" cy="259045"/>
    <xdr:sp macro="" textlink="">
      <xdr:nvSpPr>
        <xdr:cNvPr id="331" name="テキスト ボックス 330"/>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19050</xdr:rowOff>
    </xdr:from>
    <xdr:to>
      <xdr:col>20</xdr:col>
      <xdr:colOff>209550</xdr:colOff>
      <xdr:row>36</xdr:row>
      <xdr:rowOff>120650</xdr:rowOff>
    </xdr:to>
    <xdr:sp macro="" textlink="">
      <xdr:nvSpPr>
        <xdr:cNvPr id="332" name="円/楕円 331"/>
        <xdr:cNvSpPr/>
      </xdr:nvSpPr>
      <xdr:spPr>
        <a:xfrm>
          <a:off x="13843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130827</xdr:rowOff>
    </xdr:from>
    <xdr:ext cx="762000" cy="259045"/>
    <xdr:sp macro="" textlink="">
      <xdr:nvSpPr>
        <xdr:cNvPr id="333" name="テキスト ボックス 332"/>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167640</xdr:rowOff>
    </xdr:from>
    <xdr:to>
      <xdr:col>19</xdr:col>
      <xdr:colOff>6350</xdr:colOff>
      <xdr:row>36</xdr:row>
      <xdr:rowOff>97790</xdr:rowOff>
    </xdr:to>
    <xdr:sp macro="" textlink="">
      <xdr:nvSpPr>
        <xdr:cNvPr id="334" name="円/楕円 333"/>
        <xdr:cNvSpPr/>
      </xdr:nvSpPr>
      <xdr:spPr>
        <a:xfrm>
          <a:off x="12954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107967</xdr:rowOff>
    </xdr:from>
    <xdr:ext cx="762000" cy="259045"/>
    <xdr:sp macro="" textlink="">
      <xdr:nvSpPr>
        <xdr:cNvPr id="335" name="テキスト ボックス 334"/>
        <xdr:cNvSpPr txBox="1"/>
      </xdr:nvSpPr>
      <xdr:spPr>
        <a:xfrm>
          <a:off x="12623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市債の新規発行をできる限り抑制したことにより、引き続き減少している。過去５年間で大幅に減少しており、健全な状態に近づいている。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26415</xdr:rowOff>
    </xdr:from>
    <xdr:to>
      <xdr:col>7</xdr:col>
      <xdr:colOff>15875</xdr:colOff>
      <xdr:row>78</xdr:row>
      <xdr:rowOff>40132</xdr:rowOff>
    </xdr:to>
    <xdr:cxnSp macro="">
      <xdr:nvCxnSpPr>
        <xdr:cNvPr id="365" name="直線コネクタ 364"/>
        <xdr:cNvCxnSpPr/>
      </xdr:nvCxnSpPr>
      <xdr:spPr>
        <a:xfrm flipV="1">
          <a:off x="3987800" y="133995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99568</xdr:rowOff>
    </xdr:to>
    <xdr:cxnSp macro="">
      <xdr:nvCxnSpPr>
        <xdr:cNvPr id="368" name="直線コネクタ 367"/>
        <xdr:cNvCxnSpPr/>
      </xdr:nvCxnSpPr>
      <xdr:spPr>
        <a:xfrm flipV="1">
          <a:off x="3098800" y="134132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99568</xdr:rowOff>
    </xdr:from>
    <xdr:to>
      <xdr:col>4</xdr:col>
      <xdr:colOff>346075</xdr:colOff>
      <xdr:row>79</xdr:row>
      <xdr:rowOff>1270</xdr:rowOff>
    </xdr:to>
    <xdr:cxnSp macro="">
      <xdr:nvCxnSpPr>
        <xdr:cNvPr id="371" name="直線コネクタ 370"/>
        <xdr:cNvCxnSpPr/>
      </xdr:nvCxnSpPr>
      <xdr:spPr>
        <a:xfrm flipV="1">
          <a:off x="2209800" y="13472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3" name="テキスト ボックス 372"/>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133858</xdr:rowOff>
    </xdr:to>
    <xdr:cxnSp macro="">
      <xdr:nvCxnSpPr>
        <xdr:cNvPr id="374" name="直線コネクタ 373"/>
        <xdr:cNvCxnSpPr/>
      </xdr:nvCxnSpPr>
      <xdr:spPr>
        <a:xfrm flipV="1">
          <a:off x="1320800" y="135458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84" name="円/楕円 383"/>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119142</xdr:rowOff>
    </xdr:from>
    <xdr:ext cx="762000" cy="259045"/>
    <xdr:sp macro="" textlink="">
      <xdr:nvSpPr>
        <xdr:cNvPr id="385"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86" name="円/楕円 385"/>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87" name="テキスト ボックス 386"/>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48768</xdr:rowOff>
    </xdr:from>
    <xdr:to>
      <xdr:col>4</xdr:col>
      <xdr:colOff>396875</xdr:colOff>
      <xdr:row>78</xdr:row>
      <xdr:rowOff>150368</xdr:rowOff>
    </xdr:to>
    <xdr:sp macro="" textlink="">
      <xdr:nvSpPr>
        <xdr:cNvPr id="388" name="円/楕円 387"/>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135145</xdr:rowOff>
    </xdr:from>
    <xdr:ext cx="762000" cy="259045"/>
    <xdr:sp macro="" textlink="">
      <xdr:nvSpPr>
        <xdr:cNvPr id="389" name="テキスト ボックス 388"/>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90" name="円/楕円 389"/>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91" name="テキスト ボックス 390"/>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83058</xdr:rowOff>
    </xdr:from>
    <xdr:to>
      <xdr:col>1</xdr:col>
      <xdr:colOff>676275</xdr:colOff>
      <xdr:row>80</xdr:row>
      <xdr:rowOff>13208</xdr:rowOff>
    </xdr:to>
    <xdr:sp macro="" textlink="">
      <xdr:nvSpPr>
        <xdr:cNvPr id="392" name="円/楕円 391"/>
        <xdr:cNvSpPr/>
      </xdr:nvSpPr>
      <xdr:spPr>
        <a:xfrm>
          <a:off x="1270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169435</xdr:rowOff>
    </xdr:from>
    <xdr:ext cx="762000" cy="259045"/>
    <xdr:sp macro="" textlink="">
      <xdr:nvSpPr>
        <xdr:cNvPr id="393" name="テキスト ボックス 392"/>
        <xdr:cNvSpPr txBox="1"/>
      </xdr:nvSpPr>
      <xdr:spPr>
        <a:xfrm>
          <a:off x="939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公債費が減少傾向にある一方、扶助費等が増加している。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85852</xdr:rowOff>
    </xdr:from>
    <xdr:to>
      <xdr:col>24</xdr:col>
      <xdr:colOff>31750</xdr:colOff>
      <xdr:row>76</xdr:row>
      <xdr:rowOff>90424</xdr:rowOff>
    </xdr:to>
    <xdr:cxnSp macro="">
      <xdr:nvCxnSpPr>
        <xdr:cNvPr id="424" name="直線コネクタ 423"/>
        <xdr:cNvCxnSpPr/>
      </xdr:nvCxnSpPr>
      <xdr:spPr>
        <a:xfrm>
          <a:off x="15671800" y="13116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30987</xdr:rowOff>
    </xdr:from>
    <xdr:to>
      <xdr:col>22</xdr:col>
      <xdr:colOff>565150</xdr:colOff>
      <xdr:row>76</xdr:row>
      <xdr:rowOff>85852</xdr:rowOff>
    </xdr:to>
    <xdr:cxnSp macro="">
      <xdr:nvCxnSpPr>
        <xdr:cNvPr id="427" name="直線コネクタ 426"/>
        <xdr:cNvCxnSpPr/>
      </xdr:nvCxnSpPr>
      <xdr:spPr>
        <a:xfrm>
          <a:off x="14782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xdr:rowOff>
    </xdr:from>
    <xdr:to>
      <xdr:col>21</xdr:col>
      <xdr:colOff>361950</xdr:colOff>
      <xdr:row>76</xdr:row>
      <xdr:rowOff>30987</xdr:rowOff>
    </xdr:to>
    <xdr:cxnSp macro="">
      <xdr:nvCxnSpPr>
        <xdr:cNvPr id="430" name="直線コネクタ 429"/>
        <xdr:cNvCxnSpPr/>
      </xdr:nvCxnSpPr>
      <xdr:spPr>
        <a:xfrm>
          <a:off x="13893800" y="130383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133858</xdr:rowOff>
    </xdr:from>
    <xdr:to>
      <xdr:col>20</xdr:col>
      <xdr:colOff>158750</xdr:colOff>
      <xdr:row>76</xdr:row>
      <xdr:rowOff>8128</xdr:rowOff>
    </xdr:to>
    <xdr:cxnSp macro="">
      <xdr:nvCxnSpPr>
        <xdr:cNvPr id="433" name="直線コネクタ 432"/>
        <xdr:cNvCxnSpPr/>
      </xdr:nvCxnSpPr>
      <xdr:spPr>
        <a:xfrm>
          <a:off x="13004800" y="12992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39624</xdr:rowOff>
    </xdr:from>
    <xdr:to>
      <xdr:col>24</xdr:col>
      <xdr:colOff>82550</xdr:colOff>
      <xdr:row>76</xdr:row>
      <xdr:rowOff>141224</xdr:rowOff>
    </xdr:to>
    <xdr:sp macro="" textlink="">
      <xdr:nvSpPr>
        <xdr:cNvPr id="443" name="円/楕円 442"/>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56151</xdr:rowOff>
    </xdr:from>
    <xdr:ext cx="762000" cy="259045"/>
    <xdr:sp macro="" textlink="">
      <xdr:nvSpPr>
        <xdr:cNvPr id="444"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35052</xdr:rowOff>
    </xdr:from>
    <xdr:to>
      <xdr:col>22</xdr:col>
      <xdr:colOff>615950</xdr:colOff>
      <xdr:row>76</xdr:row>
      <xdr:rowOff>136652</xdr:rowOff>
    </xdr:to>
    <xdr:sp macro="" textlink="">
      <xdr:nvSpPr>
        <xdr:cNvPr id="445" name="円/楕円 444"/>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146829</xdr:rowOff>
    </xdr:from>
    <xdr:ext cx="736600" cy="259045"/>
    <xdr:sp macro="" textlink="">
      <xdr:nvSpPr>
        <xdr:cNvPr id="446" name="テキスト ボックス 445"/>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151637</xdr:rowOff>
    </xdr:from>
    <xdr:to>
      <xdr:col>21</xdr:col>
      <xdr:colOff>412750</xdr:colOff>
      <xdr:row>76</xdr:row>
      <xdr:rowOff>81787</xdr:rowOff>
    </xdr:to>
    <xdr:sp macro="" textlink="">
      <xdr:nvSpPr>
        <xdr:cNvPr id="447" name="円/楕円 446"/>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48" name="テキスト ボックス 44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128778</xdr:rowOff>
    </xdr:from>
    <xdr:to>
      <xdr:col>20</xdr:col>
      <xdr:colOff>209550</xdr:colOff>
      <xdr:row>76</xdr:row>
      <xdr:rowOff>58928</xdr:rowOff>
    </xdr:to>
    <xdr:sp macro="" textlink="">
      <xdr:nvSpPr>
        <xdr:cNvPr id="449" name="円/楕円 448"/>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69105</xdr:rowOff>
    </xdr:from>
    <xdr:ext cx="762000" cy="259045"/>
    <xdr:sp macro="" textlink="">
      <xdr:nvSpPr>
        <xdr:cNvPr id="450" name="テキスト ボックス 449"/>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83058</xdr:rowOff>
    </xdr:from>
    <xdr:to>
      <xdr:col>19</xdr:col>
      <xdr:colOff>6350</xdr:colOff>
      <xdr:row>76</xdr:row>
      <xdr:rowOff>13208</xdr:rowOff>
    </xdr:to>
    <xdr:sp macro="" textlink="">
      <xdr:nvSpPr>
        <xdr:cNvPr id="451" name="円/楕円 450"/>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23385</xdr:rowOff>
    </xdr:from>
    <xdr:ext cx="762000" cy="259045"/>
    <xdr:sp macro="" textlink="">
      <xdr:nvSpPr>
        <xdr:cNvPr id="452" name="テキスト ボックス 45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兵庫県三木市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151841</xdr:rowOff>
    </xdr:from>
    <xdr:to>
      <xdr:col>4</xdr:col>
      <xdr:colOff>1117600</xdr:colOff>
      <xdr:row>17</xdr:row>
      <xdr:rowOff>132829</xdr:rowOff>
    </xdr:to>
    <xdr:cxnSp macro="">
      <xdr:nvCxnSpPr>
        <xdr:cNvPr id="50" name="直線コネクタ 49"/>
        <xdr:cNvCxnSpPr/>
      </xdr:nvCxnSpPr>
      <xdr:spPr bwMode="auto">
        <a:xfrm>
          <a:off x="5003800" y="2942666"/>
          <a:ext cx="647700" cy="15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146850</xdr:rowOff>
    </xdr:from>
    <xdr:to>
      <xdr:col>4</xdr:col>
      <xdr:colOff>469900</xdr:colOff>
      <xdr:row>16</xdr:row>
      <xdr:rowOff>151841</xdr:rowOff>
    </xdr:to>
    <xdr:cxnSp macro="">
      <xdr:nvCxnSpPr>
        <xdr:cNvPr id="53" name="直線コネクタ 52"/>
        <xdr:cNvCxnSpPr/>
      </xdr:nvCxnSpPr>
      <xdr:spPr bwMode="auto">
        <a:xfrm>
          <a:off x="4305300" y="2937675"/>
          <a:ext cx="698500" cy="4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146850</xdr:rowOff>
    </xdr:from>
    <xdr:to>
      <xdr:col>3</xdr:col>
      <xdr:colOff>904875</xdr:colOff>
      <xdr:row>17</xdr:row>
      <xdr:rowOff>70745</xdr:rowOff>
    </xdr:to>
    <xdr:cxnSp macro="">
      <xdr:nvCxnSpPr>
        <xdr:cNvPr id="56" name="直線コネクタ 55"/>
        <xdr:cNvCxnSpPr/>
      </xdr:nvCxnSpPr>
      <xdr:spPr bwMode="auto">
        <a:xfrm flipV="1">
          <a:off x="3606800" y="2937675"/>
          <a:ext cx="698500" cy="95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163995</xdr:rowOff>
    </xdr:from>
    <xdr:to>
      <xdr:col>3</xdr:col>
      <xdr:colOff>206375</xdr:colOff>
      <xdr:row>17</xdr:row>
      <xdr:rowOff>70745</xdr:rowOff>
    </xdr:to>
    <xdr:cxnSp macro="">
      <xdr:nvCxnSpPr>
        <xdr:cNvPr id="59" name="直線コネクタ 58"/>
        <xdr:cNvCxnSpPr/>
      </xdr:nvCxnSpPr>
      <xdr:spPr bwMode="auto">
        <a:xfrm>
          <a:off x="2908300" y="2954820"/>
          <a:ext cx="698500" cy="78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82029</xdr:rowOff>
    </xdr:from>
    <xdr:to>
      <xdr:col>5</xdr:col>
      <xdr:colOff>34925</xdr:colOff>
      <xdr:row>18</xdr:row>
      <xdr:rowOff>12179</xdr:rowOff>
    </xdr:to>
    <xdr:sp macro="" textlink="">
      <xdr:nvSpPr>
        <xdr:cNvPr id="69" name="円/楕円 68"/>
        <xdr:cNvSpPr/>
      </xdr:nvSpPr>
      <xdr:spPr bwMode="auto">
        <a:xfrm>
          <a:off x="5600700" y="3044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54106</xdr:rowOff>
    </xdr:from>
    <xdr:ext cx="762000" cy="259045"/>
    <xdr:sp macro="" textlink="">
      <xdr:nvSpPr>
        <xdr:cNvPr id="70" name="人口1人当たり決算額の推移該当値テキスト130"/>
        <xdr:cNvSpPr txBox="1"/>
      </xdr:nvSpPr>
      <xdr:spPr>
        <a:xfrm>
          <a:off x="5740400" y="30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101041</xdr:rowOff>
    </xdr:from>
    <xdr:to>
      <xdr:col>4</xdr:col>
      <xdr:colOff>520700</xdr:colOff>
      <xdr:row>17</xdr:row>
      <xdr:rowOff>31191</xdr:rowOff>
    </xdr:to>
    <xdr:sp macro="" textlink="">
      <xdr:nvSpPr>
        <xdr:cNvPr id="71" name="円/楕円 70"/>
        <xdr:cNvSpPr/>
      </xdr:nvSpPr>
      <xdr:spPr bwMode="auto">
        <a:xfrm>
          <a:off x="4953000" y="289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15968</xdr:rowOff>
    </xdr:from>
    <xdr:ext cx="736600" cy="259045"/>
    <xdr:sp macro="" textlink="">
      <xdr:nvSpPr>
        <xdr:cNvPr id="72" name="テキスト ボックス 71"/>
        <xdr:cNvSpPr txBox="1"/>
      </xdr:nvSpPr>
      <xdr:spPr>
        <a:xfrm>
          <a:off x="4622800" y="2978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72,196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96050</xdr:rowOff>
    </xdr:from>
    <xdr:to>
      <xdr:col>3</xdr:col>
      <xdr:colOff>955675</xdr:colOff>
      <xdr:row>17</xdr:row>
      <xdr:rowOff>26200</xdr:rowOff>
    </xdr:to>
    <xdr:sp macro="" textlink="">
      <xdr:nvSpPr>
        <xdr:cNvPr id="73" name="円/楕円 72"/>
        <xdr:cNvSpPr/>
      </xdr:nvSpPr>
      <xdr:spPr bwMode="auto">
        <a:xfrm>
          <a:off x="4254500" y="288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36377</xdr:rowOff>
    </xdr:from>
    <xdr:ext cx="762000" cy="259045"/>
    <xdr:sp macro="" textlink="">
      <xdr:nvSpPr>
        <xdr:cNvPr id="74" name="テキスト ボックス 73"/>
        <xdr:cNvSpPr txBox="1"/>
      </xdr:nvSpPr>
      <xdr:spPr>
        <a:xfrm>
          <a:off x="3924300" y="26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72,458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19945</xdr:rowOff>
    </xdr:from>
    <xdr:to>
      <xdr:col>3</xdr:col>
      <xdr:colOff>257175</xdr:colOff>
      <xdr:row>17</xdr:row>
      <xdr:rowOff>121545</xdr:rowOff>
    </xdr:to>
    <xdr:sp macro="" textlink="">
      <xdr:nvSpPr>
        <xdr:cNvPr id="75" name="円/楕円 74"/>
        <xdr:cNvSpPr/>
      </xdr:nvSpPr>
      <xdr:spPr bwMode="auto">
        <a:xfrm>
          <a:off x="3556000" y="298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106322</xdr:rowOff>
    </xdr:from>
    <xdr:ext cx="762000" cy="259045"/>
    <xdr:sp macro="" textlink="">
      <xdr:nvSpPr>
        <xdr:cNvPr id="76" name="テキスト ボックス 75"/>
        <xdr:cNvSpPr txBox="1"/>
      </xdr:nvSpPr>
      <xdr:spPr>
        <a:xfrm>
          <a:off x="3225800" y="30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67,453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113195</xdr:rowOff>
    </xdr:from>
    <xdr:to>
      <xdr:col>2</xdr:col>
      <xdr:colOff>692150</xdr:colOff>
      <xdr:row>17</xdr:row>
      <xdr:rowOff>43345</xdr:rowOff>
    </xdr:to>
    <xdr:sp macro="" textlink="">
      <xdr:nvSpPr>
        <xdr:cNvPr id="77" name="円/楕円 76"/>
        <xdr:cNvSpPr/>
      </xdr:nvSpPr>
      <xdr:spPr bwMode="auto">
        <a:xfrm>
          <a:off x="2857500" y="290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28122</xdr:rowOff>
    </xdr:from>
    <xdr:ext cx="762000" cy="259045"/>
    <xdr:sp macro="" textlink="">
      <xdr:nvSpPr>
        <xdr:cNvPr id="78" name="テキスト ボックス 77"/>
        <xdr:cNvSpPr txBox="1"/>
      </xdr:nvSpPr>
      <xdr:spPr>
        <a:xfrm>
          <a:off x="2527300" y="29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246231</xdr:rowOff>
    </xdr:from>
    <xdr:to>
      <xdr:col>4</xdr:col>
      <xdr:colOff>1117600</xdr:colOff>
      <xdr:row>36</xdr:row>
      <xdr:rowOff>65082</xdr:rowOff>
    </xdr:to>
    <xdr:cxnSp macro="">
      <xdr:nvCxnSpPr>
        <xdr:cNvPr id="113" name="直線コネクタ 112"/>
        <xdr:cNvCxnSpPr/>
      </xdr:nvCxnSpPr>
      <xdr:spPr bwMode="auto">
        <a:xfrm>
          <a:off x="5003800" y="6856581"/>
          <a:ext cx="647700" cy="161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246231</xdr:rowOff>
    </xdr:from>
    <xdr:to>
      <xdr:col>4</xdr:col>
      <xdr:colOff>469900</xdr:colOff>
      <xdr:row>35</xdr:row>
      <xdr:rowOff>267753</xdr:rowOff>
    </xdr:to>
    <xdr:cxnSp macro="">
      <xdr:nvCxnSpPr>
        <xdr:cNvPr id="116" name="直線コネクタ 115"/>
        <xdr:cNvCxnSpPr/>
      </xdr:nvCxnSpPr>
      <xdr:spPr bwMode="auto">
        <a:xfrm flipV="1">
          <a:off x="4305300" y="6856581"/>
          <a:ext cx="698500" cy="21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129090</xdr:rowOff>
    </xdr:from>
    <xdr:to>
      <xdr:col>3</xdr:col>
      <xdr:colOff>904875</xdr:colOff>
      <xdr:row>35</xdr:row>
      <xdr:rowOff>267753</xdr:rowOff>
    </xdr:to>
    <xdr:cxnSp macro="">
      <xdr:nvCxnSpPr>
        <xdr:cNvPr id="119" name="直線コネクタ 118"/>
        <xdr:cNvCxnSpPr/>
      </xdr:nvCxnSpPr>
      <xdr:spPr bwMode="auto">
        <a:xfrm>
          <a:off x="3606800" y="6739440"/>
          <a:ext cx="698500" cy="138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306777</xdr:rowOff>
    </xdr:from>
    <xdr:to>
      <xdr:col>3</xdr:col>
      <xdr:colOff>206375</xdr:colOff>
      <xdr:row>35</xdr:row>
      <xdr:rowOff>129090</xdr:rowOff>
    </xdr:to>
    <xdr:cxnSp macro="">
      <xdr:nvCxnSpPr>
        <xdr:cNvPr id="122" name="直線コネクタ 121"/>
        <xdr:cNvCxnSpPr/>
      </xdr:nvCxnSpPr>
      <xdr:spPr bwMode="auto">
        <a:xfrm>
          <a:off x="2908300" y="6574227"/>
          <a:ext cx="698500" cy="165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18755</xdr:rowOff>
    </xdr:from>
    <xdr:ext cx="762000" cy="259045"/>
    <xdr:sp macro="" textlink="">
      <xdr:nvSpPr>
        <xdr:cNvPr id="126" name="テキスト ボックス 125"/>
        <xdr:cNvSpPr txBox="1"/>
      </xdr:nvSpPr>
      <xdr:spPr>
        <a:xfrm>
          <a:off x="2527300" y="662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14282</xdr:rowOff>
    </xdr:from>
    <xdr:to>
      <xdr:col>5</xdr:col>
      <xdr:colOff>34925</xdr:colOff>
      <xdr:row>36</xdr:row>
      <xdr:rowOff>115882</xdr:rowOff>
    </xdr:to>
    <xdr:sp macro="" textlink="">
      <xdr:nvSpPr>
        <xdr:cNvPr id="132" name="円/楕円 131"/>
        <xdr:cNvSpPr/>
      </xdr:nvSpPr>
      <xdr:spPr bwMode="auto">
        <a:xfrm>
          <a:off x="5600700" y="696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329259</xdr:rowOff>
    </xdr:from>
    <xdr:ext cx="762000" cy="259045"/>
    <xdr:sp macro="" textlink="">
      <xdr:nvSpPr>
        <xdr:cNvPr id="133" name="人口1人当たり決算額の推移該当値テキスト445"/>
        <xdr:cNvSpPr txBox="1"/>
      </xdr:nvSpPr>
      <xdr:spPr>
        <a:xfrm>
          <a:off x="5740400" y="693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195431</xdr:rowOff>
    </xdr:from>
    <xdr:to>
      <xdr:col>4</xdr:col>
      <xdr:colOff>520700</xdr:colOff>
      <xdr:row>35</xdr:row>
      <xdr:rowOff>297031</xdr:rowOff>
    </xdr:to>
    <xdr:sp macro="" textlink="">
      <xdr:nvSpPr>
        <xdr:cNvPr id="134" name="円/楕円 133"/>
        <xdr:cNvSpPr/>
      </xdr:nvSpPr>
      <xdr:spPr bwMode="auto">
        <a:xfrm>
          <a:off x="4953000" y="6805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281808</xdr:rowOff>
    </xdr:from>
    <xdr:ext cx="736600" cy="259045"/>
    <xdr:sp macro="" textlink="">
      <xdr:nvSpPr>
        <xdr:cNvPr id="135" name="テキスト ボックス 134"/>
        <xdr:cNvSpPr txBox="1"/>
      </xdr:nvSpPr>
      <xdr:spPr>
        <a:xfrm>
          <a:off x="4622800" y="68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216953</xdr:rowOff>
    </xdr:from>
    <xdr:to>
      <xdr:col>3</xdr:col>
      <xdr:colOff>955675</xdr:colOff>
      <xdr:row>35</xdr:row>
      <xdr:rowOff>318553</xdr:rowOff>
    </xdr:to>
    <xdr:sp macro="" textlink="">
      <xdr:nvSpPr>
        <xdr:cNvPr id="136" name="円/楕円 135"/>
        <xdr:cNvSpPr/>
      </xdr:nvSpPr>
      <xdr:spPr bwMode="auto">
        <a:xfrm>
          <a:off x="4254500" y="6827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303330</xdr:rowOff>
    </xdr:from>
    <xdr:ext cx="762000" cy="259045"/>
    <xdr:sp macro="" textlink="">
      <xdr:nvSpPr>
        <xdr:cNvPr id="137" name="テキスト ボックス 136"/>
        <xdr:cNvSpPr txBox="1"/>
      </xdr:nvSpPr>
      <xdr:spPr>
        <a:xfrm>
          <a:off x="3924300" y="691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78290</xdr:rowOff>
    </xdr:from>
    <xdr:to>
      <xdr:col>3</xdr:col>
      <xdr:colOff>257175</xdr:colOff>
      <xdr:row>35</xdr:row>
      <xdr:rowOff>179890</xdr:rowOff>
    </xdr:to>
    <xdr:sp macro="" textlink="">
      <xdr:nvSpPr>
        <xdr:cNvPr id="138" name="円/楕円 137"/>
        <xdr:cNvSpPr/>
      </xdr:nvSpPr>
      <xdr:spPr bwMode="auto">
        <a:xfrm>
          <a:off x="3556000" y="668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164667</xdr:rowOff>
    </xdr:from>
    <xdr:ext cx="762000" cy="259045"/>
    <xdr:sp macro="" textlink="">
      <xdr:nvSpPr>
        <xdr:cNvPr id="139" name="テキスト ボックス 138"/>
        <xdr:cNvSpPr txBox="1"/>
      </xdr:nvSpPr>
      <xdr:spPr>
        <a:xfrm>
          <a:off x="3225800" y="677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255977</xdr:rowOff>
    </xdr:from>
    <xdr:to>
      <xdr:col>2</xdr:col>
      <xdr:colOff>692150</xdr:colOff>
      <xdr:row>35</xdr:row>
      <xdr:rowOff>14677</xdr:rowOff>
    </xdr:to>
    <xdr:sp macro="" textlink="">
      <xdr:nvSpPr>
        <xdr:cNvPr id="140" name="円/楕円 139"/>
        <xdr:cNvSpPr/>
      </xdr:nvSpPr>
      <xdr:spPr bwMode="auto">
        <a:xfrm>
          <a:off x="2857500" y="6523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24854</xdr:rowOff>
    </xdr:from>
    <xdr:ext cx="762000" cy="259045"/>
    <xdr:sp macro="" textlink="">
      <xdr:nvSpPr>
        <xdr:cNvPr id="141" name="テキスト ボックス 140"/>
        <xdr:cNvSpPr txBox="1"/>
      </xdr:nvSpPr>
      <xdr:spPr>
        <a:xfrm>
          <a:off x="2527300" y="629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79,282
78,169
176.51
31,389,038
30,934,549
144,238
18,902,689
37,271,674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9466</xdr:rowOff>
    </xdr:from>
    <xdr:to>
      <xdr:col>6</xdr:col>
      <xdr:colOff>511175</xdr:colOff>
      <xdr:row>36</xdr:row>
      <xdr:rowOff>93797</xdr:rowOff>
    </xdr:to>
    <xdr:cxnSp macro="">
      <xdr:nvCxnSpPr>
        <xdr:cNvPr id="59" name="直線コネクタ 58"/>
        <xdr:cNvCxnSpPr/>
      </xdr:nvCxnSpPr>
      <xdr:spPr>
        <a:xfrm>
          <a:off x="3797300" y="6181666"/>
          <a:ext cx="838200" cy="8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9466</xdr:rowOff>
    </xdr:from>
    <xdr:to>
      <xdr:col>5</xdr:col>
      <xdr:colOff>358775</xdr:colOff>
      <xdr:row>36</xdr:row>
      <xdr:rowOff>26886</xdr:rowOff>
    </xdr:to>
    <xdr:cxnSp macro="">
      <xdr:nvCxnSpPr>
        <xdr:cNvPr id="62" name="直線コネクタ 61"/>
        <xdr:cNvCxnSpPr/>
      </xdr:nvCxnSpPr>
      <xdr:spPr>
        <a:xfrm flipV="1">
          <a:off x="2908300" y="6181666"/>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146512</xdr:rowOff>
    </xdr:from>
    <xdr:to>
      <xdr:col>4</xdr:col>
      <xdr:colOff>155575</xdr:colOff>
      <xdr:row>36</xdr:row>
      <xdr:rowOff>26886</xdr:rowOff>
    </xdr:to>
    <xdr:cxnSp macro="">
      <xdr:nvCxnSpPr>
        <xdr:cNvPr id="65" name="直線コネクタ 64"/>
        <xdr:cNvCxnSpPr/>
      </xdr:nvCxnSpPr>
      <xdr:spPr>
        <a:xfrm>
          <a:off x="2019300" y="6147262"/>
          <a:ext cx="889000" cy="5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57221</xdr:rowOff>
    </xdr:from>
    <xdr:to>
      <xdr:col>2</xdr:col>
      <xdr:colOff>638175</xdr:colOff>
      <xdr:row>35</xdr:row>
      <xdr:rowOff>146512</xdr:rowOff>
    </xdr:to>
    <xdr:cxnSp macro="">
      <xdr:nvCxnSpPr>
        <xdr:cNvPr id="68" name="直線コネクタ 67"/>
        <xdr:cNvCxnSpPr/>
      </xdr:nvCxnSpPr>
      <xdr:spPr>
        <a:xfrm>
          <a:off x="1130300" y="6057971"/>
          <a:ext cx="889000" cy="8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42997</xdr:rowOff>
    </xdr:from>
    <xdr:to>
      <xdr:col>6</xdr:col>
      <xdr:colOff>561975</xdr:colOff>
      <xdr:row>36</xdr:row>
      <xdr:rowOff>144597</xdr:rowOff>
    </xdr:to>
    <xdr:sp macro="" textlink="">
      <xdr:nvSpPr>
        <xdr:cNvPr id="78" name="円/楕円 77"/>
        <xdr:cNvSpPr/>
      </xdr:nvSpPr>
      <xdr:spPr>
        <a:xfrm>
          <a:off x="4584700" y="62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21424</xdr:rowOff>
    </xdr:from>
    <xdr:ext cx="534377" cy="259045"/>
    <xdr:sp macro="" textlink="">
      <xdr:nvSpPr>
        <xdr:cNvPr id="79" name="人件費該当値テキスト"/>
        <xdr:cNvSpPr txBox="1"/>
      </xdr:nvSpPr>
      <xdr:spPr>
        <a:xfrm>
          <a:off x="4686300" y="619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57,008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130116</xdr:rowOff>
    </xdr:from>
    <xdr:to>
      <xdr:col>5</xdr:col>
      <xdr:colOff>409575</xdr:colOff>
      <xdr:row>36</xdr:row>
      <xdr:rowOff>60266</xdr:rowOff>
    </xdr:to>
    <xdr:sp macro="" textlink="">
      <xdr:nvSpPr>
        <xdr:cNvPr id="80" name="円/楕円 79"/>
        <xdr:cNvSpPr/>
      </xdr:nvSpPr>
      <xdr:spPr>
        <a:xfrm>
          <a:off x="3746500" y="61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51393</xdr:rowOff>
    </xdr:from>
    <xdr:ext cx="534377" cy="259045"/>
    <xdr:sp macro="" textlink="">
      <xdr:nvSpPr>
        <xdr:cNvPr id="81" name="テキスト ボックス 80"/>
        <xdr:cNvSpPr txBox="1"/>
      </xdr:nvSpPr>
      <xdr:spPr>
        <a:xfrm>
          <a:off x="3530111" y="622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147536</xdr:rowOff>
    </xdr:from>
    <xdr:to>
      <xdr:col>4</xdr:col>
      <xdr:colOff>206375</xdr:colOff>
      <xdr:row>36</xdr:row>
      <xdr:rowOff>77686</xdr:rowOff>
    </xdr:to>
    <xdr:sp macro="" textlink="">
      <xdr:nvSpPr>
        <xdr:cNvPr id="82" name="円/楕円 81"/>
        <xdr:cNvSpPr/>
      </xdr:nvSpPr>
      <xdr:spPr>
        <a:xfrm>
          <a:off x="2857500" y="61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68813</xdr:rowOff>
    </xdr:from>
    <xdr:ext cx="534377" cy="259045"/>
    <xdr:sp macro="" textlink="">
      <xdr:nvSpPr>
        <xdr:cNvPr id="83" name="テキスト ボックス 82"/>
        <xdr:cNvSpPr txBox="1"/>
      </xdr:nvSpPr>
      <xdr:spPr>
        <a:xfrm>
          <a:off x="2641111" y="62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95712</xdr:rowOff>
    </xdr:from>
    <xdr:to>
      <xdr:col>3</xdr:col>
      <xdr:colOff>3175</xdr:colOff>
      <xdr:row>36</xdr:row>
      <xdr:rowOff>25862</xdr:rowOff>
    </xdr:to>
    <xdr:sp macro="" textlink="">
      <xdr:nvSpPr>
        <xdr:cNvPr id="84" name="円/楕円 83"/>
        <xdr:cNvSpPr/>
      </xdr:nvSpPr>
      <xdr:spPr>
        <a:xfrm>
          <a:off x="1968500" y="609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16989</xdr:rowOff>
    </xdr:from>
    <xdr:ext cx="534377" cy="259045"/>
    <xdr:sp macro="" textlink="">
      <xdr:nvSpPr>
        <xdr:cNvPr id="85" name="テキスト ボックス 84"/>
        <xdr:cNvSpPr txBox="1"/>
      </xdr:nvSpPr>
      <xdr:spPr>
        <a:xfrm>
          <a:off x="1752111" y="61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6421</xdr:rowOff>
    </xdr:from>
    <xdr:to>
      <xdr:col>1</xdr:col>
      <xdr:colOff>485775</xdr:colOff>
      <xdr:row>35</xdr:row>
      <xdr:rowOff>108021</xdr:rowOff>
    </xdr:to>
    <xdr:sp macro="" textlink="">
      <xdr:nvSpPr>
        <xdr:cNvPr id="86" name="円/楕円 85"/>
        <xdr:cNvSpPr/>
      </xdr:nvSpPr>
      <xdr:spPr>
        <a:xfrm>
          <a:off x="1079500" y="600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99148</xdr:rowOff>
    </xdr:from>
    <xdr:ext cx="534377" cy="259045"/>
    <xdr:sp macro="" textlink="">
      <xdr:nvSpPr>
        <xdr:cNvPr id="87" name="テキスト ボックス 86"/>
        <xdr:cNvSpPr txBox="1"/>
      </xdr:nvSpPr>
      <xdr:spPr>
        <a:xfrm>
          <a:off x="863111" y="609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118135</xdr:rowOff>
    </xdr:from>
    <xdr:to>
      <xdr:col>6</xdr:col>
      <xdr:colOff>511175</xdr:colOff>
      <xdr:row>55</xdr:row>
      <xdr:rowOff>49632</xdr:rowOff>
    </xdr:to>
    <xdr:cxnSp macro="">
      <xdr:nvCxnSpPr>
        <xdr:cNvPr id="117" name="直線コネクタ 116"/>
        <xdr:cNvCxnSpPr/>
      </xdr:nvCxnSpPr>
      <xdr:spPr>
        <a:xfrm flipV="1">
          <a:off x="3797300" y="9376435"/>
          <a:ext cx="838200" cy="10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49632</xdr:rowOff>
    </xdr:from>
    <xdr:to>
      <xdr:col>5</xdr:col>
      <xdr:colOff>358775</xdr:colOff>
      <xdr:row>55</xdr:row>
      <xdr:rowOff>124422</xdr:rowOff>
    </xdr:to>
    <xdr:cxnSp macro="">
      <xdr:nvCxnSpPr>
        <xdr:cNvPr id="120" name="直線コネクタ 119"/>
        <xdr:cNvCxnSpPr/>
      </xdr:nvCxnSpPr>
      <xdr:spPr>
        <a:xfrm flipV="1">
          <a:off x="2908300" y="9479382"/>
          <a:ext cx="889000" cy="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124422</xdr:rowOff>
    </xdr:from>
    <xdr:to>
      <xdr:col>4</xdr:col>
      <xdr:colOff>155575</xdr:colOff>
      <xdr:row>55</xdr:row>
      <xdr:rowOff>161913</xdr:rowOff>
    </xdr:to>
    <xdr:cxnSp macro="">
      <xdr:nvCxnSpPr>
        <xdr:cNvPr id="123" name="直線コネクタ 122"/>
        <xdr:cNvCxnSpPr/>
      </xdr:nvCxnSpPr>
      <xdr:spPr>
        <a:xfrm flipV="1">
          <a:off x="2019300" y="9554172"/>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125774</xdr:rowOff>
    </xdr:from>
    <xdr:to>
      <xdr:col>2</xdr:col>
      <xdr:colOff>638175</xdr:colOff>
      <xdr:row>55</xdr:row>
      <xdr:rowOff>161913</xdr:rowOff>
    </xdr:to>
    <xdr:cxnSp macro="">
      <xdr:nvCxnSpPr>
        <xdr:cNvPr id="126" name="直線コネクタ 125"/>
        <xdr:cNvCxnSpPr/>
      </xdr:nvCxnSpPr>
      <xdr:spPr>
        <a:xfrm>
          <a:off x="1130300" y="9555524"/>
          <a:ext cx="889000" cy="3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67335</xdr:rowOff>
    </xdr:from>
    <xdr:to>
      <xdr:col>6</xdr:col>
      <xdr:colOff>561975</xdr:colOff>
      <xdr:row>54</xdr:row>
      <xdr:rowOff>168935</xdr:rowOff>
    </xdr:to>
    <xdr:sp macro="" textlink="">
      <xdr:nvSpPr>
        <xdr:cNvPr id="136" name="円/楕円 135"/>
        <xdr:cNvSpPr/>
      </xdr:nvSpPr>
      <xdr:spPr>
        <a:xfrm>
          <a:off x="4584700" y="93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90212</xdr:rowOff>
    </xdr:from>
    <xdr:ext cx="534377" cy="259045"/>
    <xdr:sp macro="" textlink="">
      <xdr:nvSpPr>
        <xdr:cNvPr id="137" name="物件費該当値テキスト"/>
        <xdr:cNvSpPr txBox="1"/>
      </xdr:nvSpPr>
      <xdr:spPr>
        <a:xfrm>
          <a:off x="4686300" y="91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61,132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170282</xdr:rowOff>
    </xdr:from>
    <xdr:to>
      <xdr:col>5</xdr:col>
      <xdr:colOff>409575</xdr:colOff>
      <xdr:row>55</xdr:row>
      <xdr:rowOff>100432</xdr:rowOff>
    </xdr:to>
    <xdr:sp macro="" textlink="">
      <xdr:nvSpPr>
        <xdr:cNvPr id="138" name="円/楕円 137"/>
        <xdr:cNvSpPr/>
      </xdr:nvSpPr>
      <xdr:spPr>
        <a:xfrm>
          <a:off x="3746500" y="94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91559</xdr:rowOff>
    </xdr:from>
    <xdr:ext cx="534377" cy="259045"/>
    <xdr:sp macro="" textlink="">
      <xdr:nvSpPr>
        <xdr:cNvPr id="139" name="テキスト ボックス 138"/>
        <xdr:cNvSpPr txBox="1"/>
      </xdr:nvSpPr>
      <xdr:spPr>
        <a:xfrm>
          <a:off x="3530111" y="95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73622</xdr:rowOff>
    </xdr:from>
    <xdr:to>
      <xdr:col>4</xdr:col>
      <xdr:colOff>206375</xdr:colOff>
      <xdr:row>56</xdr:row>
      <xdr:rowOff>3772</xdr:rowOff>
    </xdr:to>
    <xdr:sp macro="" textlink="">
      <xdr:nvSpPr>
        <xdr:cNvPr id="140" name="円/楕円 139"/>
        <xdr:cNvSpPr/>
      </xdr:nvSpPr>
      <xdr:spPr>
        <a:xfrm>
          <a:off x="2857500" y="950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166349</xdr:rowOff>
    </xdr:from>
    <xdr:ext cx="534377" cy="259045"/>
    <xdr:sp macro="" textlink="">
      <xdr:nvSpPr>
        <xdr:cNvPr id="141" name="テキスト ボックス 140"/>
        <xdr:cNvSpPr txBox="1"/>
      </xdr:nvSpPr>
      <xdr:spPr>
        <a:xfrm>
          <a:off x="2641111" y="95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111113</xdr:rowOff>
    </xdr:from>
    <xdr:to>
      <xdr:col>3</xdr:col>
      <xdr:colOff>3175</xdr:colOff>
      <xdr:row>56</xdr:row>
      <xdr:rowOff>41263</xdr:rowOff>
    </xdr:to>
    <xdr:sp macro="" textlink="">
      <xdr:nvSpPr>
        <xdr:cNvPr id="142" name="円/楕円 141"/>
        <xdr:cNvSpPr/>
      </xdr:nvSpPr>
      <xdr:spPr>
        <a:xfrm>
          <a:off x="1968500" y="954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32390</xdr:rowOff>
    </xdr:from>
    <xdr:ext cx="534377" cy="259045"/>
    <xdr:sp macro="" textlink="">
      <xdr:nvSpPr>
        <xdr:cNvPr id="143" name="テキスト ボックス 142"/>
        <xdr:cNvSpPr txBox="1"/>
      </xdr:nvSpPr>
      <xdr:spPr>
        <a:xfrm>
          <a:off x="1752111" y="963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74974</xdr:rowOff>
    </xdr:from>
    <xdr:to>
      <xdr:col>1</xdr:col>
      <xdr:colOff>485775</xdr:colOff>
      <xdr:row>56</xdr:row>
      <xdr:rowOff>5124</xdr:rowOff>
    </xdr:to>
    <xdr:sp macro="" textlink="">
      <xdr:nvSpPr>
        <xdr:cNvPr id="144" name="円/楕円 143"/>
        <xdr:cNvSpPr/>
      </xdr:nvSpPr>
      <xdr:spPr>
        <a:xfrm>
          <a:off x="1079500" y="950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167701</xdr:rowOff>
    </xdr:from>
    <xdr:ext cx="534377" cy="259045"/>
    <xdr:sp macro="" textlink="">
      <xdr:nvSpPr>
        <xdr:cNvPr id="145" name="テキスト ボックス 144"/>
        <xdr:cNvSpPr txBox="1"/>
      </xdr:nvSpPr>
      <xdr:spPr>
        <a:xfrm>
          <a:off x="863111" y="95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19686</xdr:rowOff>
    </xdr:from>
    <xdr:to>
      <xdr:col>6</xdr:col>
      <xdr:colOff>511175</xdr:colOff>
      <xdr:row>77</xdr:row>
      <xdr:rowOff>24910</xdr:rowOff>
    </xdr:to>
    <xdr:cxnSp macro="">
      <xdr:nvCxnSpPr>
        <xdr:cNvPr id="176" name="直線コネクタ 175"/>
        <xdr:cNvCxnSpPr/>
      </xdr:nvCxnSpPr>
      <xdr:spPr>
        <a:xfrm flipV="1">
          <a:off x="3797300" y="13221336"/>
          <a:ext cx="8382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24910</xdr:rowOff>
    </xdr:from>
    <xdr:to>
      <xdr:col>5</xdr:col>
      <xdr:colOff>358775</xdr:colOff>
      <xdr:row>77</xdr:row>
      <xdr:rowOff>30624</xdr:rowOff>
    </xdr:to>
    <xdr:cxnSp macro="">
      <xdr:nvCxnSpPr>
        <xdr:cNvPr id="179" name="直線コネクタ 178"/>
        <xdr:cNvCxnSpPr/>
      </xdr:nvCxnSpPr>
      <xdr:spPr>
        <a:xfrm flipV="1">
          <a:off x="2908300" y="1322656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11030</xdr:rowOff>
    </xdr:from>
    <xdr:to>
      <xdr:col>4</xdr:col>
      <xdr:colOff>155575</xdr:colOff>
      <xdr:row>77</xdr:row>
      <xdr:rowOff>30624</xdr:rowOff>
    </xdr:to>
    <xdr:cxnSp macro="">
      <xdr:nvCxnSpPr>
        <xdr:cNvPr id="182" name="直線コネクタ 181"/>
        <xdr:cNvCxnSpPr/>
      </xdr:nvCxnSpPr>
      <xdr:spPr>
        <a:xfrm>
          <a:off x="2019300" y="132126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11030</xdr:rowOff>
    </xdr:from>
    <xdr:to>
      <xdr:col>2</xdr:col>
      <xdr:colOff>638175</xdr:colOff>
      <xdr:row>77</xdr:row>
      <xdr:rowOff>91041</xdr:rowOff>
    </xdr:to>
    <xdr:cxnSp macro="">
      <xdr:nvCxnSpPr>
        <xdr:cNvPr id="185" name="直線コネクタ 184"/>
        <xdr:cNvCxnSpPr/>
      </xdr:nvCxnSpPr>
      <xdr:spPr>
        <a:xfrm flipV="1">
          <a:off x="1130300" y="1321268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140336</xdr:rowOff>
    </xdr:from>
    <xdr:to>
      <xdr:col>6</xdr:col>
      <xdr:colOff>561975</xdr:colOff>
      <xdr:row>77</xdr:row>
      <xdr:rowOff>70486</xdr:rowOff>
    </xdr:to>
    <xdr:sp macro="" textlink="">
      <xdr:nvSpPr>
        <xdr:cNvPr id="195" name="円/楕円 194"/>
        <xdr:cNvSpPr/>
      </xdr:nvSpPr>
      <xdr:spPr>
        <a:xfrm>
          <a:off x="4584700" y="131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118763</xdr:rowOff>
    </xdr:from>
    <xdr:ext cx="469744" cy="259045"/>
    <xdr:sp macro="" textlink="">
      <xdr:nvSpPr>
        <xdr:cNvPr id="196" name="維持補修費該当値テキスト"/>
        <xdr:cNvSpPr txBox="1"/>
      </xdr:nvSpPr>
      <xdr:spPr>
        <a:xfrm>
          <a:off x="4686300" y="1314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145560</xdr:rowOff>
    </xdr:from>
    <xdr:to>
      <xdr:col>5</xdr:col>
      <xdr:colOff>409575</xdr:colOff>
      <xdr:row>77</xdr:row>
      <xdr:rowOff>75710</xdr:rowOff>
    </xdr:to>
    <xdr:sp macro="" textlink="">
      <xdr:nvSpPr>
        <xdr:cNvPr id="197" name="円/楕円 196"/>
        <xdr:cNvSpPr/>
      </xdr:nvSpPr>
      <xdr:spPr>
        <a:xfrm>
          <a:off x="3746500" y="131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66837</xdr:rowOff>
    </xdr:from>
    <xdr:ext cx="469744" cy="259045"/>
    <xdr:sp macro="" textlink="">
      <xdr:nvSpPr>
        <xdr:cNvPr id="198" name="テキスト ボックス 197"/>
        <xdr:cNvSpPr txBox="1"/>
      </xdr:nvSpPr>
      <xdr:spPr>
        <a:xfrm>
          <a:off x="3562427" y="1326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151274</xdr:rowOff>
    </xdr:from>
    <xdr:to>
      <xdr:col>4</xdr:col>
      <xdr:colOff>206375</xdr:colOff>
      <xdr:row>77</xdr:row>
      <xdr:rowOff>81424</xdr:rowOff>
    </xdr:to>
    <xdr:sp macro="" textlink="">
      <xdr:nvSpPr>
        <xdr:cNvPr id="199" name="円/楕円 198"/>
        <xdr:cNvSpPr/>
      </xdr:nvSpPr>
      <xdr:spPr>
        <a:xfrm>
          <a:off x="2857500" y="131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72551</xdr:rowOff>
    </xdr:from>
    <xdr:ext cx="469744" cy="259045"/>
    <xdr:sp macro="" textlink="">
      <xdr:nvSpPr>
        <xdr:cNvPr id="200" name="テキスト ボックス 199"/>
        <xdr:cNvSpPr txBox="1"/>
      </xdr:nvSpPr>
      <xdr:spPr>
        <a:xfrm>
          <a:off x="2673427" y="132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131680</xdr:rowOff>
    </xdr:from>
    <xdr:to>
      <xdr:col>3</xdr:col>
      <xdr:colOff>3175</xdr:colOff>
      <xdr:row>77</xdr:row>
      <xdr:rowOff>61830</xdr:rowOff>
    </xdr:to>
    <xdr:sp macro="" textlink="">
      <xdr:nvSpPr>
        <xdr:cNvPr id="201" name="円/楕円 200"/>
        <xdr:cNvSpPr/>
      </xdr:nvSpPr>
      <xdr:spPr>
        <a:xfrm>
          <a:off x="1968500" y="131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52957</xdr:rowOff>
    </xdr:from>
    <xdr:ext cx="469744" cy="259045"/>
    <xdr:sp macro="" textlink="">
      <xdr:nvSpPr>
        <xdr:cNvPr id="202" name="テキスト ボックス 201"/>
        <xdr:cNvSpPr txBox="1"/>
      </xdr:nvSpPr>
      <xdr:spPr>
        <a:xfrm>
          <a:off x="1784427" y="132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40241</xdr:rowOff>
    </xdr:from>
    <xdr:to>
      <xdr:col>1</xdr:col>
      <xdr:colOff>485775</xdr:colOff>
      <xdr:row>77</xdr:row>
      <xdr:rowOff>141841</xdr:rowOff>
    </xdr:to>
    <xdr:sp macro="" textlink="">
      <xdr:nvSpPr>
        <xdr:cNvPr id="203" name="円/楕円 202"/>
        <xdr:cNvSpPr/>
      </xdr:nvSpPr>
      <xdr:spPr>
        <a:xfrm>
          <a:off x="1079500" y="132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132968</xdr:rowOff>
    </xdr:from>
    <xdr:ext cx="469744" cy="259045"/>
    <xdr:sp macro="" textlink="">
      <xdr:nvSpPr>
        <xdr:cNvPr id="204" name="テキスト ボックス 203"/>
        <xdr:cNvSpPr txBox="1"/>
      </xdr:nvSpPr>
      <xdr:spPr>
        <a:xfrm>
          <a:off x="895427" y="1333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4711</xdr:rowOff>
    </xdr:from>
    <xdr:to>
      <xdr:col>6</xdr:col>
      <xdr:colOff>511175</xdr:colOff>
      <xdr:row>95</xdr:row>
      <xdr:rowOff>70110</xdr:rowOff>
    </xdr:to>
    <xdr:cxnSp macro="">
      <xdr:nvCxnSpPr>
        <xdr:cNvPr id="234" name="直線コネクタ 233"/>
        <xdr:cNvCxnSpPr/>
      </xdr:nvCxnSpPr>
      <xdr:spPr>
        <a:xfrm flipV="1">
          <a:off x="3797300" y="16292461"/>
          <a:ext cx="838200" cy="6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70110</xdr:rowOff>
    </xdr:from>
    <xdr:to>
      <xdr:col>5</xdr:col>
      <xdr:colOff>358775</xdr:colOff>
      <xdr:row>95</xdr:row>
      <xdr:rowOff>166503</xdr:rowOff>
    </xdr:to>
    <xdr:cxnSp macro="">
      <xdr:nvCxnSpPr>
        <xdr:cNvPr id="237" name="直線コネクタ 236"/>
        <xdr:cNvCxnSpPr/>
      </xdr:nvCxnSpPr>
      <xdr:spPr>
        <a:xfrm flipV="1">
          <a:off x="2908300" y="16357860"/>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166503</xdr:rowOff>
    </xdr:from>
    <xdr:to>
      <xdr:col>4</xdr:col>
      <xdr:colOff>155575</xdr:colOff>
      <xdr:row>96</xdr:row>
      <xdr:rowOff>23552</xdr:rowOff>
    </xdr:to>
    <xdr:cxnSp macro="">
      <xdr:nvCxnSpPr>
        <xdr:cNvPr id="240" name="直線コネクタ 239"/>
        <xdr:cNvCxnSpPr/>
      </xdr:nvCxnSpPr>
      <xdr:spPr>
        <a:xfrm flipV="1">
          <a:off x="2019300" y="16454253"/>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22428</xdr:rowOff>
    </xdr:from>
    <xdr:to>
      <xdr:col>2</xdr:col>
      <xdr:colOff>638175</xdr:colOff>
      <xdr:row>96</xdr:row>
      <xdr:rowOff>23552</xdr:rowOff>
    </xdr:to>
    <xdr:cxnSp macro="">
      <xdr:nvCxnSpPr>
        <xdr:cNvPr id="243" name="直線コネクタ 242"/>
        <xdr:cNvCxnSpPr/>
      </xdr:nvCxnSpPr>
      <xdr:spPr>
        <a:xfrm>
          <a:off x="1130300" y="1648162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125361</xdr:rowOff>
    </xdr:from>
    <xdr:to>
      <xdr:col>6</xdr:col>
      <xdr:colOff>561975</xdr:colOff>
      <xdr:row>95</xdr:row>
      <xdr:rowOff>55511</xdr:rowOff>
    </xdr:to>
    <xdr:sp macro="" textlink="">
      <xdr:nvSpPr>
        <xdr:cNvPr id="253" name="円/楕円 252"/>
        <xdr:cNvSpPr/>
      </xdr:nvSpPr>
      <xdr:spPr>
        <a:xfrm>
          <a:off x="4584700" y="162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148238</xdr:rowOff>
    </xdr:from>
    <xdr:ext cx="534377" cy="259045"/>
    <xdr:sp macro="" textlink="">
      <xdr:nvSpPr>
        <xdr:cNvPr id="254" name="扶助費該当値テキスト"/>
        <xdr:cNvSpPr txBox="1"/>
      </xdr:nvSpPr>
      <xdr:spPr>
        <a:xfrm>
          <a:off x="4686300" y="1609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78,086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19310</xdr:rowOff>
    </xdr:from>
    <xdr:to>
      <xdr:col>5</xdr:col>
      <xdr:colOff>409575</xdr:colOff>
      <xdr:row>95</xdr:row>
      <xdr:rowOff>120910</xdr:rowOff>
    </xdr:to>
    <xdr:sp macro="" textlink="">
      <xdr:nvSpPr>
        <xdr:cNvPr id="255" name="円/楕円 254"/>
        <xdr:cNvSpPr/>
      </xdr:nvSpPr>
      <xdr:spPr>
        <a:xfrm>
          <a:off x="3746500" y="16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112037</xdr:rowOff>
    </xdr:from>
    <xdr:ext cx="534377" cy="259045"/>
    <xdr:sp macro="" textlink="">
      <xdr:nvSpPr>
        <xdr:cNvPr id="256" name="テキスト ボックス 255"/>
        <xdr:cNvSpPr txBox="1"/>
      </xdr:nvSpPr>
      <xdr:spPr>
        <a:xfrm>
          <a:off x="3530111" y="1639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115703</xdr:rowOff>
    </xdr:from>
    <xdr:to>
      <xdr:col>4</xdr:col>
      <xdr:colOff>206375</xdr:colOff>
      <xdr:row>96</xdr:row>
      <xdr:rowOff>45853</xdr:rowOff>
    </xdr:to>
    <xdr:sp macro="" textlink="">
      <xdr:nvSpPr>
        <xdr:cNvPr id="257" name="円/楕円 256"/>
        <xdr:cNvSpPr/>
      </xdr:nvSpPr>
      <xdr:spPr>
        <a:xfrm>
          <a:off x="2857500" y="164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36980</xdr:rowOff>
    </xdr:from>
    <xdr:ext cx="534377" cy="259045"/>
    <xdr:sp macro="" textlink="">
      <xdr:nvSpPr>
        <xdr:cNvPr id="258" name="テキスト ボックス 257"/>
        <xdr:cNvSpPr txBox="1"/>
      </xdr:nvSpPr>
      <xdr:spPr>
        <a:xfrm>
          <a:off x="2641111" y="1649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69,593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144202</xdr:rowOff>
    </xdr:from>
    <xdr:to>
      <xdr:col>3</xdr:col>
      <xdr:colOff>3175</xdr:colOff>
      <xdr:row>96</xdr:row>
      <xdr:rowOff>74352</xdr:rowOff>
    </xdr:to>
    <xdr:sp macro="" textlink="">
      <xdr:nvSpPr>
        <xdr:cNvPr id="259" name="円/楕円 258"/>
        <xdr:cNvSpPr/>
      </xdr:nvSpPr>
      <xdr:spPr>
        <a:xfrm>
          <a:off x="1968500" y="164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65479</xdr:rowOff>
    </xdr:from>
    <xdr:ext cx="534377" cy="259045"/>
    <xdr:sp macro="" textlink="">
      <xdr:nvSpPr>
        <xdr:cNvPr id="260" name="テキスト ボックス 259"/>
        <xdr:cNvSpPr txBox="1"/>
      </xdr:nvSpPr>
      <xdr:spPr>
        <a:xfrm>
          <a:off x="1752111" y="165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143078</xdr:rowOff>
    </xdr:from>
    <xdr:to>
      <xdr:col>1</xdr:col>
      <xdr:colOff>485775</xdr:colOff>
      <xdr:row>96</xdr:row>
      <xdr:rowOff>73228</xdr:rowOff>
    </xdr:to>
    <xdr:sp macro="" textlink="">
      <xdr:nvSpPr>
        <xdr:cNvPr id="261" name="円/楕円 260"/>
        <xdr:cNvSpPr/>
      </xdr:nvSpPr>
      <xdr:spPr>
        <a:xfrm>
          <a:off x="1079500" y="164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64355</xdr:rowOff>
    </xdr:from>
    <xdr:ext cx="534377" cy="259045"/>
    <xdr:sp macro="" textlink="">
      <xdr:nvSpPr>
        <xdr:cNvPr id="262" name="テキスト ボックス 261"/>
        <xdr:cNvSpPr txBox="1"/>
      </xdr:nvSpPr>
      <xdr:spPr>
        <a:xfrm>
          <a:off x="863111" y="1652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48387</xdr:rowOff>
    </xdr:from>
    <xdr:to>
      <xdr:col>15</xdr:col>
      <xdr:colOff>180975</xdr:colOff>
      <xdr:row>35</xdr:row>
      <xdr:rowOff>121348</xdr:rowOff>
    </xdr:to>
    <xdr:cxnSp macro="">
      <xdr:nvCxnSpPr>
        <xdr:cNvPr id="291" name="直線コネクタ 290"/>
        <xdr:cNvCxnSpPr/>
      </xdr:nvCxnSpPr>
      <xdr:spPr>
        <a:xfrm flipV="1">
          <a:off x="9639300" y="6049137"/>
          <a:ext cx="8382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103480</xdr:rowOff>
    </xdr:from>
    <xdr:to>
      <xdr:col>14</xdr:col>
      <xdr:colOff>28575</xdr:colOff>
      <xdr:row>35</xdr:row>
      <xdr:rowOff>121348</xdr:rowOff>
    </xdr:to>
    <xdr:cxnSp macro="">
      <xdr:nvCxnSpPr>
        <xdr:cNvPr id="294" name="直線コネクタ 293"/>
        <xdr:cNvCxnSpPr/>
      </xdr:nvCxnSpPr>
      <xdr:spPr>
        <a:xfrm>
          <a:off x="8750300" y="5589880"/>
          <a:ext cx="889000" cy="53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103480</xdr:rowOff>
    </xdr:from>
    <xdr:to>
      <xdr:col>12</xdr:col>
      <xdr:colOff>511175</xdr:colOff>
      <xdr:row>36</xdr:row>
      <xdr:rowOff>33795</xdr:rowOff>
    </xdr:to>
    <xdr:cxnSp macro="">
      <xdr:nvCxnSpPr>
        <xdr:cNvPr id="297" name="直線コネクタ 296"/>
        <xdr:cNvCxnSpPr/>
      </xdr:nvCxnSpPr>
      <xdr:spPr>
        <a:xfrm flipV="1">
          <a:off x="7861300" y="5589880"/>
          <a:ext cx="889000" cy="6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24447</xdr:rowOff>
    </xdr:from>
    <xdr:to>
      <xdr:col>11</xdr:col>
      <xdr:colOff>307975</xdr:colOff>
      <xdr:row>36</xdr:row>
      <xdr:rowOff>33795</xdr:rowOff>
    </xdr:to>
    <xdr:cxnSp macro="">
      <xdr:nvCxnSpPr>
        <xdr:cNvPr id="300" name="直線コネクタ 299"/>
        <xdr:cNvCxnSpPr/>
      </xdr:nvCxnSpPr>
      <xdr:spPr>
        <a:xfrm>
          <a:off x="6972300" y="6196647"/>
          <a:ext cx="8890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169037</xdr:rowOff>
    </xdr:from>
    <xdr:to>
      <xdr:col>15</xdr:col>
      <xdr:colOff>231775</xdr:colOff>
      <xdr:row>35</xdr:row>
      <xdr:rowOff>99187</xdr:rowOff>
    </xdr:to>
    <xdr:sp macro="" textlink="">
      <xdr:nvSpPr>
        <xdr:cNvPr id="310" name="円/楕円 309"/>
        <xdr:cNvSpPr/>
      </xdr:nvSpPr>
      <xdr:spPr>
        <a:xfrm>
          <a:off x="10426700" y="59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20464</xdr:rowOff>
    </xdr:from>
    <xdr:ext cx="534377" cy="259045"/>
    <xdr:sp macro="" textlink="">
      <xdr:nvSpPr>
        <xdr:cNvPr id="311" name="補助費等該当値テキスト"/>
        <xdr:cNvSpPr txBox="1"/>
      </xdr:nvSpPr>
      <xdr:spPr>
        <a:xfrm>
          <a:off x="10528300" y="584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53,690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70548</xdr:rowOff>
    </xdr:from>
    <xdr:to>
      <xdr:col>14</xdr:col>
      <xdr:colOff>79375</xdr:colOff>
      <xdr:row>36</xdr:row>
      <xdr:rowOff>698</xdr:rowOff>
    </xdr:to>
    <xdr:sp macro="" textlink="">
      <xdr:nvSpPr>
        <xdr:cNvPr id="312" name="円/楕円 311"/>
        <xdr:cNvSpPr/>
      </xdr:nvSpPr>
      <xdr:spPr>
        <a:xfrm>
          <a:off x="9588500" y="60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17225</xdr:rowOff>
    </xdr:from>
    <xdr:ext cx="534377" cy="259045"/>
    <xdr:sp macro="" textlink="">
      <xdr:nvSpPr>
        <xdr:cNvPr id="313" name="テキスト ボックス 312"/>
        <xdr:cNvSpPr txBox="1"/>
      </xdr:nvSpPr>
      <xdr:spPr>
        <a:xfrm>
          <a:off x="9372111" y="584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52680</xdr:rowOff>
    </xdr:from>
    <xdr:to>
      <xdr:col>12</xdr:col>
      <xdr:colOff>561975</xdr:colOff>
      <xdr:row>32</xdr:row>
      <xdr:rowOff>154280</xdr:rowOff>
    </xdr:to>
    <xdr:sp macro="" textlink="">
      <xdr:nvSpPr>
        <xdr:cNvPr id="314" name="円/楕円 313"/>
        <xdr:cNvSpPr/>
      </xdr:nvSpPr>
      <xdr:spPr>
        <a:xfrm>
          <a:off x="8699500" y="55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170807</xdr:rowOff>
    </xdr:from>
    <xdr:ext cx="534377" cy="259045"/>
    <xdr:sp macro="" textlink="">
      <xdr:nvSpPr>
        <xdr:cNvPr id="315" name="テキスト ボックス 314"/>
        <xdr:cNvSpPr txBox="1"/>
      </xdr:nvSpPr>
      <xdr:spPr>
        <a:xfrm>
          <a:off x="8483111" y="531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154445</xdr:rowOff>
    </xdr:from>
    <xdr:to>
      <xdr:col>11</xdr:col>
      <xdr:colOff>358775</xdr:colOff>
      <xdr:row>36</xdr:row>
      <xdr:rowOff>84595</xdr:rowOff>
    </xdr:to>
    <xdr:sp macro="" textlink="">
      <xdr:nvSpPr>
        <xdr:cNvPr id="316" name="円/楕円 315"/>
        <xdr:cNvSpPr/>
      </xdr:nvSpPr>
      <xdr:spPr>
        <a:xfrm>
          <a:off x="7810500" y="61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101122</xdr:rowOff>
    </xdr:from>
    <xdr:ext cx="534377" cy="259045"/>
    <xdr:sp macro="" textlink="">
      <xdr:nvSpPr>
        <xdr:cNvPr id="317" name="テキスト ボックス 316"/>
        <xdr:cNvSpPr txBox="1"/>
      </xdr:nvSpPr>
      <xdr:spPr>
        <a:xfrm>
          <a:off x="7594111" y="593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145097</xdr:rowOff>
    </xdr:from>
    <xdr:to>
      <xdr:col>10</xdr:col>
      <xdr:colOff>155575</xdr:colOff>
      <xdr:row>36</xdr:row>
      <xdr:rowOff>75247</xdr:rowOff>
    </xdr:to>
    <xdr:sp macro="" textlink="">
      <xdr:nvSpPr>
        <xdr:cNvPr id="318" name="円/楕円 317"/>
        <xdr:cNvSpPr/>
      </xdr:nvSpPr>
      <xdr:spPr>
        <a:xfrm>
          <a:off x="6921500" y="61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91774</xdr:rowOff>
    </xdr:from>
    <xdr:ext cx="534377" cy="259045"/>
    <xdr:sp macro="" textlink="">
      <xdr:nvSpPr>
        <xdr:cNvPr id="319" name="テキスト ボックス 318"/>
        <xdr:cNvSpPr txBox="1"/>
      </xdr:nvSpPr>
      <xdr:spPr>
        <a:xfrm>
          <a:off x="6705111" y="592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95123</xdr:rowOff>
    </xdr:from>
    <xdr:to>
      <xdr:col>15</xdr:col>
      <xdr:colOff>180975</xdr:colOff>
      <xdr:row>57</xdr:row>
      <xdr:rowOff>25117</xdr:rowOff>
    </xdr:to>
    <xdr:cxnSp macro="">
      <xdr:nvCxnSpPr>
        <xdr:cNvPr id="350" name="直線コネクタ 349"/>
        <xdr:cNvCxnSpPr/>
      </xdr:nvCxnSpPr>
      <xdr:spPr>
        <a:xfrm>
          <a:off x="9639300" y="9696323"/>
          <a:ext cx="838200" cy="10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52549</xdr:rowOff>
    </xdr:from>
    <xdr:to>
      <xdr:col>14</xdr:col>
      <xdr:colOff>28575</xdr:colOff>
      <xdr:row>56</xdr:row>
      <xdr:rowOff>95123</xdr:rowOff>
    </xdr:to>
    <xdr:cxnSp macro="">
      <xdr:nvCxnSpPr>
        <xdr:cNvPr id="353" name="直線コネクタ 352"/>
        <xdr:cNvCxnSpPr/>
      </xdr:nvCxnSpPr>
      <xdr:spPr>
        <a:xfrm>
          <a:off x="8750300" y="9310849"/>
          <a:ext cx="889000" cy="38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52549</xdr:rowOff>
    </xdr:from>
    <xdr:to>
      <xdr:col>12</xdr:col>
      <xdr:colOff>511175</xdr:colOff>
      <xdr:row>56</xdr:row>
      <xdr:rowOff>40390</xdr:rowOff>
    </xdr:to>
    <xdr:cxnSp macro="">
      <xdr:nvCxnSpPr>
        <xdr:cNvPr id="356" name="直線コネクタ 355"/>
        <xdr:cNvCxnSpPr/>
      </xdr:nvCxnSpPr>
      <xdr:spPr>
        <a:xfrm flipV="1">
          <a:off x="7861300" y="9310849"/>
          <a:ext cx="889000" cy="33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8" name="テキスト ボックス 357"/>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40390</xdr:rowOff>
    </xdr:from>
    <xdr:to>
      <xdr:col>11</xdr:col>
      <xdr:colOff>307975</xdr:colOff>
      <xdr:row>57</xdr:row>
      <xdr:rowOff>5784</xdr:rowOff>
    </xdr:to>
    <xdr:cxnSp macro="">
      <xdr:nvCxnSpPr>
        <xdr:cNvPr id="359" name="直線コネクタ 358"/>
        <xdr:cNvCxnSpPr/>
      </xdr:nvCxnSpPr>
      <xdr:spPr>
        <a:xfrm flipV="1">
          <a:off x="6972300" y="9641590"/>
          <a:ext cx="889000" cy="13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101290</xdr:rowOff>
    </xdr:from>
    <xdr:ext cx="534377" cy="259045"/>
    <xdr:sp macro="" textlink="">
      <xdr:nvSpPr>
        <xdr:cNvPr id="361" name="テキスト ボックス 360"/>
        <xdr:cNvSpPr txBox="1"/>
      </xdr:nvSpPr>
      <xdr:spPr>
        <a:xfrm>
          <a:off x="7594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145767</xdr:rowOff>
    </xdr:from>
    <xdr:to>
      <xdr:col>15</xdr:col>
      <xdr:colOff>231775</xdr:colOff>
      <xdr:row>57</xdr:row>
      <xdr:rowOff>75917</xdr:rowOff>
    </xdr:to>
    <xdr:sp macro="" textlink="">
      <xdr:nvSpPr>
        <xdr:cNvPr id="369" name="円/楕円 368"/>
        <xdr:cNvSpPr/>
      </xdr:nvSpPr>
      <xdr:spPr>
        <a:xfrm>
          <a:off x="10426700" y="974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124194</xdr:rowOff>
    </xdr:from>
    <xdr:ext cx="534377" cy="259045"/>
    <xdr:sp macro="" textlink="">
      <xdr:nvSpPr>
        <xdr:cNvPr id="370" name="普通建設事業費該当値テキスト"/>
        <xdr:cNvSpPr txBox="1"/>
      </xdr:nvSpPr>
      <xdr:spPr>
        <a:xfrm>
          <a:off x="10528300" y="972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38,276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44323</xdr:rowOff>
    </xdr:from>
    <xdr:to>
      <xdr:col>14</xdr:col>
      <xdr:colOff>79375</xdr:colOff>
      <xdr:row>56</xdr:row>
      <xdr:rowOff>145923</xdr:rowOff>
    </xdr:to>
    <xdr:sp macro="" textlink="">
      <xdr:nvSpPr>
        <xdr:cNvPr id="371" name="円/楕円 370"/>
        <xdr:cNvSpPr/>
      </xdr:nvSpPr>
      <xdr:spPr>
        <a:xfrm>
          <a:off x="9588500" y="96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137050</xdr:rowOff>
    </xdr:from>
    <xdr:ext cx="534377" cy="259045"/>
    <xdr:sp macro="" textlink="">
      <xdr:nvSpPr>
        <xdr:cNvPr id="372" name="テキスト ボックス 371"/>
        <xdr:cNvSpPr txBox="1"/>
      </xdr:nvSpPr>
      <xdr:spPr>
        <a:xfrm>
          <a:off x="9372111" y="973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1749</xdr:rowOff>
    </xdr:from>
    <xdr:to>
      <xdr:col>12</xdr:col>
      <xdr:colOff>561975</xdr:colOff>
      <xdr:row>54</xdr:row>
      <xdr:rowOff>103349</xdr:rowOff>
    </xdr:to>
    <xdr:sp macro="" textlink="">
      <xdr:nvSpPr>
        <xdr:cNvPr id="373" name="円/楕円 372"/>
        <xdr:cNvSpPr/>
      </xdr:nvSpPr>
      <xdr:spPr>
        <a:xfrm>
          <a:off x="8699500" y="926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119876</xdr:rowOff>
    </xdr:from>
    <xdr:ext cx="534377" cy="259045"/>
    <xdr:sp macro="" textlink="">
      <xdr:nvSpPr>
        <xdr:cNvPr id="374" name="テキスト ボックス 373"/>
        <xdr:cNvSpPr txBox="1"/>
      </xdr:nvSpPr>
      <xdr:spPr>
        <a:xfrm>
          <a:off x="8483111" y="903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83,006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161040</xdr:rowOff>
    </xdr:from>
    <xdr:to>
      <xdr:col>11</xdr:col>
      <xdr:colOff>358775</xdr:colOff>
      <xdr:row>56</xdr:row>
      <xdr:rowOff>91190</xdr:rowOff>
    </xdr:to>
    <xdr:sp macro="" textlink="">
      <xdr:nvSpPr>
        <xdr:cNvPr id="375" name="円/楕円 374"/>
        <xdr:cNvSpPr/>
      </xdr:nvSpPr>
      <xdr:spPr>
        <a:xfrm>
          <a:off x="7810500" y="95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107717</xdr:rowOff>
    </xdr:from>
    <xdr:ext cx="534377" cy="259045"/>
    <xdr:sp macro="" textlink="">
      <xdr:nvSpPr>
        <xdr:cNvPr id="376" name="テキスト ボックス 375"/>
        <xdr:cNvSpPr txBox="1"/>
      </xdr:nvSpPr>
      <xdr:spPr>
        <a:xfrm>
          <a:off x="7594111" y="936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126434</xdr:rowOff>
    </xdr:from>
    <xdr:to>
      <xdr:col>10</xdr:col>
      <xdr:colOff>155575</xdr:colOff>
      <xdr:row>57</xdr:row>
      <xdr:rowOff>56584</xdr:rowOff>
    </xdr:to>
    <xdr:sp macro="" textlink="">
      <xdr:nvSpPr>
        <xdr:cNvPr id="377" name="円/楕円 376"/>
        <xdr:cNvSpPr/>
      </xdr:nvSpPr>
      <xdr:spPr>
        <a:xfrm>
          <a:off x="6921500" y="972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47711</xdr:rowOff>
    </xdr:from>
    <xdr:ext cx="534377" cy="259045"/>
    <xdr:sp macro="" textlink="">
      <xdr:nvSpPr>
        <xdr:cNvPr id="378" name="テキスト ボックス 377"/>
        <xdr:cNvSpPr txBox="1"/>
      </xdr:nvSpPr>
      <xdr:spPr>
        <a:xfrm>
          <a:off x="6705111" y="982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83775</xdr:rowOff>
    </xdr:from>
    <xdr:to>
      <xdr:col>15</xdr:col>
      <xdr:colOff>180975</xdr:colOff>
      <xdr:row>78</xdr:row>
      <xdr:rowOff>17986</xdr:rowOff>
    </xdr:to>
    <xdr:cxnSp macro="">
      <xdr:nvCxnSpPr>
        <xdr:cNvPr id="409" name="直線コネクタ 408"/>
        <xdr:cNvCxnSpPr/>
      </xdr:nvCxnSpPr>
      <xdr:spPr>
        <a:xfrm>
          <a:off x="9639300" y="13285425"/>
          <a:ext cx="838200" cy="10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138636</xdr:rowOff>
    </xdr:from>
    <xdr:to>
      <xdr:col>15</xdr:col>
      <xdr:colOff>231775</xdr:colOff>
      <xdr:row>78</xdr:row>
      <xdr:rowOff>68786</xdr:rowOff>
    </xdr:to>
    <xdr:sp macro="" textlink="">
      <xdr:nvSpPr>
        <xdr:cNvPr id="419" name="円/楕円 418"/>
        <xdr:cNvSpPr/>
      </xdr:nvSpPr>
      <xdr:spPr>
        <a:xfrm>
          <a:off x="10426700" y="133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117063</xdr:rowOff>
    </xdr:from>
    <xdr:ext cx="534377" cy="259045"/>
    <xdr:sp macro="" textlink="">
      <xdr:nvSpPr>
        <xdr:cNvPr id="420" name="普通建設事業費 （ うち新規整備　）該当値テキスト"/>
        <xdr:cNvSpPr txBox="1"/>
      </xdr:nvSpPr>
      <xdr:spPr>
        <a:xfrm>
          <a:off x="10528300" y="1331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32975</xdr:rowOff>
    </xdr:from>
    <xdr:to>
      <xdr:col>14</xdr:col>
      <xdr:colOff>79375</xdr:colOff>
      <xdr:row>77</xdr:row>
      <xdr:rowOff>134575</xdr:rowOff>
    </xdr:to>
    <xdr:sp macro="" textlink="">
      <xdr:nvSpPr>
        <xdr:cNvPr id="421" name="円/楕円 420"/>
        <xdr:cNvSpPr/>
      </xdr:nvSpPr>
      <xdr:spPr>
        <a:xfrm>
          <a:off x="9588500" y="132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125702</xdr:rowOff>
    </xdr:from>
    <xdr:ext cx="534377" cy="259045"/>
    <xdr:sp macro="" textlink="">
      <xdr:nvSpPr>
        <xdr:cNvPr id="422" name="テキスト ボックス 421"/>
        <xdr:cNvSpPr txBox="1"/>
      </xdr:nvSpPr>
      <xdr:spPr>
        <a:xfrm>
          <a:off x="9372111" y="133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108693</xdr:rowOff>
    </xdr:from>
    <xdr:to>
      <xdr:col>15</xdr:col>
      <xdr:colOff>180975</xdr:colOff>
      <xdr:row>97</xdr:row>
      <xdr:rowOff>163246</xdr:rowOff>
    </xdr:to>
    <xdr:cxnSp macro="">
      <xdr:nvCxnSpPr>
        <xdr:cNvPr id="453" name="直線コネクタ 452"/>
        <xdr:cNvCxnSpPr/>
      </xdr:nvCxnSpPr>
      <xdr:spPr>
        <a:xfrm>
          <a:off x="9639300" y="16739343"/>
          <a:ext cx="838200" cy="5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112446</xdr:rowOff>
    </xdr:from>
    <xdr:to>
      <xdr:col>15</xdr:col>
      <xdr:colOff>231775</xdr:colOff>
      <xdr:row>98</xdr:row>
      <xdr:rowOff>42596</xdr:rowOff>
    </xdr:to>
    <xdr:sp macro="" textlink="">
      <xdr:nvSpPr>
        <xdr:cNvPr id="463" name="円/楕円 462"/>
        <xdr:cNvSpPr/>
      </xdr:nvSpPr>
      <xdr:spPr>
        <a:xfrm>
          <a:off x="10426700" y="167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90873</xdr:rowOff>
    </xdr:from>
    <xdr:ext cx="534377" cy="259045"/>
    <xdr:sp macro="" textlink="">
      <xdr:nvSpPr>
        <xdr:cNvPr id="464" name="普通建設事業費 （ うち更新整備　）該当値テキスト"/>
        <xdr:cNvSpPr txBox="1"/>
      </xdr:nvSpPr>
      <xdr:spPr>
        <a:xfrm>
          <a:off x="10528300" y="167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57893</xdr:rowOff>
    </xdr:from>
    <xdr:to>
      <xdr:col>14</xdr:col>
      <xdr:colOff>79375</xdr:colOff>
      <xdr:row>97</xdr:row>
      <xdr:rowOff>159493</xdr:rowOff>
    </xdr:to>
    <xdr:sp macro="" textlink="">
      <xdr:nvSpPr>
        <xdr:cNvPr id="465" name="円/楕円 464"/>
        <xdr:cNvSpPr/>
      </xdr:nvSpPr>
      <xdr:spPr>
        <a:xfrm>
          <a:off x="9588500" y="1668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150620</xdr:rowOff>
    </xdr:from>
    <xdr:ext cx="534377" cy="259045"/>
    <xdr:sp macro="" textlink="">
      <xdr:nvSpPr>
        <xdr:cNvPr id="466" name="テキスト ボックス 465"/>
        <xdr:cNvSpPr txBox="1"/>
      </xdr:nvSpPr>
      <xdr:spPr>
        <a:xfrm>
          <a:off x="9372111" y="1678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152349</xdr:rowOff>
    </xdr:from>
    <xdr:to>
      <xdr:col>23</xdr:col>
      <xdr:colOff>517525</xdr:colOff>
      <xdr:row>38</xdr:row>
      <xdr:rowOff>113830</xdr:rowOff>
    </xdr:to>
    <xdr:cxnSp macro="">
      <xdr:nvCxnSpPr>
        <xdr:cNvPr id="495" name="直線コネクタ 494"/>
        <xdr:cNvCxnSpPr/>
      </xdr:nvCxnSpPr>
      <xdr:spPr>
        <a:xfrm flipV="1">
          <a:off x="15481300" y="6495999"/>
          <a:ext cx="8382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88549</xdr:rowOff>
    </xdr:from>
    <xdr:ext cx="469744" cy="259045"/>
    <xdr:sp macro="" textlink="">
      <xdr:nvSpPr>
        <xdr:cNvPr id="496" name="災害復旧事業費平均値テキスト"/>
        <xdr:cNvSpPr txBox="1"/>
      </xdr:nvSpPr>
      <xdr:spPr>
        <a:xfrm>
          <a:off x="16370300" y="660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113830</xdr:rowOff>
    </xdr:from>
    <xdr:to>
      <xdr:col>22</xdr:col>
      <xdr:colOff>365125</xdr:colOff>
      <xdr:row>38</xdr:row>
      <xdr:rowOff>168504</xdr:rowOff>
    </xdr:to>
    <xdr:cxnSp macro="">
      <xdr:nvCxnSpPr>
        <xdr:cNvPr id="498" name="直線コネクタ 497"/>
        <xdr:cNvCxnSpPr/>
      </xdr:nvCxnSpPr>
      <xdr:spPr>
        <a:xfrm flipV="1">
          <a:off x="14592300" y="6628930"/>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136423</xdr:rowOff>
    </xdr:from>
    <xdr:to>
      <xdr:col>21</xdr:col>
      <xdr:colOff>161925</xdr:colOff>
      <xdr:row>38</xdr:row>
      <xdr:rowOff>168504</xdr:rowOff>
    </xdr:to>
    <xdr:cxnSp macro="">
      <xdr:nvCxnSpPr>
        <xdr:cNvPr id="501" name="直線コネクタ 500"/>
        <xdr:cNvCxnSpPr/>
      </xdr:nvCxnSpPr>
      <xdr:spPr>
        <a:xfrm>
          <a:off x="13703300" y="6651523"/>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136423</xdr:rowOff>
    </xdr:from>
    <xdr:to>
      <xdr:col>19</xdr:col>
      <xdr:colOff>644525</xdr:colOff>
      <xdr:row>39</xdr:row>
      <xdr:rowOff>3264</xdr:rowOff>
    </xdr:to>
    <xdr:cxnSp macro="">
      <xdr:nvCxnSpPr>
        <xdr:cNvPr id="504" name="直線コネクタ 503"/>
        <xdr:cNvCxnSpPr/>
      </xdr:nvCxnSpPr>
      <xdr:spPr>
        <a:xfrm flipV="1">
          <a:off x="12814300" y="6651523"/>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101549</xdr:rowOff>
    </xdr:from>
    <xdr:to>
      <xdr:col>23</xdr:col>
      <xdr:colOff>568325</xdr:colOff>
      <xdr:row>38</xdr:row>
      <xdr:rowOff>31699</xdr:rowOff>
    </xdr:to>
    <xdr:sp macro="" textlink="">
      <xdr:nvSpPr>
        <xdr:cNvPr id="514" name="円/楕円 513"/>
        <xdr:cNvSpPr/>
      </xdr:nvSpPr>
      <xdr:spPr>
        <a:xfrm>
          <a:off x="16268700" y="64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124426</xdr:rowOff>
    </xdr:from>
    <xdr:ext cx="469744" cy="259045"/>
    <xdr:sp macro="" textlink="">
      <xdr:nvSpPr>
        <xdr:cNvPr id="515" name="災害復旧事業費該当値テキスト"/>
        <xdr:cNvSpPr txBox="1"/>
      </xdr:nvSpPr>
      <xdr:spPr>
        <a:xfrm>
          <a:off x="16370300" y="629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63030</xdr:rowOff>
    </xdr:from>
    <xdr:to>
      <xdr:col>22</xdr:col>
      <xdr:colOff>415925</xdr:colOff>
      <xdr:row>38</xdr:row>
      <xdr:rowOff>164630</xdr:rowOff>
    </xdr:to>
    <xdr:sp macro="" textlink="">
      <xdr:nvSpPr>
        <xdr:cNvPr id="516" name="円/楕円 515"/>
        <xdr:cNvSpPr/>
      </xdr:nvSpPr>
      <xdr:spPr>
        <a:xfrm>
          <a:off x="15430500" y="65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155757</xdr:rowOff>
    </xdr:from>
    <xdr:ext cx="469744" cy="259045"/>
    <xdr:sp macro="" textlink="">
      <xdr:nvSpPr>
        <xdr:cNvPr id="517" name="テキスト ボックス 516"/>
        <xdr:cNvSpPr txBox="1"/>
      </xdr:nvSpPr>
      <xdr:spPr>
        <a:xfrm>
          <a:off x="15246427" y="66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117704</xdr:rowOff>
    </xdr:from>
    <xdr:to>
      <xdr:col>21</xdr:col>
      <xdr:colOff>212725</xdr:colOff>
      <xdr:row>39</xdr:row>
      <xdr:rowOff>47854</xdr:rowOff>
    </xdr:to>
    <xdr:sp macro="" textlink="">
      <xdr:nvSpPr>
        <xdr:cNvPr id="518" name="円/楕円 517"/>
        <xdr:cNvSpPr/>
      </xdr:nvSpPr>
      <xdr:spPr>
        <a:xfrm>
          <a:off x="14541500" y="66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38981</xdr:rowOff>
    </xdr:from>
    <xdr:ext cx="469744" cy="259045"/>
    <xdr:sp macro="" textlink="">
      <xdr:nvSpPr>
        <xdr:cNvPr id="519" name="テキスト ボックス 518"/>
        <xdr:cNvSpPr txBox="1"/>
      </xdr:nvSpPr>
      <xdr:spPr>
        <a:xfrm>
          <a:off x="14357427" y="672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85623</xdr:rowOff>
    </xdr:from>
    <xdr:to>
      <xdr:col>20</xdr:col>
      <xdr:colOff>9525</xdr:colOff>
      <xdr:row>39</xdr:row>
      <xdr:rowOff>15773</xdr:rowOff>
    </xdr:to>
    <xdr:sp macro="" textlink="">
      <xdr:nvSpPr>
        <xdr:cNvPr id="520" name="円/楕円 519"/>
        <xdr:cNvSpPr/>
      </xdr:nvSpPr>
      <xdr:spPr>
        <a:xfrm>
          <a:off x="13652500" y="66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6900</xdr:rowOff>
    </xdr:from>
    <xdr:ext cx="469744" cy="259045"/>
    <xdr:sp macro="" textlink="">
      <xdr:nvSpPr>
        <xdr:cNvPr id="521" name="テキスト ボックス 520"/>
        <xdr:cNvSpPr txBox="1"/>
      </xdr:nvSpPr>
      <xdr:spPr>
        <a:xfrm>
          <a:off x="13468427" y="669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123914</xdr:rowOff>
    </xdr:from>
    <xdr:to>
      <xdr:col>18</xdr:col>
      <xdr:colOff>492125</xdr:colOff>
      <xdr:row>39</xdr:row>
      <xdr:rowOff>54064</xdr:rowOff>
    </xdr:to>
    <xdr:sp macro="" textlink="">
      <xdr:nvSpPr>
        <xdr:cNvPr id="522" name="円/楕円 521"/>
        <xdr:cNvSpPr/>
      </xdr:nvSpPr>
      <xdr:spPr>
        <a:xfrm>
          <a:off x="12763500" y="66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45191</xdr:rowOff>
    </xdr:from>
    <xdr:ext cx="469744" cy="259045"/>
    <xdr:sp macro="" textlink="">
      <xdr:nvSpPr>
        <xdr:cNvPr id="523" name="テキスト ボックス 522"/>
        <xdr:cNvSpPr txBox="1"/>
      </xdr:nvSpPr>
      <xdr:spPr>
        <a:xfrm>
          <a:off x="12579427" y="67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13170</xdr:rowOff>
    </xdr:from>
    <xdr:to>
      <xdr:col>23</xdr:col>
      <xdr:colOff>517525</xdr:colOff>
      <xdr:row>75</xdr:row>
      <xdr:rowOff>45631</xdr:rowOff>
    </xdr:to>
    <xdr:cxnSp macro="">
      <xdr:nvCxnSpPr>
        <xdr:cNvPr id="603" name="直線コネクタ 602"/>
        <xdr:cNvCxnSpPr/>
      </xdr:nvCxnSpPr>
      <xdr:spPr>
        <a:xfrm>
          <a:off x="15481300" y="12871920"/>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13170</xdr:rowOff>
    </xdr:from>
    <xdr:to>
      <xdr:col>22</xdr:col>
      <xdr:colOff>365125</xdr:colOff>
      <xdr:row>75</xdr:row>
      <xdr:rowOff>30838</xdr:rowOff>
    </xdr:to>
    <xdr:cxnSp macro="">
      <xdr:nvCxnSpPr>
        <xdr:cNvPr id="606" name="直線コネクタ 605"/>
        <xdr:cNvCxnSpPr/>
      </xdr:nvCxnSpPr>
      <xdr:spPr>
        <a:xfrm flipV="1">
          <a:off x="14592300" y="12871920"/>
          <a:ext cx="8890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8" name="テキスト ボックス 607"/>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150412</xdr:rowOff>
    </xdr:from>
    <xdr:to>
      <xdr:col>21</xdr:col>
      <xdr:colOff>161925</xdr:colOff>
      <xdr:row>75</xdr:row>
      <xdr:rowOff>30838</xdr:rowOff>
    </xdr:to>
    <xdr:cxnSp macro="">
      <xdr:nvCxnSpPr>
        <xdr:cNvPr id="609" name="直線コネクタ 608"/>
        <xdr:cNvCxnSpPr/>
      </xdr:nvCxnSpPr>
      <xdr:spPr>
        <a:xfrm>
          <a:off x="13703300" y="12837712"/>
          <a:ext cx="889000" cy="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11" name="テキスト ボックス 610"/>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29972</xdr:rowOff>
    </xdr:from>
    <xdr:to>
      <xdr:col>19</xdr:col>
      <xdr:colOff>644525</xdr:colOff>
      <xdr:row>74</xdr:row>
      <xdr:rowOff>150412</xdr:rowOff>
    </xdr:to>
    <xdr:cxnSp macro="">
      <xdr:nvCxnSpPr>
        <xdr:cNvPr id="612" name="直線コネクタ 611"/>
        <xdr:cNvCxnSpPr/>
      </xdr:nvCxnSpPr>
      <xdr:spPr>
        <a:xfrm>
          <a:off x="12814300" y="12717272"/>
          <a:ext cx="889000" cy="1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14" name="テキスト ボックス 613"/>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6" name="テキスト ボックス 615"/>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166281</xdr:rowOff>
    </xdr:from>
    <xdr:to>
      <xdr:col>23</xdr:col>
      <xdr:colOff>568325</xdr:colOff>
      <xdr:row>75</xdr:row>
      <xdr:rowOff>96431</xdr:rowOff>
    </xdr:to>
    <xdr:sp macro="" textlink="">
      <xdr:nvSpPr>
        <xdr:cNvPr id="622" name="円/楕円 621"/>
        <xdr:cNvSpPr/>
      </xdr:nvSpPr>
      <xdr:spPr>
        <a:xfrm>
          <a:off x="16268700" y="128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17708</xdr:rowOff>
    </xdr:from>
    <xdr:ext cx="534377" cy="259045"/>
    <xdr:sp macro="" textlink="">
      <xdr:nvSpPr>
        <xdr:cNvPr id="623" name="公債費該当値テキスト"/>
        <xdr:cNvSpPr txBox="1"/>
      </xdr:nvSpPr>
      <xdr:spPr>
        <a:xfrm>
          <a:off x="16370300" y="127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133820</xdr:rowOff>
    </xdr:from>
    <xdr:to>
      <xdr:col>22</xdr:col>
      <xdr:colOff>415925</xdr:colOff>
      <xdr:row>75</xdr:row>
      <xdr:rowOff>63970</xdr:rowOff>
    </xdr:to>
    <xdr:sp macro="" textlink="">
      <xdr:nvSpPr>
        <xdr:cNvPr id="624" name="円/楕円 623"/>
        <xdr:cNvSpPr/>
      </xdr:nvSpPr>
      <xdr:spPr>
        <a:xfrm>
          <a:off x="15430500" y="128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80497</xdr:rowOff>
    </xdr:from>
    <xdr:ext cx="534377" cy="259045"/>
    <xdr:sp macro="" textlink="">
      <xdr:nvSpPr>
        <xdr:cNvPr id="625" name="テキスト ボックス 624"/>
        <xdr:cNvSpPr txBox="1"/>
      </xdr:nvSpPr>
      <xdr:spPr>
        <a:xfrm>
          <a:off x="15214111" y="1259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151488</xdr:rowOff>
    </xdr:from>
    <xdr:to>
      <xdr:col>21</xdr:col>
      <xdr:colOff>212725</xdr:colOff>
      <xdr:row>75</xdr:row>
      <xdr:rowOff>81638</xdr:rowOff>
    </xdr:to>
    <xdr:sp macro="" textlink="">
      <xdr:nvSpPr>
        <xdr:cNvPr id="626" name="円/楕円 625"/>
        <xdr:cNvSpPr/>
      </xdr:nvSpPr>
      <xdr:spPr>
        <a:xfrm>
          <a:off x="14541500" y="1283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98165</xdr:rowOff>
    </xdr:from>
    <xdr:ext cx="534377" cy="259045"/>
    <xdr:sp macro="" textlink="">
      <xdr:nvSpPr>
        <xdr:cNvPr id="627" name="テキスト ボックス 626"/>
        <xdr:cNvSpPr txBox="1"/>
      </xdr:nvSpPr>
      <xdr:spPr>
        <a:xfrm>
          <a:off x="14325111" y="1261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99612</xdr:rowOff>
    </xdr:from>
    <xdr:to>
      <xdr:col>20</xdr:col>
      <xdr:colOff>9525</xdr:colOff>
      <xdr:row>75</xdr:row>
      <xdr:rowOff>29762</xdr:rowOff>
    </xdr:to>
    <xdr:sp macro="" textlink="">
      <xdr:nvSpPr>
        <xdr:cNvPr id="628" name="円/楕円 627"/>
        <xdr:cNvSpPr/>
      </xdr:nvSpPr>
      <xdr:spPr>
        <a:xfrm>
          <a:off x="13652500" y="127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46289</xdr:rowOff>
    </xdr:from>
    <xdr:ext cx="534377" cy="259045"/>
    <xdr:sp macro="" textlink="">
      <xdr:nvSpPr>
        <xdr:cNvPr id="629" name="テキスト ボックス 628"/>
        <xdr:cNvSpPr txBox="1"/>
      </xdr:nvSpPr>
      <xdr:spPr>
        <a:xfrm>
          <a:off x="13436111" y="1256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150622</xdr:rowOff>
    </xdr:from>
    <xdr:to>
      <xdr:col>18</xdr:col>
      <xdr:colOff>492125</xdr:colOff>
      <xdr:row>74</xdr:row>
      <xdr:rowOff>80772</xdr:rowOff>
    </xdr:to>
    <xdr:sp macro="" textlink="">
      <xdr:nvSpPr>
        <xdr:cNvPr id="630" name="円/楕円 629"/>
        <xdr:cNvSpPr/>
      </xdr:nvSpPr>
      <xdr:spPr>
        <a:xfrm>
          <a:off x="12763500" y="1266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97299</xdr:rowOff>
    </xdr:from>
    <xdr:ext cx="534377" cy="259045"/>
    <xdr:sp macro="" textlink="">
      <xdr:nvSpPr>
        <xdr:cNvPr id="631" name="テキスト ボックス 630"/>
        <xdr:cNvSpPr txBox="1"/>
      </xdr:nvSpPr>
      <xdr:spPr>
        <a:xfrm>
          <a:off x="12547111" y="1244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164103</xdr:rowOff>
    </xdr:from>
    <xdr:to>
      <xdr:col>23</xdr:col>
      <xdr:colOff>517525</xdr:colOff>
      <xdr:row>98</xdr:row>
      <xdr:rowOff>164103</xdr:rowOff>
    </xdr:to>
    <xdr:cxnSp macro="">
      <xdr:nvCxnSpPr>
        <xdr:cNvPr id="660" name="直線コネクタ 659"/>
        <xdr:cNvCxnSpPr/>
      </xdr:nvCxnSpPr>
      <xdr:spPr>
        <a:xfrm>
          <a:off x="15481300" y="169662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164103</xdr:rowOff>
    </xdr:from>
    <xdr:to>
      <xdr:col>22</xdr:col>
      <xdr:colOff>365125</xdr:colOff>
      <xdr:row>99</xdr:row>
      <xdr:rowOff>23457</xdr:rowOff>
    </xdr:to>
    <xdr:cxnSp macro="">
      <xdr:nvCxnSpPr>
        <xdr:cNvPr id="663" name="直線コネクタ 662"/>
        <xdr:cNvCxnSpPr/>
      </xdr:nvCxnSpPr>
      <xdr:spPr>
        <a:xfrm flipV="1">
          <a:off x="14592300" y="16966203"/>
          <a:ext cx="889000" cy="3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23457</xdr:rowOff>
    </xdr:from>
    <xdr:to>
      <xdr:col>21</xdr:col>
      <xdr:colOff>161925</xdr:colOff>
      <xdr:row>99</xdr:row>
      <xdr:rowOff>27953</xdr:rowOff>
    </xdr:to>
    <xdr:cxnSp macro="">
      <xdr:nvCxnSpPr>
        <xdr:cNvPr id="666" name="直線コネクタ 665"/>
        <xdr:cNvCxnSpPr/>
      </xdr:nvCxnSpPr>
      <xdr:spPr>
        <a:xfrm flipV="1">
          <a:off x="13703300" y="16997007"/>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21552</xdr:rowOff>
    </xdr:from>
    <xdr:to>
      <xdr:col>19</xdr:col>
      <xdr:colOff>644525</xdr:colOff>
      <xdr:row>99</xdr:row>
      <xdr:rowOff>27953</xdr:rowOff>
    </xdr:to>
    <xdr:cxnSp macro="">
      <xdr:nvCxnSpPr>
        <xdr:cNvPr id="669" name="直線コネクタ 668"/>
        <xdr:cNvCxnSpPr/>
      </xdr:nvCxnSpPr>
      <xdr:spPr>
        <a:xfrm>
          <a:off x="12814300" y="1699510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113303</xdr:rowOff>
    </xdr:from>
    <xdr:to>
      <xdr:col>23</xdr:col>
      <xdr:colOff>568325</xdr:colOff>
      <xdr:row>99</xdr:row>
      <xdr:rowOff>43453</xdr:rowOff>
    </xdr:to>
    <xdr:sp macro="" textlink="">
      <xdr:nvSpPr>
        <xdr:cNvPr id="679" name="円/楕円 678"/>
        <xdr:cNvSpPr/>
      </xdr:nvSpPr>
      <xdr:spPr>
        <a:xfrm>
          <a:off x="16268700" y="169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28230</xdr:rowOff>
    </xdr:from>
    <xdr:ext cx="469744" cy="259045"/>
    <xdr:sp macro="" textlink="">
      <xdr:nvSpPr>
        <xdr:cNvPr id="680" name="積立金該当値テキスト"/>
        <xdr:cNvSpPr txBox="1"/>
      </xdr:nvSpPr>
      <xdr:spPr>
        <a:xfrm>
          <a:off x="16370300" y="1683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113303</xdr:rowOff>
    </xdr:from>
    <xdr:to>
      <xdr:col>22</xdr:col>
      <xdr:colOff>415925</xdr:colOff>
      <xdr:row>99</xdr:row>
      <xdr:rowOff>43453</xdr:rowOff>
    </xdr:to>
    <xdr:sp macro="" textlink="">
      <xdr:nvSpPr>
        <xdr:cNvPr id="681" name="円/楕円 680"/>
        <xdr:cNvSpPr/>
      </xdr:nvSpPr>
      <xdr:spPr>
        <a:xfrm>
          <a:off x="15430500" y="169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34580</xdr:rowOff>
    </xdr:from>
    <xdr:ext cx="469744" cy="259045"/>
    <xdr:sp macro="" textlink="">
      <xdr:nvSpPr>
        <xdr:cNvPr id="682" name="テキスト ボックス 681"/>
        <xdr:cNvSpPr txBox="1"/>
      </xdr:nvSpPr>
      <xdr:spPr>
        <a:xfrm>
          <a:off x="15246427" y="1700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144107</xdr:rowOff>
    </xdr:from>
    <xdr:to>
      <xdr:col>21</xdr:col>
      <xdr:colOff>212725</xdr:colOff>
      <xdr:row>99</xdr:row>
      <xdr:rowOff>74257</xdr:rowOff>
    </xdr:to>
    <xdr:sp macro="" textlink="">
      <xdr:nvSpPr>
        <xdr:cNvPr id="683" name="円/楕円 682"/>
        <xdr:cNvSpPr/>
      </xdr:nvSpPr>
      <xdr:spPr>
        <a:xfrm>
          <a:off x="14541500" y="1694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65384</xdr:rowOff>
    </xdr:from>
    <xdr:ext cx="469744" cy="259045"/>
    <xdr:sp macro="" textlink="">
      <xdr:nvSpPr>
        <xdr:cNvPr id="684" name="テキスト ボックス 683"/>
        <xdr:cNvSpPr txBox="1"/>
      </xdr:nvSpPr>
      <xdr:spPr>
        <a:xfrm>
          <a:off x="14357427" y="1703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148603</xdr:rowOff>
    </xdr:from>
    <xdr:to>
      <xdr:col>20</xdr:col>
      <xdr:colOff>9525</xdr:colOff>
      <xdr:row>99</xdr:row>
      <xdr:rowOff>78753</xdr:rowOff>
    </xdr:to>
    <xdr:sp macro="" textlink="">
      <xdr:nvSpPr>
        <xdr:cNvPr id="685" name="円/楕円 684"/>
        <xdr:cNvSpPr/>
      </xdr:nvSpPr>
      <xdr:spPr>
        <a:xfrm>
          <a:off x="13652500" y="169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69880</xdr:rowOff>
    </xdr:from>
    <xdr:ext cx="378565" cy="259045"/>
    <xdr:sp macro="" textlink="">
      <xdr:nvSpPr>
        <xdr:cNvPr id="686" name="テキスト ボックス 685"/>
        <xdr:cNvSpPr txBox="1"/>
      </xdr:nvSpPr>
      <xdr:spPr>
        <a:xfrm>
          <a:off x="13514017" y="17043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142202</xdr:rowOff>
    </xdr:from>
    <xdr:to>
      <xdr:col>18</xdr:col>
      <xdr:colOff>492125</xdr:colOff>
      <xdr:row>99</xdr:row>
      <xdr:rowOff>72352</xdr:rowOff>
    </xdr:to>
    <xdr:sp macro="" textlink="">
      <xdr:nvSpPr>
        <xdr:cNvPr id="687" name="円/楕円 686"/>
        <xdr:cNvSpPr/>
      </xdr:nvSpPr>
      <xdr:spPr>
        <a:xfrm>
          <a:off x="12763500" y="169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63479</xdr:rowOff>
    </xdr:from>
    <xdr:ext cx="469744" cy="259045"/>
    <xdr:sp macro="" textlink="">
      <xdr:nvSpPr>
        <xdr:cNvPr id="688" name="テキスト ボックス 687"/>
        <xdr:cNvSpPr txBox="1"/>
      </xdr:nvSpPr>
      <xdr:spPr>
        <a:xfrm>
          <a:off x="12579427" y="170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44336</xdr:rowOff>
    </xdr:from>
    <xdr:to>
      <xdr:col>32</xdr:col>
      <xdr:colOff>187325</xdr:colOff>
      <xdr:row>39</xdr:row>
      <xdr:rowOff>44450</xdr:rowOff>
    </xdr:to>
    <xdr:cxnSp macro="">
      <xdr:nvCxnSpPr>
        <xdr:cNvPr id="717" name="直線コネクタ 716"/>
        <xdr:cNvCxnSpPr/>
      </xdr:nvCxnSpPr>
      <xdr:spPr>
        <a:xfrm flipV="1">
          <a:off x="21323300" y="6730886"/>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17742</xdr:rowOff>
    </xdr:from>
    <xdr:to>
      <xdr:col>31</xdr:col>
      <xdr:colOff>34925</xdr:colOff>
      <xdr:row>39</xdr:row>
      <xdr:rowOff>44450</xdr:rowOff>
    </xdr:to>
    <xdr:cxnSp macro="">
      <xdr:nvCxnSpPr>
        <xdr:cNvPr id="720" name="直線コネクタ 719"/>
        <xdr:cNvCxnSpPr/>
      </xdr:nvCxnSpPr>
      <xdr:spPr>
        <a:xfrm>
          <a:off x="20434300" y="6704292"/>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157379</xdr:rowOff>
    </xdr:from>
    <xdr:to>
      <xdr:col>29</xdr:col>
      <xdr:colOff>517525</xdr:colOff>
      <xdr:row>39</xdr:row>
      <xdr:rowOff>17742</xdr:rowOff>
    </xdr:to>
    <xdr:cxnSp macro="">
      <xdr:nvCxnSpPr>
        <xdr:cNvPr id="723" name="直線コネクタ 722"/>
        <xdr:cNvCxnSpPr/>
      </xdr:nvCxnSpPr>
      <xdr:spPr>
        <a:xfrm>
          <a:off x="19545300" y="6672479"/>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145300</xdr:rowOff>
    </xdr:from>
    <xdr:to>
      <xdr:col>28</xdr:col>
      <xdr:colOff>314325</xdr:colOff>
      <xdr:row>38</xdr:row>
      <xdr:rowOff>157379</xdr:rowOff>
    </xdr:to>
    <xdr:cxnSp macro="">
      <xdr:nvCxnSpPr>
        <xdr:cNvPr id="726" name="直線コネクタ 725"/>
        <xdr:cNvCxnSpPr/>
      </xdr:nvCxnSpPr>
      <xdr:spPr>
        <a:xfrm>
          <a:off x="18656300" y="6660400"/>
          <a:ext cx="889000" cy="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29951</xdr:rowOff>
    </xdr:from>
    <xdr:ext cx="469744" cy="259045"/>
    <xdr:sp macro="" textlink="">
      <xdr:nvSpPr>
        <xdr:cNvPr id="728" name="テキスト ボックス 727"/>
        <xdr:cNvSpPr txBox="1"/>
      </xdr:nvSpPr>
      <xdr:spPr>
        <a:xfrm>
          <a:off x="19310427" y="67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32161</xdr:rowOff>
    </xdr:from>
    <xdr:ext cx="469744" cy="259045"/>
    <xdr:sp macro="" textlink="">
      <xdr:nvSpPr>
        <xdr:cNvPr id="730" name="テキスト ボックス 729"/>
        <xdr:cNvSpPr txBox="1"/>
      </xdr:nvSpPr>
      <xdr:spPr>
        <a:xfrm>
          <a:off x="18421427" y="67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164986</xdr:rowOff>
    </xdr:from>
    <xdr:to>
      <xdr:col>32</xdr:col>
      <xdr:colOff>238125</xdr:colOff>
      <xdr:row>39</xdr:row>
      <xdr:rowOff>95136</xdr:rowOff>
    </xdr:to>
    <xdr:sp macro="" textlink="">
      <xdr:nvSpPr>
        <xdr:cNvPr id="736" name="円/楕円 735"/>
        <xdr:cNvSpPr/>
      </xdr:nvSpPr>
      <xdr:spPr>
        <a:xfrm>
          <a:off x="221107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79913</xdr:rowOff>
    </xdr:from>
    <xdr:ext cx="249299" cy="259045"/>
    <xdr:sp macro="" textlink="">
      <xdr:nvSpPr>
        <xdr:cNvPr id="737" name="投資及び出資金該当値テキスト"/>
        <xdr:cNvSpPr txBox="1"/>
      </xdr:nvSpPr>
      <xdr:spPr>
        <a:xfrm>
          <a:off x="22212300" y="65950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138392</xdr:rowOff>
    </xdr:from>
    <xdr:to>
      <xdr:col>29</xdr:col>
      <xdr:colOff>568325</xdr:colOff>
      <xdr:row>39</xdr:row>
      <xdr:rowOff>68542</xdr:rowOff>
    </xdr:to>
    <xdr:sp macro="" textlink="">
      <xdr:nvSpPr>
        <xdr:cNvPr id="740" name="円/楕円 739"/>
        <xdr:cNvSpPr/>
      </xdr:nvSpPr>
      <xdr:spPr>
        <a:xfrm>
          <a:off x="20383500" y="66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59669</xdr:rowOff>
    </xdr:from>
    <xdr:ext cx="378565" cy="259045"/>
    <xdr:sp macro="" textlink="">
      <xdr:nvSpPr>
        <xdr:cNvPr id="741" name="テキスト ボックス 740"/>
        <xdr:cNvSpPr txBox="1"/>
      </xdr:nvSpPr>
      <xdr:spPr>
        <a:xfrm>
          <a:off x="20245017" y="674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106579</xdr:rowOff>
    </xdr:from>
    <xdr:to>
      <xdr:col>28</xdr:col>
      <xdr:colOff>365125</xdr:colOff>
      <xdr:row>39</xdr:row>
      <xdr:rowOff>36729</xdr:rowOff>
    </xdr:to>
    <xdr:sp macro="" textlink="">
      <xdr:nvSpPr>
        <xdr:cNvPr id="742" name="円/楕円 741"/>
        <xdr:cNvSpPr/>
      </xdr:nvSpPr>
      <xdr:spPr>
        <a:xfrm>
          <a:off x="19494500" y="66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53255</xdr:rowOff>
    </xdr:from>
    <xdr:ext cx="469744" cy="259045"/>
    <xdr:sp macro="" textlink="">
      <xdr:nvSpPr>
        <xdr:cNvPr id="743" name="テキスト ボックス 742"/>
        <xdr:cNvSpPr txBox="1"/>
      </xdr:nvSpPr>
      <xdr:spPr>
        <a:xfrm>
          <a:off x="19310427" y="63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94500</xdr:rowOff>
    </xdr:from>
    <xdr:to>
      <xdr:col>27</xdr:col>
      <xdr:colOff>161925</xdr:colOff>
      <xdr:row>39</xdr:row>
      <xdr:rowOff>24650</xdr:rowOff>
    </xdr:to>
    <xdr:sp macro="" textlink="">
      <xdr:nvSpPr>
        <xdr:cNvPr id="744" name="円/楕円 743"/>
        <xdr:cNvSpPr/>
      </xdr:nvSpPr>
      <xdr:spPr>
        <a:xfrm>
          <a:off x="18605500" y="66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41178</xdr:rowOff>
    </xdr:from>
    <xdr:ext cx="469744" cy="259045"/>
    <xdr:sp macro="" textlink="">
      <xdr:nvSpPr>
        <xdr:cNvPr id="745" name="テキスト ボックス 744"/>
        <xdr:cNvSpPr txBox="1"/>
      </xdr:nvSpPr>
      <xdr:spPr>
        <a:xfrm>
          <a:off x="18421427" y="638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113960</xdr:rowOff>
    </xdr:from>
    <xdr:to>
      <xdr:col>32</xdr:col>
      <xdr:colOff>187325</xdr:colOff>
      <xdr:row>57</xdr:row>
      <xdr:rowOff>164800</xdr:rowOff>
    </xdr:to>
    <xdr:cxnSp macro="">
      <xdr:nvCxnSpPr>
        <xdr:cNvPr id="772" name="直線コネクタ 771"/>
        <xdr:cNvCxnSpPr/>
      </xdr:nvCxnSpPr>
      <xdr:spPr>
        <a:xfrm flipV="1">
          <a:off x="21323300" y="9886610"/>
          <a:ext cx="8382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164800</xdr:rowOff>
    </xdr:from>
    <xdr:to>
      <xdr:col>31</xdr:col>
      <xdr:colOff>34925</xdr:colOff>
      <xdr:row>58</xdr:row>
      <xdr:rowOff>36144</xdr:rowOff>
    </xdr:to>
    <xdr:cxnSp macro="">
      <xdr:nvCxnSpPr>
        <xdr:cNvPr id="775" name="直線コネクタ 774"/>
        <xdr:cNvCxnSpPr/>
      </xdr:nvCxnSpPr>
      <xdr:spPr>
        <a:xfrm flipV="1">
          <a:off x="20434300" y="9937450"/>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7" name="テキスト ボックス 776"/>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36144</xdr:rowOff>
    </xdr:from>
    <xdr:to>
      <xdr:col>29</xdr:col>
      <xdr:colOff>517525</xdr:colOff>
      <xdr:row>58</xdr:row>
      <xdr:rowOff>37104</xdr:rowOff>
    </xdr:to>
    <xdr:cxnSp macro="">
      <xdr:nvCxnSpPr>
        <xdr:cNvPr id="778" name="直線コネクタ 777"/>
        <xdr:cNvCxnSpPr/>
      </xdr:nvCxnSpPr>
      <xdr:spPr>
        <a:xfrm flipV="1">
          <a:off x="19545300" y="9980244"/>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36647</xdr:rowOff>
    </xdr:from>
    <xdr:to>
      <xdr:col>28</xdr:col>
      <xdr:colOff>314325</xdr:colOff>
      <xdr:row>58</xdr:row>
      <xdr:rowOff>37104</xdr:rowOff>
    </xdr:to>
    <xdr:cxnSp macro="">
      <xdr:nvCxnSpPr>
        <xdr:cNvPr id="781" name="直線コネクタ 780"/>
        <xdr:cNvCxnSpPr/>
      </xdr:nvCxnSpPr>
      <xdr:spPr>
        <a:xfrm>
          <a:off x="18656300" y="998074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63160</xdr:rowOff>
    </xdr:from>
    <xdr:to>
      <xdr:col>32</xdr:col>
      <xdr:colOff>238125</xdr:colOff>
      <xdr:row>57</xdr:row>
      <xdr:rowOff>164760</xdr:rowOff>
    </xdr:to>
    <xdr:sp macro="" textlink="">
      <xdr:nvSpPr>
        <xdr:cNvPr id="791" name="円/楕円 790"/>
        <xdr:cNvSpPr/>
      </xdr:nvSpPr>
      <xdr:spPr>
        <a:xfrm>
          <a:off x="22110700" y="98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86037</xdr:rowOff>
    </xdr:from>
    <xdr:ext cx="469744" cy="259045"/>
    <xdr:sp macro="" textlink="">
      <xdr:nvSpPr>
        <xdr:cNvPr id="792" name="貸付金該当値テキスト"/>
        <xdr:cNvSpPr txBox="1"/>
      </xdr:nvSpPr>
      <xdr:spPr>
        <a:xfrm>
          <a:off x="22212300" y="968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114000</xdr:rowOff>
    </xdr:from>
    <xdr:to>
      <xdr:col>31</xdr:col>
      <xdr:colOff>85725</xdr:colOff>
      <xdr:row>58</xdr:row>
      <xdr:rowOff>44150</xdr:rowOff>
    </xdr:to>
    <xdr:sp macro="" textlink="">
      <xdr:nvSpPr>
        <xdr:cNvPr id="793" name="円/楕円 792"/>
        <xdr:cNvSpPr/>
      </xdr:nvSpPr>
      <xdr:spPr>
        <a:xfrm>
          <a:off x="21272500" y="988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60677</xdr:rowOff>
    </xdr:from>
    <xdr:ext cx="469744" cy="259045"/>
    <xdr:sp macro="" textlink="">
      <xdr:nvSpPr>
        <xdr:cNvPr id="794" name="テキスト ボックス 793"/>
        <xdr:cNvSpPr txBox="1"/>
      </xdr:nvSpPr>
      <xdr:spPr>
        <a:xfrm>
          <a:off x="21088427" y="966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156794</xdr:rowOff>
    </xdr:from>
    <xdr:to>
      <xdr:col>29</xdr:col>
      <xdr:colOff>568325</xdr:colOff>
      <xdr:row>58</xdr:row>
      <xdr:rowOff>86944</xdr:rowOff>
    </xdr:to>
    <xdr:sp macro="" textlink="">
      <xdr:nvSpPr>
        <xdr:cNvPr id="795" name="円/楕円 794"/>
        <xdr:cNvSpPr/>
      </xdr:nvSpPr>
      <xdr:spPr>
        <a:xfrm>
          <a:off x="20383500" y="99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78071</xdr:rowOff>
    </xdr:from>
    <xdr:ext cx="469744" cy="259045"/>
    <xdr:sp macro="" textlink="">
      <xdr:nvSpPr>
        <xdr:cNvPr id="796" name="テキスト ボックス 795"/>
        <xdr:cNvSpPr txBox="1"/>
      </xdr:nvSpPr>
      <xdr:spPr>
        <a:xfrm>
          <a:off x="20199427" y="1002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157754</xdr:rowOff>
    </xdr:from>
    <xdr:to>
      <xdr:col>28</xdr:col>
      <xdr:colOff>365125</xdr:colOff>
      <xdr:row>58</xdr:row>
      <xdr:rowOff>87904</xdr:rowOff>
    </xdr:to>
    <xdr:sp macro="" textlink="">
      <xdr:nvSpPr>
        <xdr:cNvPr id="797" name="円/楕円 796"/>
        <xdr:cNvSpPr/>
      </xdr:nvSpPr>
      <xdr:spPr>
        <a:xfrm>
          <a:off x="19494500" y="99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79031</xdr:rowOff>
    </xdr:from>
    <xdr:ext cx="469744" cy="259045"/>
    <xdr:sp macro="" textlink="">
      <xdr:nvSpPr>
        <xdr:cNvPr id="798" name="テキスト ボックス 797"/>
        <xdr:cNvSpPr txBox="1"/>
      </xdr:nvSpPr>
      <xdr:spPr>
        <a:xfrm>
          <a:off x="19310427" y="1002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157297</xdr:rowOff>
    </xdr:from>
    <xdr:to>
      <xdr:col>27</xdr:col>
      <xdr:colOff>161925</xdr:colOff>
      <xdr:row>58</xdr:row>
      <xdr:rowOff>87447</xdr:rowOff>
    </xdr:to>
    <xdr:sp macro="" textlink="">
      <xdr:nvSpPr>
        <xdr:cNvPr id="799" name="円/楕円 798"/>
        <xdr:cNvSpPr/>
      </xdr:nvSpPr>
      <xdr:spPr>
        <a:xfrm>
          <a:off x="18605500" y="99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78574</xdr:rowOff>
    </xdr:from>
    <xdr:ext cx="469744" cy="259045"/>
    <xdr:sp macro="" textlink="">
      <xdr:nvSpPr>
        <xdr:cNvPr id="800" name="テキスト ボックス 799"/>
        <xdr:cNvSpPr txBox="1"/>
      </xdr:nvSpPr>
      <xdr:spPr>
        <a:xfrm>
          <a:off x="18421427" y="1002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102439</xdr:rowOff>
    </xdr:from>
    <xdr:to>
      <xdr:col>32</xdr:col>
      <xdr:colOff>187325</xdr:colOff>
      <xdr:row>76</xdr:row>
      <xdr:rowOff>147427</xdr:rowOff>
    </xdr:to>
    <xdr:cxnSp macro="">
      <xdr:nvCxnSpPr>
        <xdr:cNvPr id="828" name="直線コネクタ 827"/>
        <xdr:cNvCxnSpPr/>
      </xdr:nvCxnSpPr>
      <xdr:spPr>
        <a:xfrm flipV="1">
          <a:off x="21323300" y="13132639"/>
          <a:ext cx="838200" cy="4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147427</xdr:rowOff>
    </xdr:from>
    <xdr:to>
      <xdr:col>31</xdr:col>
      <xdr:colOff>34925</xdr:colOff>
      <xdr:row>77</xdr:row>
      <xdr:rowOff>1512</xdr:rowOff>
    </xdr:to>
    <xdr:cxnSp macro="">
      <xdr:nvCxnSpPr>
        <xdr:cNvPr id="831" name="直線コネクタ 830"/>
        <xdr:cNvCxnSpPr/>
      </xdr:nvCxnSpPr>
      <xdr:spPr>
        <a:xfrm flipV="1">
          <a:off x="20434300" y="13177627"/>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1512</xdr:rowOff>
    </xdr:from>
    <xdr:to>
      <xdr:col>29</xdr:col>
      <xdr:colOff>517525</xdr:colOff>
      <xdr:row>77</xdr:row>
      <xdr:rowOff>77681</xdr:rowOff>
    </xdr:to>
    <xdr:cxnSp macro="">
      <xdr:nvCxnSpPr>
        <xdr:cNvPr id="834" name="直線コネクタ 833"/>
        <xdr:cNvCxnSpPr/>
      </xdr:nvCxnSpPr>
      <xdr:spPr>
        <a:xfrm flipV="1">
          <a:off x="19545300" y="13203162"/>
          <a:ext cx="889000" cy="7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59255</xdr:rowOff>
    </xdr:from>
    <xdr:to>
      <xdr:col>28</xdr:col>
      <xdr:colOff>314325</xdr:colOff>
      <xdr:row>77</xdr:row>
      <xdr:rowOff>77681</xdr:rowOff>
    </xdr:to>
    <xdr:cxnSp macro="">
      <xdr:nvCxnSpPr>
        <xdr:cNvPr id="837" name="直線コネクタ 836"/>
        <xdr:cNvCxnSpPr/>
      </xdr:nvCxnSpPr>
      <xdr:spPr>
        <a:xfrm>
          <a:off x="18656300" y="13260905"/>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51639</xdr:rowOff>
    </xdr:from>
    <xdr:to>
      <xdr:col>32</xdr:col>
      <xdr:colOff>238125</xdr:colOff>
      <xdr:row>76</xdr:row>
      <xdr:rowOff>153239</xdr:rowOff>
    </xdr:to>
    <xdr:sp macro="" textlink="">
      <xdr:nvSpPr>
        <xdr:cNvPr id="847" name="円/楕円 846"/>
        <xdr:cNvSpPr/>
      </xdr:nvSpPr>
      <xdr:spPr>
        <a:xfrm>
          <a:off x="22110700" y="130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30066</xdr:rowOff>
    </xdr:from>
    <xdr:ext cx="534377" cy="259045"/>
    <xdr:sp macro="" textlink="">
      <xdr:nvSpPr>
        <xdr:cNvPr id="848" name="繰出金該当値テキスト"/>
        <xdr:cNvSpPr txBox="1"/>
      </xdr:nvSpPr>
      <xdr:spPr>
        <a:xfrm>
          <a:off x="22212300" y="13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36,630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96627</xdr:rowOff>
    </xdr:from>
    <xdr:to>
      <xdr:col>31</xdr:col>
      <xdr:colOff>85725</xdr:colOff>
      <xdr:row>77</xdr:row>
      <xdr:rowOff>26777</xdr:rowOff>
    </xdr:to>
    <xdr:sp macro="" textlink="">
      <xdr:nvSpPr>
        <xdr:cNvPr id="849" name="円/楕円 848"/>
        <xdr:cNvSpPr/>
      </xdr:nvSpPr>
      <xdr:spPr>
        <a:xfrm>
          <a:off x="21272500" y="1312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17904</xdr:rowOff>
    </xdr:from>
    <xdr:ext cx="534377" cy="259045"/>
    <xdr:sp macro="" textlink="">
      <xdr:nvSpPr>
        <xdr:cNvPr id="850" name="テキスト ボックス 849"/>
        <xdr:cNvSpPr txBox="1"/>
      </xdr:nvSpPr>
      <xdr:spPr>
        <a:xfrm>
          <a:off x="21056111" y="132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122162</xdr:rowOff>
    </xdr:from>
    <xdr:to>
      <xdr:col>29</xdr:col>
      <xdr:colOff>568325</xdr:colOff>
      <xdr:row>77</xdr:row>
      <xdr:rowOff>52312</xdr:rowOff>
    </xdr:to>
    <xdr:sp macro="" textlink="">
      <xdr:nvSpPr>
        <xdr:cNvPr id="851" name="円/楕円 850"/>
        <xdr:cNvSpPr/>
      </xdr:nvSpPr>
      <xdr:spPr>
        <a:xfrm>
          <a:off x="20383500" y="131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43439</xdr:rowOff>
    </xdr:from>
    <xdr:ext cx="534377" cy="259045"/>
    <xdr:sp macro="" textlink="">
      <xdr:nvSpPr>
        <xdr:cNvPr id="852" name="テキスト ボックス 851"/>
        <xdr:cNvSpPr txBox="1"/>
      </xdr:nvSpPr>
      <xdr:spPr>
        <a:xfrm>
          <a:off x="20167111" y="132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26881</xdr:rowOff>
    </xdr:from>
    <xdr:to>
      <xdr:col>28</xdr:col>
      <xdr:colOff>365125</xdr:colOff>
      <xdr:row>77</xdr:row>
      <xdr:rowOff>128481</xdr:rowOff>
    </xdr:to>
    <xdr:sp macro="" textlink="">
      <xdr:nvSpPr>
        <xdr:cNvPr id="853" name="円/楕円 852"/>
        <xdr:cNvSpPr/>
      </xdr:nvSpPr>
      <xdr:spPr>
        <a:xfrm>
          <a:off x="19494500" y="132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119608</xdr:rowOff>
    </xdr:from>
    <xdr:ext cx="534377" cy="259045"/>
    <xdr:sp macro="" textlink="">
      <xdr:nvSpPr>
        <xdr:cNvPr id="854" name="テキスト ボックス 853"/>
        <xdr:cNvSpPr txBox="1"/>
      </xdr:nvSpPr>
      <xdr:spPr>
        <a:xfrm>
          <a:off x="19278111" y="133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8455</xdr:rowOff>
    </xdr:from>
    <xdr:to>
      <xdr:col>27</xdr:col>
      <xdr:colOff>161925</xdr:colOff>
      <xdr:row>77</xdr:row>
      <xdr:rowOff>110055</xdr:rowOff>
    </xdr:to>
    <xdr:sp macro="" textlink="">
      <xdr:nvSpPr>
        <xdr:cNvPr id="855" name="円/楕円 854"/>
        <xdr:cNvSpPr/>
      </xdr:nvSpPr>
      <xdr:spPr>
        <a:xfrm>
          <a:off x="18605500" y="1321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101182</xdr:rowOff>
    </xdr:from>
    <xdr:ext cx="534377" cy="259045"/>
    <xdr:sp macro="" textlink="">
      <xdr:nvSpPr>
        <xdr:cNvPr id="856" name="テキスト ボックス 855"/>
        <xdr:cNvSpPr txBox="1"/>
      </xdr:nvSpPr>
      <xdr:spPr>
        <a:xfrm>
          <a:off x="18389111" y="133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住民１人当たりのコストが最も大きいものは扶助費で、子育て施策の一層の推進により、類似団体よりも増加傾向が大きくなっている。一方、人件費についても合併により住民１人当たりコストが多かったものの、職員数の適正化により、大きく減少している。</a:t>
          </a:r>
          <a:endParaRPr kumimoji="1" lang="en-US" altLang="ja-JP" sz="13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79,282
78,169
176.51
31,389,038
30,934,549
144,238
18,902,689
37,271,674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13208</xdr:rowOff>
    </xdr:from>
    <xdr:to>
      <xdr:col>6</xdr:col>
      <xdr:colOff>511175</xdr:colOff>
      <xdr:row>37</xdr:row>
      <xdr:rowOff>16256</xdr:rowOff>
    </xdr:to>
    <xdr:cxnSp macro="">
      <xdr:nvCxnSpPr>
        <xdr:cNvPr id="61" name="直線コネクタ 60"/>
        <xdr:cNvCxnSpPr/>
      </xdr:nvCxnSpPr>
      <xdr:spPr>
        <a:xfrm>
          <a:off x="3797300" y="635685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13208</xdr:rowOff>
    </xdr:from>
    <xdr:to>
      <xdr:col>5</xdr:col>
      <xdr:colOff>358775</xdr:colOff>
      <xdr:row>37</xdr:row>
      <xdr:rowOff>105029</xdr:rowOff>
    </xdr:to>
    <xdr:cxnSp macro="">
      <xdr:nvCxnSpPr>
        <xdr:cNvPr id="64" name="直線コネクタ 63"/>
        <xdr:cNvCxnSpPr/>
      </xdr:nvCxnSpPr>
      <xdr:spPr>
        <a:xfrm flipV="1">
          <a:off x="2908300" y="6356858"/>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82169</xdr:rowOff>
    </xdr:from>
    <xdr:to>
      <xdr:col>4</xdr:col>
      <xdr:colOff>155575</xdr:colOff>
      <xdr:row>37</xdr:row>
      <xdr:rowOff>105029</xdr:rowOff>
    </xdr:to>
    <xdr:cxnSp macro="">
      <xdr:nvCxnSpPr>
        <xdr:cNvPr id="67" name="直線コネクタ 66"/>
        <xdr:cNvCxnSpPr/>
      </xdr:nvCxnSpPr>
      <xdr:spPr>
        <a:xfrm>
          <a:off x="2019300" y="642581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117221</xdr:rowOff>
    </xdr:from>
    <xdr:to>
      <xdr:col>2</xdr:col>
      <xdr:colOff>638175</xdr:colOff>
      <xdr:row>37</xdr:row>
      <xdr:rowOff>82169</xdr:rowOff>
    </xdr:to>
    <xdr:cxnSp macro="">
      <xdr:nvCxnSpPr>
        <xdr:cNvPr id="70" name="直線コネクタ 69"/>
        <xdr:cNvCxnSpPr/>
      </xdr:nvCxnSpPr>
      <xdr:spPr>
        <a:xfrm>
          <a:off x="1130300" y="6117971"/>
          <a:ext cx="889000" cy="30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136906</xdr:rowOff>
    </xdr:from>
    <xdr:to>
      <xdr:col>6</xdr:col>
      <xdr:colOff>561975</xdr:colOff>
      <xdr:row>37</xdr:row>
      <xdr:rowOff>67056</xdr:rowOff>
    </xdr:to>
    <xdr:sp macro="" textlink="">
      <xdr:nvSpPr>
        <xdr:cNvPr id="80" name="円/楕円 79"/>
        <xdr:cNvSpPr/>
      </xdr:nvSpPr>
      <xdr:spPr>
        <a:xfrm>
          <a:off x="45847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115333</xdr:rowOff>
    </xdr:from>
    <xdr:ext cx="469744" cy="259045"/>
    <xdr:sp macro="" textlink="">
      <xdr:nvSpPr>
        <xdr:cNvPr id="81" name="議会費該当値テキスト"/>
        <xdr:cNvSpPr txBox="1"/>
      </xdr:nvSpPr>
      <xdr:spPr>
        <a:xfrm>
          <a:off x="4686300"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133858</xdr:rowOff>
    </xdr:from>
    <xdr:to>
      <xdr:col>5</xdr:col>
      <xdr:colOff>409575</xdr:colOff>
      <xdr:row>37</xdr:row>
      <xdr:rowOff>64008</xdr:rowOff>
    </xdr:to>
    <xdr:sp macro="" textlink="">
      <xdr:nvSpPr>
        <xdr:cNvPr id="82" name="円/楕円 81"/>
        <xdr:cNvSpPr/>
      </xdr:nvSpPr>
      <xdr:spPr>
        <a:xfrm>
          <a:off x="3746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55135</xdr:rowOff>
    </xdr:from>
    <xdr:ext cx="469744" cy="259045"/>
    <xdr:sp macro="" textlink="">
      <xdr:nvSpPr>
        <xdr:cNvPr id="83" name="テキスト ボックス 82"/>
        <xdr:cNvSpPr txBox="1"/>
      </xdr:nvSpPr>
      <xdr:spPr>
        <a:xfrm>
          <a:off x="3562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54229</xdr:rowOff>
    </xdr:from>
    <xdr:to>
      <xdr:col>4</xdr:col>
      <xdr:colOff>206375</xdr:colOff>
      <xdr:row>37</xdr:row>
      <xdr:rowOff>155829</xdr:rowOff>
    </xdr:to>
    <xdr:sp macro="" textlink="">
      <xdr:nvSpPr>
        <xdr:cNvPr id="84" name="円/楕円 83"/>
        <xdr:cNvSpPr/>
      </xdr:nvSpPr>
      <xdr:spPr>
        <a:xfrm>
          <a:off x="2857500" y="63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146956</xdr:rowOff>
    </xdr:from>
    <xdr:ext cx="469744" cy="259045"/>
    <xdr:sp macro="" textlink="">
      <xdr:nvSpPr>
        <xdr:cNvPr id="85" name="テキスト ボックス 84"/>
        <xdr:cNvSpPr txBox="1"/>
      </xdr:nvSpPr>
      <xdr:spPr>
        <a:xfrm>
          <a:off x="2673427" y="649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31369</xdr:rowOff>
    </xdr:from>
    <xdr:to>
      <xdr:col>3</xdr:col>
      <xdr:colOff>3175</xdr:colOff>
      <xdr:row>37</xdr:row>
      <xdr:rowOff>132969</xdr:rowOff>
    </xdr:to>
    <xdr:sp macro="" textlink="">
      <xdr:nvSpPr>
        <xdr:cNvPr id="86" name="円/楕円 85"/>
        <xdr:cNvSpPr/>
      </xdr:nvSpPr>
      <xdr:spPr>
        <a:xfrm>
          <a:off x="19685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124096</xdr:rowOff>
    </xdr:from>
    <xdr:ext cx="469744" cy="259045"/>
    <xdr:sp macro="" textlink="">
      <xdr:nvSpPr>
        <xdr:cNvPr id="87" name="テキスト ボックス 86"/>
        <xdr:cNvSpPr txBox="1"/>
      </xdr:nvSpPr>
      <xdr:spPr>
        <a:xfrm>
          <a:off x="1784427" y="64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66421</xdr:rowOff>
    </xdr:from>
    <xdr:to>
      <xdr:col>1</xdr:col>
      <xdr:colOff>485775</xdr:colOff>
      <xdr:row>35</xdr:row>
      <xdr:rowOff>168021</xdr:rowOff>
    </xdr:to>
    <xdr:sp macro="" textlink="">
      <xdr:nvSpPr>
        <xdr:cNvPr id="88" name="円/楕円 87"/>
        <xdr:cNvSpPr/>
      </xdr:nvSpPr>
      <xdr:spPr>
        <a:xfrm>
          <a:off x="1079500" y="606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159148</xdr:rowOff>
    </xdr:from>
    <xdr:ext cx="469744" cy="259045"/>
    <xdr:sp macro="" textlink="">
      <xdr:nvSpPr>
        <xdr:cNvPr id="89" name="テキスト ボックス 88"/>
        <xdr:cNvSpPr txBox="1"/>
      </xdr:nvSpPr>
      <xdr:spPr>
        <a:xfrm>
          <a:off x="895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12631</xdr:rowOff>
    </xdr:from>
    <xdr:to>
      <xdr:col>6</xdr:col>
      <xdr:colOff>511175</xdr:colOff>
      <xdr:row>57</xdr:row>
      <xdr:rowOff>53746</xdr:rowOff>
    </xdr:to>
    <xdr:cxnSp macro="">
      <xdr:nvCxnSpPr>
        <xdr:cNvPr id="121" name="直線コネクタ 120"/>
        <xdr:cNvCxnSpPr/>
      </xdr:nvCxnSpPr>
      <xdr:spPr>
        <a:xfrm flipV="1">
          <a:off x="3797300" y="9785281"/>
          <a:ext cx="8382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53746</xdr:rowOff>
    </xdr:from>
    <xdr:to>
      <xdr:col>5</xdr:col>
      <xdr:colOff>358775</xdr:colOff>
      <xdr:row>57</xdr:row>
      <xdr:rowOff>135830</xdr:rowOff>
    </xdr:to>
    <xdr:cxnSp macro="">
      <xdr:nvCxnSpPr>
        <xdr:cNvPr id="124" name="直線コネクタ 123"/>
        <xdr:cNvCxnSpPr/>
      </xdr:nvCxnSpPr>
      <xdr:spPr>
        <a:xfrm flipV="1">
          <a:off x="2908300" y="9826396"/>
          <a:ext cx="889000" cy="8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75219</xdr:rowOff>
    </xdr:from>
    <xdr:to>
      <xdr:col>4</xdr:col>
      <xdr:colOff>155575</xdr:colOff>
      <xdr:row>57</xdr:row>
      <xdr:rowOff>135830</xdr:rowOff>
    </xdr:to>
    <xdr:cxnSp macro="">
      <xdr:nvCxnSpPr>
        <xdr:cNvPr id="127" name="直線コネクタ 126"/>
        <xdr:cNvCxnSpPr/>
      </xdr:nvCxnSpPr>
      <xdr:spPr>
        <a:xfrm>
          <a:off x="2019300" y="9847869"/>
          <a:ext cx="889000" cy="6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38299</xdr:rowOff>
    </xdr:from>
    <xdr:to>
      <xdr:col>2</xdr:col>
      <xdr:colOff>638175</xdr:colOff>
      <xdr:row>57</xdr:row>
      <xdr:rowOff>75219</xdr:rowOff>
    </xdr:to>
    <xdr:cxnSp macro="">
      <xdr:nvCxnSpPr>
        <xdr:cNvPr id="130" name="直線コネクタ 129"/>
        <xdr:cNvCxnSpPr/>
      </xdr:nvCxnSpPr>
      <xdr:spPr>
        <a:xfrm>
          <a:off x="1130300" y="9810949"/>
          <a:ext cx="889000" cy="3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133281</xdr:rowOff>
    </xdr:from>
    <xdr:to>
      <xdr:col>6</xdr:col>
      <xdr:colOff>561975</xdr:colOff>
      <xdr:row>57</xdr:row>
      <xdr:rowOff>63431</xdr:rowOff>
    </xdr:to>
    <xdr:sp macro="" textlink="">
      <xdr:nvSpPr>
        <xdr:cNvPr id="140" name="円/楕円 139"/>
        <xdr:cNvSpPr/>
      </xdr:nvSpPr>
      <xdr:spPr>
        <a:xfrm>
          <a:off x="4584700" y="97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111708</xdr:rowOff>
    </xdr:from>
    <xdr:ext cx="534377" cy="259045"/>
    <xdr:sp macro="" textlink="">
      <xdr:nvSpPr>
        <xdr:cNvPr id="141" name="総務費該当値テキスト"/>
        <xdr:cNvSpPr txBox="1"/>
      </xdr:nvSpPr>
      <xdr:spPr>
        <a:xfrm>
          <a:off x="4686300" y="97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2946</xdr:rowOff>
    </xdr:from>
    <xdr:to>
      <xdr:col>5</xdr:col>
      <xdr:colOff>409575</xdr:colOff>
      <xdr:row>57</xdr:row>
      <xdr:rowOff>104546</xdr:rowOff>
    </xdr:to>
    <xdr:sp macro="" textlink="">
      <xdr:nvSpPr>
        <xdr:cNvPr id="142" name="円/楕円 141"/>
        <xdr:cNvSpPr/>
      </xdr:nvSpPr>
      <xdr:spPr>
        <a:xfrm>
          <a:off x="3746500" y="97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95673</xdr:rowOff>
    </xdr:from>
    <xdr:ext cx="534377" cy="259045"/>
    <xdr:sp macro="" textlink="">
      <xdr:nvSpPr>
        <xdr:cNvPr id="143" name="テキスト ボックス 142"/>
        <xdr:cNvSpPr txBox="1"/>
      </xdr:nvSpPr>
      <xdr:spPr>
        <a:xfrm>
          <a:off x="3530111" y="986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85030</xdr:rowOff>
    </xdr:from>
    <xdr:to>
      <xdr:col>4</xdr:col>
      <xdr:colOff>206375</xdr:colOff>
      <xdr:row>58</xdr:row>
      <xdr:rowOff>15180</xdr:rowOff>
    </xdr:to>
    <xdr:sp macro="" textlink="">
      <xdr:nvSpPr>
        <xdr:cNvPr id="144" name="円/楕円 143"/>
        <xdr:cNvSpPr/>
      </xdr:nvSpPr>
      <xdr:spPr>
        <a:xfrm>
          <a:off x="2857500" y="98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6307</xdr:rowOff>
    </xdr:from>
    <xdr:ext cx="534377" cy="259045"/>
    <xdr:sp macro="" textlink="">
      <xdr:nvSpPr>
        <xdr:cNvPr id="145" name="テキスト ボックス 144"/>
        <xdr:cNvSpPr txBox="1"/>
      </xdr:nvSpPr>
      <xdr:spPr>
        <a:xfrm>
          <a:off x="2641111" y="995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24419</xdr:rowOff>
    </xdr:from>
    <xdr:to>
      <xdr:col>3</xdr:col>
      <xdr:colOff>3175</xdr:colOff>
      <xdr:row>57</xdr:row>
      <xdr:rowOff>126019</xdr:rowOff>
    </xdr:to>
    <xdr:sp macro="" textlink="">
      <xdr:nvSpPr>
        <xdr:cNvPr id="146" name="円/楕円 145"/>
        <xdr:cNvSpPr/>
      </xdr:nvSpPr>
      <xdr:spPr>
        <a:xfrm>
          <a:off x="1968500" y="979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117146</xdr:rowOff>
    </xdr:from>
    <xdr:ext cx="534377" cy="259045"/>
    <xdr:sp macro="" textlink="">
      <xdr:nvSpPr>
        <xdr:cNvPr id="147" name="テキスト ボックス 146"/>
        <xdr:cNvSpPr txBox="1"/>
      </xdr:nvSpPr>
      <xdr:spPr>
        <a:xfrm>
          <a:off x="1752111" y="988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158949</xdr:rowOff>
    </xdr:from>
    <xdr:to>
      <xdr:col>1</xdr:col>
      <xdr:colOff>485775</xdr:colOff>
      <xdr:row>57</xdr:row>
      <xdr:rowOff>89099</xdr:rowOff>
    </xdr:to>
    <xdr:sp macro="" textlink="">
      <xdr:nvSpPr>
        <xdr:cNvPr id="148" name="円/楕円 147"/>
        <xdr:cNvSpPr/>
      </xdr:nvSpPr>
      <xdr:spPr>
        <a:xfrm>
          <a:off x="1079500" y="97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80226</xdr:rowOff>
    </xdr:from>
    <xdr:ext cx="534377" cy="259045"/>
    <xdr:sp macro="" textlink="">
      <xdr:nvSpPr>
        <xdr:cNvPr id="149" name="テキスト ボックス 148"/>
        <xdr:cNvSpPr txBox="1"/>
      </xdr:nvSpPr>
      <xdr:spPr>
        <a:xfrm>
          <a:off x="863111" y="985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141815</xdr:rowOff>
    </xdr:from>
    <xdr:to>
      <xdr:col>6</xdr:col>
      <xdr:colOff>511175</xdr:colOff>
      <xdr:row>76</xdr:row>
      <xdr:rowOff>3263</xdr:rowOff>
    </xdr:to>
    <xdr:cxnSp macro="">
      <xdr:nvCxnSpPr>
        <xdr:cNvPr id="179" name="直線コネクタ 178"/>
        <xdr:cNvCxnSpPr/>
      </xdr:nvCxnSpPr>
      <xdr:spPr>
        <a:xfrm flipV="1">
          <a:off x="3797300" y="12829115"/>
          <a:ext cx="838200" cy="20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3263</xdr:rowOff>
    </xdr:from>
    <xdr:to>
      <xdr:col>5</xdr:col>
      <xdr:colOff>358775</xdr:colOff>
      <xdr:row>76</xdr:row>
      <xdr:rowOff>124516</xdr:rowOff>
    </xdr:to>
    <xdr:cxnSp macro="">
      <xdr:nvCxnSpPr>
        <xdr:cNvPr id="182" name="直線コネクタ 181"/>
        <xdr:cNvCxnSpPr/>
      </xdr:nvCxnSpPr>
      <xdr:spPr>
        <a:xfrm flipV="1">
          <a:off x="2908300" y="13033463"/>
          <a:ext cx="889000" cy="1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78835</xdr:rowOff>
    </xdr:from>
    <xdr:to>
      <xdr:col>4</xdr:col>
      <xdr:colOff>155575</xdr:colOff>
      <xdr:row>76</xdr:row>
      <xdr:rowOff>124516</xdr:rowOff>
    </xdr:to>
    <xdr:cxnSp macro="">
      <xdr:nvCxnSpPr>
        <xdr:cNvPr id="185" name="直線コネクタ 184"/>
        <xdr:cNvCxnSpPr/>
      </xdr:nvCxnSpPr>
      <xdr:spPr>
        <a:xfrm>
          <a:off x="2019300" y="13109035"/>
          <a:ext cx="889000" cy="4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78835</xdr:rowOff>
    </xdr:from>
    <xdr:to>
      <xdr:col>2</xdr:col>
      <xdr:colOff>638175</xdr:colOff>
      <xdr:row>76</xdr:row>
      <xdr:rowOff>138367</xdr:rowOff>
    </xdr:to>
    <xdr:cxnSp macro="">
      <xdr:nvCxnSpPr>
        <xdr:cNvPr id="188" name="直線コネクタ 187"/>
        <xdr:cNvCxnSpPr/>
      </xdr:nvCxnSpPr>
      <xdr:spPr>
        <a:xfrm flipV="1">
          <a:off x="1130300" y="13109035"/>
          <a:ext cx="889000" cy="5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91015</xdr:rowOff>
    </xdr:from>
    <xdr:to>
      <xdr:col>6</xdr:col>
      <xdr:colOff>561975</xdr:colOff>
      <xdr:row>75</xdr:row>
      <xdr:rowOff>21165</xdr:rowOff>
    </xdr:to>
    <xdr:sp macro="" textlink="">
      <xdr:nvSpPr>
        <xdr:cNvPr id="198" name="円/楕円 197"/>
        <xdr:cNvSpPr/>
      </xdr:nvSpPr>
      <xdr:spPr>
        <a:xfrm>
          <a:off x="4584700" y="127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113892</xdr:rowOff>
    </xdr:from>
    <xdr:ext cx="599010" cy="259045"/>
    <xdr:sp macro="" textlink="">
      <xdr:nvSpPr>
        <xdr:cNvPr id="199" name="民生費該当値テキスト"/>
        <xdr:cNvSpPr txBox="1"/>
      </xdr:nvSpPr>
      <xdr:spPr>
        <a:xfrm>
          <a:off x="4686300" y="1262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139,889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123914</xdr:rowOff>
    </xdr:from>
    <xdr:to>
      <xdr:col>5</xdr:col>
      <xdr:colOff>409575</xdr:colOff>
      <xdr:row>76</xdr:row>
      <xdr:rowOff>54065</xdr:rowOff>
    </xdr:to>
    <xdr:sp macro="" textlink="">
      <xdr:nvSpPr>
        <xdr:cNvPr id="200" name="円/楕円 199"/>
        <xdr:cNvSpPr/>
      </xdr:nvSpPr>
      <xdr:spPr>
        <a:xfrm>
          <a:off x="3746500" y="1298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45190</xdr:rowOff>
    </xdr:from>
    <xdr:ext cx="599010" cy="259045"/>
    <xdr:sp macro="" textlink="">
      <xdr:nvSpPr>
        <xdr:cNvPr id="201" name="テキスト ボックス 200"/>
        <xdr:cNvSpPr txBox="1"/>
      </xdr:nvSpPr>
      <xdr:spPr>
        <a:xfrm>
          <a:off x="3497794" y="130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73716</xdr:rowOff>
    </xdr:from>
    <xdr:to>
      <xdr:col>4</xdr:col>
      <xdr:colOff>206375</xdr:colOff>
      <xdr:row>77</xdr:row>
      <xdr:rowOff>3866</xdr:rowOff>
    </xdr:to>
    <xdr:sp macro="" textlink="">
      <xdr:nvSpPr>
        <xdr:cNvPr id="202" name="円/楕円 201"/>
        <xdr:cNvSpPr/>
      </xdr:nvSpPr>
      <xdr:spPr>
        <a:xfrm>
          <a:off x="2857500" y="1310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166443</xdr:rowOff>
    </xdr:from>
    <xdr:ext cx="599010" cy="259045"/>
    <xdr:sp macro="" textlink="">
      <xdr:nvSpPr>
        <xdr:cNvPr id="203" name="テキスト ボックス 202"/>
        <xdr:cNvSpPr txBox="1"/>
      </xdr:nvSpPr>
      <xdr:spPr>
        <a:xfrm>
          <a:off x="2608794" y="1319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28035</xdr:rowOff>
    </xdr:from>
    <xdr:to>
      <xdr:col>3</xdr:col>
      <xdr:colOff>3175</xdr:colOff>
      <xdr:row>76</xdr:row>
      <xdr:rowOff>129635</xdr:rowOff>
    </xdr:to>
    <xdr:sp macro="" textlink="">
      <xdr:nvSpPr>
        <xdr:cNvPr id="204" name="円/楕円 203"/>
        <xdr:cNvSpPr/>
      </xdr:nvSpPr>
      <xdr:spPr>
        <a:xfrm>
          <a:off x="1968500" y="130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120762</xdr:rowOff>
    </xdr:from>
    <xdr:ext cx="599010" cy="259045"/>
    <xdr:sp macro="" textlink="">
      <xdr:nvSpPr>
        <xdr:cNvPr id="205" name="テキスト ボックス 204"/>
        <xdr:cNvSpPr txBox="1"/>
      </xdr:nvSpPr>
      <xdr:spPr>
        <a:xfrm>
          <a:off x="1719794" y="1315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125,195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87567</xdr:rowOff>
    </xdr:from>
    <xdr:to>
      <xdr:col>1</xdr:col>
      <xdr:colOff>485775</xdr:colOff>
      <xdr:row>77</xdr:row>
      <xdr:rowOff>17717</xdr:rowOff>
    </xdr:to>
    <xdr:sp macro="" textlink="">
      <xdr:nvSpPr>
        <xdr:cNvPr id="206" name="円/楕円 205"/>
        <xdr:cNvSpPr/>
      </xdr:nvSpPr>
      <xdr:spPr>
        <a:xfrm>
          <a:off x="1079500" y="131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8844</xdr:rowOff>
    </xdr:from>
    <xdr:ext cx="599010" cy="259045"/>
    <xdr:sp macro="" textlink="">
      <xdr:nvSpPr>
        <xdr:cNvPr id="207" name="テキスト ボックス 206"/>
        <xdr:cNvSpPr txBox="1"/>
      </xdr:nvSpPr>
      <xdr:spPr>
        <a:xfrm>
          <a:off x="830794" y="1321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113395</xdr:rowOff>
    </xdr:from>
    <xdr:to>
      <xdr:col>6</xdr:col>
      <xdr:colOff>510540</xdr:colOff>
      <xdr:row>99</xdr:row>
      <xdr:rowOff>77259</xdr:rowOff>
    </xdr:to>
    <xdr:cxnSp macro="">
      <xdr:nvCxnSpPr>
        <xdr:cNvPr id="234" name="直線コネクタ 233"/>
        <xdr:cNvCxnSpPr/>
      </xdr:nvCxnSpPr>
      <xdr:spPr>
        <a:xfrm flipV="1">
          <a:off x="4633595" y="15886795"/>
          <a:ext cx="1270" cy="116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81086</xdr:rowOff>
    </xdr:from>
    <xdr:ext cx="534377" cy="259045"/>
    <xdr:sp macro="" textlink="">
      <xdr:nvSpPr>
        <xdr:cNvPr id="235" name="衛生費最小値テキスト"/>
        <xdr:cNvSpPr txBox="1"/>
      </xdr:nvSpPr>
      <xdr:spPr>
        <a:xfrm>
          <a:off x="4686300" y="1705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77259</xdr:rowOff>
    </xdr:from>
    <xdr:to>
      <xdr:col>6</xdr:col>
      <xdr:colOff>600075</xdr:colOff>
      <xdr:row>99</xdr:row>
      <xdr:rowOff>77259</xdr:rowOff>
    </xdr:to>
    <xdr:cxnSp macro="">
      <xdr:nvCxnSpPr>
        <xdr:cNvPr id="236" name="直線コネクタ 235"/>
        <xdr:cNvCxnSpPr/>
      </xdr:nvCxnSpPr>
      <xdr:spPr>
        <a:xfrm>
          <a:off x="4546600" y="1705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60072</xdr:rowOff>
    </xdr:from>
    <xdr:ext cx="534377" cy="259045"/>
    <xdr:sp macro="" textlink="">
      <xdr:nvSpPr>
        <xdr:cNvPr id="237" name="衛生費最大値テキスト"/>
        <xdr:cNvSpPr txBox="1"/>
      </xdr:nvSpPr>
      <xdr:spPr>
        <a:xfrm>
          <a:off x="4686300" y="156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92</xdr:row>
      <xdr:rowOff>113395</xdr:rowOff>
    </xdr:from>
    <xdr:to>
      <xdr:col>6</xdr:col>
      <xdr:colOff>600075</xdr:colOff>
      <xdr:row>92</xdr:row>
      <xdr:rowOff>113395</xdr:rowOff>
    </xdr:to>
    <xdr:cxnSp macro="">
      <xdr:nvCxnSpPr>
        <xdr:cNvPr id="238" name="直線コネクタ 237"/>
        <xdr:cNvCxnSpPr/>
      </xdr:nvCxnSpPr>
      <xdr:spPr>
        <a:xfrm>
          <a:off x="4546600" y="15886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160127</xdr:rowOff>
    </xdr:from>
    <xdr:to>
      <xdr:col>6</xdr:col>
      <xdr:colOff>511175</xdr:colOff>
      <xdr:row>98</xdr:row>
      <xdr:rowOff>34838</xdr:rowOff>
    </xdr:to>
    <xdr:cxnSp macro="">
      <xdr:nvCxnSpPr>
        <xdr:cNvPr id="239" name="直線コネクタ 238"/>
        <xdr:cNvCxnSpPr/>
      </xdr:nvCxnSpPr>
      <xdr:spPr>
        <a:xfrm>
          <a:off x="3797300" y="16790777"/>
          <a:ext cx="838200" cy="4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126375</xdr:rowOff>
    </xdr:from>
    <xdr:ext cx="534377" cy="259045"/>
    <xdr:sp macro="" textlink="">
      <xdr:nvSpPr>
        <xdr:cNvPr id="240" name="衛生費平均値テキスト"/>
        <xdr:cNvSpPr txBox="1"/>
      </xdr:nvSpPr>
      <xdr:spPr>
        <a:xfrm>
          <a:off x="4686300" y="16585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103498</xdr:rowOff>
    </xdr:from>
    <xdr:to>
      <xdr:col>6</xdr:col>
      <xdr:colOff>561975</xdr:colOff>
      <xdr:row>98</xdr:row>
      <xdr:rowOff>33648</xdr:rowOff>
    </xdr:to>
    <xdr:sp macro="" textlink="">
      <xdr:nvSpPr>
        <xdr:cNvPr id="241" name="フローチャート : 判断 240"/>
        <xdr:cNvSpPr/>
      </xdr:nvSpPr>
      <xdr:spPr>
        <a:xfrm>
          <a:off x="45847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21611</xdr:rowOff>
    </xdr:from>
    <xdr:to>
      <xdr:col>5</xdr:col>
      <xdr:colOff>358775</xdr:colOff>
      <xdr:row>97</xdr:row>
      <xdr:rowOff>160127</xdr:rowOff>
    </xdr:to>
    <xdr:cxnSp macro="">
      <xdr:nvCxnSpPr>
        <xdr:cNvPr id="242" name="直線コネクタ 241"/>
        <xdr:cNvCxnSpPr/>
      </xdr:nvCxnSpPr>
      <xdr:spPr>
        <a:xfrm>
          <a:off x="2908300" y="15623561"/>
          <a:ext cx="889000" cy="116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117425</xdr:rowOff>
    </xdr:from>
    <xdr:to>
      <xdr:col>5</xdr:col>
      <xdr:colOff>409575</xdr:colOff>
      <xdr:row>98</xdr:row>
      <xdr:rowOff>47575</xdr:rowOff>
    </xdr:to>
    <xdr:sp macro="" textlink="">
      <xdr:nvSpPr>
        <xdr:cNvPr id="243" name="フローチャート : 判断 242"/>
        <xdr:cNvSpPr/>
      </xdr:nvSpPr>
      <xdr:spPr>
        <a:xfrm>
          <a:off x="3746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38702</xdr:rowOff>
    </xdr:from>
    <xdr:ext cx="534377" cy="259045"/>
    <xdr:sp macro="" textlink="">
      <xdr:nvSpPr>
        <xdr:cNvPr id="244" name="テキスト ボックス 243"/>
        <xdr:cNvSpPr txBox="1"/>
      </xdr:nvSpPr>
      <xdr:spPr>
        <a:xfrm>
          <a:off x="3530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21611</xdr:rowOff>
    </xdr:from>
    <xdr:to>
      <xdr:col>4</xdr:col>
      <xdr:colOff>155575</xdr:colOff>
      <xdr:row>97</xdr:row>
      <xdr:rowOff>30642</xdr:rowOff>
    </xdr:to>
    <xdr:cxnSp macro="">
      <xdr:nvCxnSpPr>
        <xdr:cNvPr id="245" name="直線コネクタ 244"/>
        <xdr:cNvCxnSpPr/>
      </xdr:nvCxnSpPr>
      <xdr:spPr>
        <a:xfrm flipV="1">
          <a:off x="2019300" y="15623561"/>
          <a:ext cx="889000" cy="10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101815</xdr:rowOff>
    </xdr:from>
    <xdr:to>
      <xdr:col>4</xdr:col>
      <xdr:colOff>206375</xdr:colOff>
      <xdr:row>98</xdr:row>
      <xdr:rowOff>31965</xdr:rowOff>
    </xdr:to>
    <xdr:sp macro="" textlink="">
      <xdr:nvSpPr>
        <xdr:cNvPr id="246" name="フローチャート : 判断 245"/>
        <xdr:cNvSpPr/>
      </xdr:nvSpPr>
      <xdr:spPr>
        <a:xfrm>
          <a:off x="2857500" y="1673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23092</xdr:rowOff>
    </xdr:from>
    <xdr:ext cx="534377" cy="259045"/>
    <xdr:sp macro="" textlink="">
      <xdr:nvSpPr>
        <xdr:cNvPr id="247" name="テキスト ボックス 246"/>
        <xdr:cNvSpPr txBox="1"/>
      </xdr:nvSpPr>
      <xdr:spPr>
        <a:xfrm>
          <a:off x="2641111" y="168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30642</xdr:rowOff>
    </xdr:from>
    <xdr:to>
      <xdr:col>2</xdr:col>
      <xdr:colOff>638175</xdr:colOff>
      <xdr:row>97</xdr:row>
      <xdr:rowOff>114946</xdr:rowOff>
    </xdr:to>
    <xdr:cxnSp macro="">
      <xdr:nvCxnSpPr>
        <xdr:cNvPr id="248" name="直線コネクタ 247"/>
        <xdr:cNvCxnSpPr/>
      </xdr:nvCxnSpPr>
      <xdr:spPr>
        <a:xfrm flipV="1">
          <a:off x="1130300" y="16661292"/>
          <a:ext cx="889000" cy="8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132758</xdr:rowOff>
    </xdr:from>
    <xdr:to>
      <xdr:col>3</xdr:col>
      <xdr:colOff>3175</xdr:colOff>
      <xdr:row>98</xdr:row>
      <xdr:rowOff>62908</xdr:rowOff>
    </xdr:to>
    <xdr:sp macro="" textlink="">
      <xdr:nvSpPr>
        <xdr:cNvPr id="249" name="フローチャート : 判断 248"/>
        <xdr:cNvSpPr/>
      </xdr:nvSpPr>
      <xdr:spPr>
        <a:xfrm>
          <a:off x="1968500" y="1676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54035</xdr:rowOff>
    </xdr:from>
    <xdr:ext cx="534377" cy="259045"/>
    <xdr:sp macro="" textlink="">
      <xdr:nvSpPr>
        <xdr:cNvPr id="250" name="テキスト ボックス 249"/>
        <xdr:cNvSpPr txBox="1"/>
      </xdr:nvSpPr>
      <xdr:spPr>
        <a:xfrm>
          <a:off x="1752111" y="168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119549</xdr:rowOff>
    </xdr:from>
    <xdr:to>
      <xdr:col>1</xdr:col>
      <xdr:colOff>485775</xdr:colOff>
      <xdr:row>98</xdr:row>
      <xdr:rowOff>49699</xdr:rowOff>
    </xdr:to>
    <xdr:sp macro="" textlink="">
      <xdr:nvSpPr>
        <xdr:cNvPr id="251" name="フローチャート : 判断 250"/>
        <xdr:cNvSpPr/>
      </xdr:nvSpPr>
      <xdr:spPr>
        <a:xfrm>
          <a:off x="1079500" y="1675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40826</xdr:rowOff>
    </xdr:from>
    <xdr:ext cx="534377" cy="259045"/>
    <xdr:sp macro="" textlink="">
      <xdr:nvSpPr>
        <xdr:cNvPr id="252" name="テキスト ボックス 251"/>
        <xdr:cNvSpPr txBox="1"/>
      </xdr:nvSpPr>
      <xdr:spPr>
        <a:xfrm>
          <a:off x="863111" y="1684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155488</xdr:rowOff>
    </xdr:from>
    <xdr:to>
      <xdr:col>6</xdr:col>
      <xdr:colOff>561975</xdr:colOff>
      <xdr:row>98</xdr:row>
      <xdr:rowOff>85638</xdr:rowOff>
    </xdr:to>
    <xdr:sp macro="" textlink="">
      <xdr:nvSpPr>
        <xdr:cNvPr id="258" name="円/楕円 257"/>
        <xdr:cNvSpPr/>
      </xdr:nvSpPr>
      <xdr:spPr>
        <a:xfrm>
          <a:off x="4584700" y="167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133915</xdr:rowOff>
    </xdr:from>
    <xdr:ext cx="534377" cy="259045"/>
    <xdr:sp macro="" textlink="">
      <xdr:nvSpPr>
        <xdr:cNvPr id="259" name="衛生費該当値テキスト"/>
        <xdr:cNvSpPr txBox="1"/>
      </xdr:nvSpPr>
      <xdr:spPr>
        <a:xfrm>
          <a:off x="4686300" y="167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109327</xdr:rowOff>
    </xdr:from>
    <xdr:to>
      <xdr:col>5</xdr:col>
      <xdr:colOff>409575</xdr:colOff>
      <xdr:row>98</xdr:row>
      <xdr:rowOff>39477</xdr:rowOff>
    </xdr:to>
    <xdr:sp macro="" textlink="">
      <xdr:nvSpPr>
        <xdr:cNvPr id="260" name="円/楕円 259"/>
        <xdr:cNvSpPr/>
      </xdr:nvSpPr>
      <xdr:spPr>
        <a:xfrm>
          <a:off x="3746500" y="167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56004</xdr:rowOff>
    </xdr:from>
    <xdr:ext cx="534377" cy="259045"/>
    <xdr:sp macro="" textlink="">
      <xdr:nvSpPr>
        <xdr:cNvPr id="261" name="テキスト ボックス 260"/>
        <xdr:cNvSpPr txBox="1"/>
      </xdr:nvSpPr>
      <xdr:spPr>
        <a:xfrm>
          <a:off x="3530111" y="1651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37,249</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142261</xdr:rowOff>
    </xdr:from>
    <xdr:to>
      <xdr:col>4</xdr:col>
      <xdr:colOff>206375</xdr:colOff>
      <xdr:row>91</xdr:row>
      <xdr:rowOff>72411</xdr:rowOff>
    </xdr:to>
    <xdr:sp macro="" textlink="">
      <xdr:nvSpPr>
        <xdr:cNvPr id="262" name="円/楕円 261"/>
        <xdr:cNvSpPr/>
      </xdr:nvSpPr>
      <xdr:spPr>
        <a:xfrm>
          <a:off x="2857500" y="155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88938</xdr:rowOff>
    </xdr:from>
    <xdr:ext cx="599010" cy="259045"/>
    <xdr:sp macro="" textlink="">
      <xdr:nvSpPr>
        <xdr:cNvPr id="263" name="テキスト ボックス 262"/>
        <xdr:cNvSpPr txBox="1"/>
      </xdr:nvSpPr>
      <xdr:spPr>
        <a:xfrm>
          <a:off x="2608794" y="1534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108,732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151292</xdr:rowOff>
    </xdr:from>
    <xdr:to>
      <xdr:col>3</xdr:col>
      <xdr:colOff>3175</xdr:colOff>
      <xdr:row>97</xdr:row>
      <xdr:rowOff>81442</xdr:rowOff>
    </xdr:to>
    <xdr:sp macro="" textlink="">
      <xdr:nvSpPr>
        <xdr:cNvPr id="264" name="円/楕円 263"/>
        <xdr:cNvSpPr/>
      </xdr:nvSpPr>
      <xdr:spPr>
        <a:xfrm>
          <a:off x="1968500" y="1661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97969</xdr:rowOff>
    </xdr:from>
    <xdr:ext cx="534377" cy="259045"/>
    <xdr:sp macro="" textlink="">
      <xdr:nvSpPr>
        <xdr:cNvPr id="265" name="テキスト ボックス 264"/>
        <xdr:cNvSpPr txBox="1"/>
      </xdr:nvSpPr>
      <xdr:spPr>
        <a:xfrm>
          <a:off x="1752111" y="163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64146</xdr:rowOff>
    </xdr:from>
    <xdr:to>
      <xdr:col>1</xdr:col>
      <xdr:colOff>485775</xdr:colOff>
      <xdr:row>97</xdr:row>
      <xdr:rowOff>165746</xdr:rowOff>
    </xdr:to>
    <xdr:sp macro="" textlink="">
      <xdr:nvSpPr>
        <xdr:cNvPr id="266" name="円/楕円 265"/>
        <xdr:cNvSpPr/>
      </xdr:nvSpPr>
      <xdr:spPr>
        <a:xfrm>
          <a:off x="1079500" y="1669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10823</xdr:rowOff>
    </xdr:from>
    <xdr:ext cx="534377" cy="259045"/>
    <xdr:sp macro="" textlink="">
      <xdr:nvSpPr>
        <xdr:cNvPr id="267" name="テキスト ボックス 266"/>
        <xdr:cNvSpPr txBox="1"/>
      </xdr:nvSpPr>
      <xdr:spPr>
        <a:xfrm>
          <a:off x="863111" y="1647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9" name="直線コネクタ 288"/>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2"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3" name="直線コネクタ 292"/>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115880</xdr:rowOff>
    </xdr:from>
    <xdr:to>
      <xdr:col>15</xdr:col>
      <xdr:colOff>180975</xdr:colOff>
      <xdr:row>38</xdr:row>
      <xdr:rowOff>25903</xdr:rowOff>
    </xdr:to>
    <xdr:cxnSp macro="">
      <xdr:nvCxnSpPr>
        <xdr:cNvPr id="294" name="直線コネクタ 293"/>
        <xdr:cNvCxnSpPr/>
      </xdr:nvCxnSpPr>
      <xdr:spPr>
        <a:xfrm>
          <a:off x="9639300" y="6459530"/>
          <a:ext cx="8382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165350</xdr:rowOff>
    </xdr:from>
    <xdr:ext cx="469744" cy="259045"/>
    <xdr:sp macro="" textlink="">
      <xdr:nvSpPr>
        <xdr:cNvPr id="295" name="労働費平均値テキスト"/>
        <xdr:cNvSpPr txBox="1"/>
      </xdr:nvSpPr>
      <xdr:spPr>
        <a:xfrm>
          <a:off x="10528300" y="6509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6" name="フローチャート : 判断 295"/>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115880</xdr:rowOff>
    </xdr:from>
    <xdr:to>
      <xdr:col>14</xdr:col>
      <xdr:colOff>28575</xdr:colOff>
      <xdr:row>37</xdr:row>
      <xdr:rowOff>118943</xdr:rowOff>
    </xdr:to>
    <xdr:cxnSp macro="">
      <xdr:nvCxnSpPr>
        <xdr:cNvPr id="297" name="直線コネクタ 296"/>
        <xdr:cNvCxnSpPr/>
      </xdr:nvCxnSpPr>
      <xdr:spPr>
        <a:xfrm flipV="1">
          <a:off x="8750300" y="6459530"/>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8" name="フローチャート : 判断 297"/>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125026</xdr:rowOff>
    </xdr:from>
    <xdr:ext cx="469744" cy="259045"/>
    <xdr:sp macro="" textlink="">
      <xdr:nvSpPr>
        <xdr:cNvPr id="299" name="テキスト ボックス 298"/>
        <xdr:cNvSpPr txBox="1"/>
      </xdr:nvSpPr>
      <xdr:spPr>
        <a:xfrm>
          <a:off x="9404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118943</xdr:rowOff>
    </xdr:from>
    <xdr:to>
      <xdr:col>12</xdr:col>
      <xdr:colOff>511175</xdr:colOff>
      <xdr:row>37</xdr:row>
      <xdr:rowOff>130099</xdr:rowOff>
    </xdr:to>
    <xdr:cxnSp macro="">
      <xdr:nvCxnSpPr>
        <xdr:cNvPr id="300" name="直線コネクタ 299"/>
        <xdr:cNvCxnSpPr/>
      </xdr:nvCxnSpPr>
      <xdr:spPr>
        <a:xfrm flipV="1">
          <a:off x="7861300" y="6462593"/>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301" name="フローチャート : 判断 300"/>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110624</xdr:rowOff>
    </xdr:from>
    <xdr:ext cx="469744" cy="259045"/>
    <xdr:sp macro="" textlink="">
      <xdr:nvSpPr>
        <xdr:cNvPr id="302" name="テキスト ボックス 301"/>
        <xdr:cNvSpPr txBox="1"/>
      </xdr:nvSpPr>
      <xdr:spPr>
        <a:xfrm>
          <a:off x="8515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100609</xdr:rowOff>
    </xdr:from>
    <xdr:to>
      <xdr:col>11</xdr:col>
      <xdr:colOff>307975</xdr:colOff>
      <xdr:row>37</xdr:row>
      <xdr:rowOff>130099</xdr:rowOff>
    </xdr:to>
    <xdr:cxnSp macro="">
      <xdr:nvCxnSpPr>
        <xdr:cNvPr id="303" name="直線コネクタ 302"/>
        <xdr:cNvCxnSpPr/>
      </xdr:nvCxnSpPr>
      <xdr:spPr>
        <a:xfrm>
          <a:off x="6972300" y="6444259"/>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4" name="フローチャート : 判断 303"/>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95262</xdr:rowOff>
    </xdr:from>
    <xdr:ext cx="469744" cy="259045"/>
    <xdr:sp macro="" textlink="">
      <xdr:nvSpPr>
        <xdr:cNvPr id="305" name="テキスト ボックス 304"/>
        <xdr:cNvSpPr txBox="1"/>
      </xdr:nvSpPr>
      <xdr:spPr>
        <a:xfrm>
          <a:off x="7626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6" name="フローチャート : 判断 305"/>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50593</xdr:rowOff>
    </xdr:from>
    <xdr:ext cx="469744" cy="259045"/>
    <xdr:sp macro="" textlink="">
      <xdr:nvSpPr>
        <xdr:cNvPr id="307" name="テキスト ボックス 306"/>
        <xdr:cNvSpPr txBox="1"/>
      </xdr:nvSpPr>
      <xdr:spPr>
        <a:xfrm>
          <a:off x="6737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146553</xdr:rowOff>
    </xdr:from>
    <xdr:to>
      <xdr:col>15</xdr:col>
      <xdr:colOff>231775</xdr:colOff>
      <xdr:row>38</xdr:row>
      <xdr:rowOff>76703</xdr:rowOff>
    </xdr:to>
    <xdr:sp macro="" textlink="">
      <xdr:nvSpPr>
        <xdr:cNvPr id="313" name="円/楕円 312"/>
        <xdr:cNvSpPr/>
      </xdr:nvSpPr>
      <xdr:spPr>
        <a:xfrm>
          <a:off x="10426700" y="64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105930</xdr:rowOff>
    </xdr:from>
    <xdr:ext cx="469744" cy="259045"/>
    <xdr:sp macro="" textlink="">
      <xdr:nvSpPr>
        <xdr:cNvPr id="314" name="労働費該当値テキスト"/>
        <xdr:cNvSpPr txBox="1"/>
      </xdr:nvSpPr>
      <xdr:spPr>
        <a:xfrm>
          <a:off x="10528300" y="627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65080</xdr:rowOff>
    </xdr:from>
    <xdr:to>
      <xdr:col>14</xdr:col>
      <xdr:colOff>79375</xdr:colOff>
      <xdr:row>37</xdr:row>
      <xdr:rowOff>166680</xdr:rowOff>
    </xdr:to>
    <xdr:sp macro="" textlink="">
      <xdr:nvSpPr>
        <xdr:cNvPr id="315" name="円/楕円 314"/>
        <xdr:cNvSpPr/>
      </xdr:nvSpPr>
      <xdr:spPr>
        <a:xfrm>
          <a:off x="9588500" y="64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11757</xdr:rowOff>
    </xdr:from>
    <xdr:ext cx="469744" cy="259045"/>
    <xdr:sp macro="" textlink="">
      <xdr:nvSpPr>
        <xdr:cNvPr id="316" name="テキスト ボックス 315"/>
        <xdr:cNvSpPr txBox="1"/>
      </xdr:nvSpPr>
      <xdr:spPr>
        <a:xfrm>
          <a:off x="9404427" y="618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68143</xdr:rowOff>
    </xdr:from>
    <xdr:to>
      <xdr:col>12</xdr:col>
      <xdr:colOff>561975</xdr:colOff>
      <xdr:row>37</xdr:row>
      <xdr:rowOff>169743</xdr:rowOff>
    </xdr:to>
    <xdr:sp macro="" textlink="">
      <xdr:nvSpPr>
        <xdr:cNvPr id="317" name="円/楕円 316"/>
        <xdr:cNvSpPr/>
      </xdr:nvSpPr>
      <xdr:spPr>
        <a:xfrm>
          <a:off x="8699500" y="641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14820</xdr:rowOff>
    </xdr:from>
    <xdr:ext cx="469744" cy="259045"/>
    <xdr:sp macro="" textlink="">
      <xdr:nvSpPr>
        <xdr:cNvPr id="318" name="テキスト ボックス 317"/>
        <xdr:cNvSpPr txBox="1"/>
      </xdr:nvSpPr>
      <xdr:spPr>
        <a:xfrm>
          <a:off x="8515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79299</xdr:rowOff>
    </xdr:from>
    <xdr:to>
      <xdr:col>11</xdr:col>
      <xdr:colOff>358775</xdr:colOff>
      <xdr:row>38</xdr:row>
      <xdr:rowOff>9449</xdr:rowOff>
    </xdr:to>
    <xdr:sp macro="" textlink="">
      <xdr:nvSpPr>
        <xdr:cNvPr id="319" name="円/楕円 318"/>
        <xdr:cNvSpPr/>
      </xdr:nvSpPr>
      <xdr:spPr>
        <a:xfrm>
          <a:off x="7810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25976</xdr:rowOff>
    </xdr:from>
    <xdr:ext cx="469744" cy="259045"/>
    <xdr:sp macro="" textlink="">
      <xdr:nvSpPr>
        <xdr:cNvPr id="320" name="テキスト ボックス 319"/>
        <xdr:cNvSpPr txBox="1"/>
      </xdr:nvSpPr>
      <xdr:spPr>
        <a:xfrm>
          <a:off x="7626427" y="619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49809</xdr:rowOff>
    </xdr:from>
    <xdr:to>
      <xdr:col>10</xdr:col>
      <xdr:colOff>155575</xdr:colOff>
      <xdr:row>37</xdr:row>
      <xdr:rowOff>151409</xdr:rowOff>
    </xdr:to>
    <xdr:sp macro="" textlink="">
      <xdr:nvSpPr>
        <xdr:cNvPr id="321" name="円/楕円 320"/>
        <xdr:cNvSpPr/>
      </xdr:nvSpPr>
      <xdr:spPr>
        <a:xfrm>
          <a:off x="6921500" y="63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167936</xdr:rowOff>
    </xdr:from>
    <xdr:ext cx="469744" cy="259045"/>
    <xdr:sp macro="" textlink="">
      <xdr:nvSpPr>
        <xdr:cNvPr id="322" name="テキスト ボックス 321"/>
        <xdr:cNvSpPr txBox="1"/>
      </xdr:nvSpPr>
      <xdr:spPr>
        <a:xfrm>
          <a:off x="6737427" y="616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6" name="直線コネクタ 345"/>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7"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8" name="直線コネクタ 347"/>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9"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50" name="直線コネクタ 349"/>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56337</xdr:rowOff>
    </xdr:from>
    <xdr:to>
      <xdr:col>15</xdr:col>
      <xdr:colOff>180975</xdr:colOff>
      <xdr:row>57</xdr:row>
      <xdr:rowOff>15989</xdr:rowOff>
    </xdr:to>
    <xdr:cxnSp macro="">
      <xdr:nvCxnSpPr>
        <xdr:cNvPr id="351" name="直線コネクタ 350"/>
        <xdr:cNvCxnSpPr/>
      </xdr:nvCxnSpPr>
      <xdr:spPr>
        <a:xfrm>
          <a:off x="9639300" y="9657537"/>
          <a:ext cx="838200" cy="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2"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3" name="フローチャート : 判断 352"/>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56337</xdr:rowOff>
    </xdr:from>
    <xdr:to>
      <xdr:col>14</xdr:col>
      <xdr:colOff>28575</xdr:colOff>
      <xdr:row>56</xdr:row>
      <xdr:rowOff>71196</xdr:rowOff>
    </xdr:to>
    <xdr:cxnSp macro="">
      <xdr:nvCxnSpPr>
        <xdr:cNvPr id="354" name="直線コネクタ 353"/>
        <xdr:cNvCxnSpPr/>
      </xdr:nvCxnSpPr>
      <xdr:spPr>
        <a:xfrm flipV="1">
          <a:off x="8750300" y="965753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5" name="フローチャート : 判断 354"/>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6" name="テキスト ボックス 355"/>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39535</xdr:rowOff>
    </xdr:from>
    <xdr:to>
      <xdr:col>12</xdr:col>
      <xdr:colOff>511175</xdr:colOff>
      <xdr:row>56</xdr:row>
      <xdr:rowOff>71196</xdr:rowOff>
    </xdr:to>
    <xdr:cxnSp macro="">
      <xdr:nvCxnSpPr>
        <xdr:cNvPr id="357" name="直線コネクタ 356"/>
        <xdr:cNvCxnSpPr/>
      </xdr:nvCxnSpPr>
      <xdr:spPr>
        <a:xfrm>
          <a:off x="7861300" y="9640735"/>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8" name="フローチャート : 判断 357"/>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9" name="テキスト ボックス 358"/>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39535</xdr:rowOff>
    </xdr:from>
    <xdr:to>
      <xdr:col>11</xdr:col>
      <xdr:colOff>307975</xdr:colOff>
      <xdr:row>56</xdr:row>
      <xdr:rowOff>79769</xdr:rowOff>
    </xdr:to>
    <xdr:cxnSp macro="">
      <xdr:nvCxnSpPr>
        <xdr:cNvPr id="360" name="直線コネクタ 359"/>
        <xdr:cNvCxnSpPr/>
      </xdr:nvCxnSpPr>
      <xdr:spPr>
        <a:xfrm flipV="1">
          <a:off x="6972300" y="9640735"/>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61" name="フローチャート : 判断 360"/>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124706</xdr:rowOff>
    </xdr:from>
    <xdr:ext cx="534377" cy="259045"/>
    <xdr:sp macro="" textlink="">
      <xdr:nvSpPr>
        <xdr:cNvPr id="362" name="テキスト ボックス 361"/>
        <xdr:cNvSpPr txBox="1"/>
      </xdr:nvSpPr>
      <xdr:spPr>
        <a:xfrm>
          <a:off x="7594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3" name="フローチャート : 判断 362"/>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128287</xdr:rowOff>
    </xdr:from>
    <xdr:ext cx="534377" cy="259045"/>
    <xdr:sp macro="" textlink="">
      <xdr:nvSpPr>
        <xdr:cNvPr id="364" name="テキスト ボックス 363"/>
        <xdr:cNvSpPr txBox="1"/>
      </xdr:nvSpPr>
      <xdr:spPr>
        <a:xfrm>
          <a:off x="6705111" y="9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136639</xdr:rowOff>
    </xdr:from>
    <xdr:to>
      <xdr:col>15</xdr:col>
      <xdr:colOff>231775</xdr:colOff>
      <xdr:row>57</xdr:row>
      <xdr:rowOff>66789</xdr:rowOff>
    </xdr:to>
    <xdr:sp macro="" textlink="">
      <xdr:nvSpPr>
        <xdr:cNvPr id="370" name="円/楕円 369"/>
        <xdr:cNvSpPr/>
      </xdr:nvSpPr>
      <xdr:spPr>
        <a:xfrm>
          <a:off x="10426700" y="97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115066</xdr:rowOff>
    </xdr:from>
    <xdr:ext cx="469744" cy="259045"/>
    <xdr:sp macro="" textlink="">
      <xdr:nvSpPr>
        <xdr:cNvPr id="371" name="農林水産業費該当値テキスト"/>
        <xdr:cNvSpPr txBox="1"/>
      </xdr:nvSpPr>
      <xdr:spPr>
        <a:xfrm>
          <a:off x="10528300" y="971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5537</xdr:rowOff>
    </xdr:from>
    <xdr:to>
      <xdr:col>14</xdr:col>
      <xdr:colOff>79375</xdr:colOff>
      <xdr:row>56</xdr:row>
      <xdr:rowOff>107137</xdr:rowOff>
    </xdr:to>
    <xdr:sp macro="" textlink="">
      <xdr:nvSpPr>
        <xdr:cNvPr id="372" name="円/楕円 371"/>
        <xdr:cNvSpPr/>
      </xdr:nvSpPr>
      <xdr:spPr>
        <a:xfrm>
          <a:off x="9588500" y="960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98264</xdr:rowOff>
    </xdr:from>
    <xdr:ext cx="534377" cy="259045"/>
    <xdr:sp macro="" textlink="">
      <xdr:nvSpPr>
        <xdr:cNvPr id="373" name="テキスト ボックス 372"/>
        <xdr:cNvSpPr txBox="1"/>
      </xdr:nvSpPr>
      <xdr:spPr>
        <a:xfrm>
          <a:off x="9372111" y="969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20396</xdr:rowOff>
    </xdr:from>
    <xdr:to>
      <xdr:col>12</xdr:col>
      <xdr:colOff>561975</xdr:colOff>
      <xdr:row>56</xdr:row>
      <xdr:rowOff>121996</xdr:rowOff>
    </xdr:to>
    <xdr:sp macro="" textlink="">
      <xdr:nvSpPr>
        <xdr:cNvPr id="374" name="円/楕円 373"/>
        <xdr:cNvSpPr/>
      </xdr:nvSpPr>
      <xdr:spPr>
        <a:xfrm>
          <a:off x="8699500" y="96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113123</xdr:rowOff>
    </xdr:from>
    <xdr:ext cx="534377" cy="259045"/>
    <xdr:sp macro="" textlink="">
      <xdr:nvSpPr>
        <xdr:cNvPr id="375" name="テキスト ボックス 374"/>
        <xdr:cNvSpPr txBox="1"/>
      </xdr:nvSpPr>
      <xdr:spPr>
        <a:xfrm>
          <a:off x="8483111" y="97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160185</xdr:rowOff>
    </xdr:from>
    <xdr:to>
      <xdr:col>11</xdr:col>
      <xdr:colOff>358775</xdr:colOff>
      <xdr:row>56</xdr:row>
      <xdr:rowOff>90335</xdr:rowOff>
    </xdr:to>
    <xdr:sp macro="" textlink="">
      <xdr:nvSpPr>
        <xdr:cNvPr id="376" name="円/楕円 375"/>
        <xdr:cNvSpPr/>
      </xdr:nvSpPr>
      <xdr:spPr>
        <a:xfrm>
          <a:off x="7810500" y="958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106862</xdr:rowOff>
    </xdr:from>
    <xdr:ext cx="534377" cy="259045"/>
    <xdr:sp macro="" textlink="">
      <xdr:nvSpPr>
        <xdr:cNvPr id="377" name="テキスト ボックス 376"/>
        <xdr:cNvSpPr txBox="1"/>
      </xdr:nvSpPr>
      <xdr:spPr>
        <a:xfrm>
          <a:off x="7594111" y="936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28969</xdr:rowOff>
    </xdr:from>
    <xdr:to>
      <xdr:col>10</xdr:col>
      <xdr:colOff>155575</xdr:colOff>
      <xdr:row>56</xdr:row>
      <xdr:rowOff>130569</xdr:rowOff>
    </xdr:to>
    <xdr:sp macro="" textlink="">
      <xdr:nvSpPr>
        <xdr:cNvPr id="378" name="円/楕円 377"/>
        <xdr:cNvSpPr/>
      </xdr:nvSpPr>
      <xdr:spPr>
        <a:xfrm>
          <a:off x="6921500" y="96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147096</xdr:rowOff>
    </xdr:from>
    <xdr:ext cx="534377" cy="259045"/>
    <xdr:sp macro="" textlink="">
      <xdr:nvSpPr>
        <xdr:cNvPr id="379" name="テキスト ボックス 378"/>
        <xdr:cNvSpPr txBox="1"/>
      </xdr:nvSpPr>
      <xdr:spPr>
        <a:xfrm>
          <a:off x="6705111" y="94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401" name="直線コネクタ 400"/>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2"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3" name="直線コネクタ 402"/>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4"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5" name="直線コネクタ 404"/>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91008</xdr:rowOff>
    </xdr:from>
    <xdr:to>
      <xdr:col>15</xdr:col>
      <xdr:colOff>180975</xdr:colOff>
      <xdr:row>77</xdr:row>
      <xdr:rowOff>17354</xdr:rowOff>
    </xdr:to>
    <xdr:cxnSp macro="">
      <xdr:nvCxnSpPr>
        <xdr:cNvPr id="406" name="直線コネクタ 405"/>
        <xdr:cNvCxnSpPr/>
      </xdr:nvCxnSpPr>
      <xdr:spPr>
        <a:xfrm flipV="1">
          <a:off x="9639300" y="13121208"/>
          <a:ext cx="838200" cy="9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7"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8" name="フローチャート : 判断 407"/>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17354</xdr:rowOff>
    </xdr:from>
    <xdr:to>
      <xdr:col>14</xdr:col>
      <xdr:colOff>28575</xdr:colOff>
      <xdr:row>77</xdr:row>
      <xdr:rowOff>70160</xdr:rowOff>
    </xdr:to>
    <xdr:cxnSp macro="">
      <xdr:nvCxnSpPr>
        <xdr:cNvPr id="409" name="直線コネクタ 408"/>
        <xdr:cNvCxnSpPr/>
      </xdr:nvCxnSpPr>
      <xdr:spPr>
        <a:xfrm flipV="1">
          <a:off x="8750300" y="13219004"/>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10" name="フローチャート : 判断 409"/>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146583</xdr:rowOff>
    </xdr:from>
    <xdr:ext cx="469744" cy="259045"/>
    <xdr:sp macro="" textlink="">
      <xdr:nvSpPr>
        <xdr:cNvPr id="411" name="テキスト ボックス 410"/>
        <xdr:cNvSpPr txBox="1"/>
      </xdr:nvSpPr>
      <xdr:spPr>
        <a:xfrm>
          <a:off x="9404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70160</xdr:rowOff>
    </xdr:from>
    <xdr:to>
      <xdr:col>12</xdr:col>
      <xdr:colOff>511175</xdr:colOff>
      <xdr:row>77</xdr:row>
      <xdr:rowOff>139381</xdr:rowOff>
    </xdr:to>
    <xdr:cxnSp macro="">
      <xdr:nvCxnSpPr>
        <xdr:cNvPr id="412" name="直線コネクタ 411"/>
        <xdr:cNvCxnSpPr/>
      </xdr:nvCxnSpPr>
      <xdr:spPr>
        <a:xfrm flipV="1">
          <a:off x="7861300" y="13271810"/>
          <a:ext cx="889000" cy="6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3" name="フローチャート : 判断 412"/>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155956</xdr:rowOff>
    </xdr:from>
    <xdr:ext cx="469744" cy="259045"/>
    <xdr:sp macro="" textlink="">
      <xdr:nvSpPr>
        <xdr:cNvPr id="414" name="テキスト ボックス 413"/>
        <xdr:cNvSpPr txBox="1"/>
      </xdr:nvSpPr>
      <xdr:spPr>
        <a:xfrm>
          <a:off x="8515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121275</xdr:rowOff>
    </xdr:from>
    <xdr:to>
      <xdr:col>11</xdr:col>
      <xdr:colOff>307975</xdr:colOff>
      <xdr:row>77</xdr:row>
      <xdr:rowOff>139381</xdr:rowOff>
    </xdr:to>
    <xdr:cxnSp macro="">
      <xdr:nvCxnSpPr>
        <xdr:cNvPr id="415" name="直線コネクタ 414"/>
        <xdr:cNvCxnSpPr/>
      </xdr:nvCxnSpPr>
      <xdr:spPr>
        <a:xfrm>
          <a:off x="6972300" y="13322925"/>
          <a:ext cx="8890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6" name="フローチャート : 判断 415"/>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7" name="テキスト ボックス 416"/>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8" name="フローチャート : 判断 417"/>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9" name="テキスト ボックス 418"/>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40208</xdr:rowOff>
    </xdr:from>
    <xdr:to>
      <xdr:col>15</xdr:col>
      <xdr:colOff>231775</xdr:colOff>
      <xdr:row>76</xdr:row>
      <xdr:rowOff>141808</xdr:rowOff>
    </xdr:to>
    <xdr:sp macro="" textlink="">
      <xdr:nvSpPr>
        <xdr:cNvPr id="425" name="円/楕円 424"/>
        <xdr:cNvSpPr/>
      </xdr:nvSpPr>
      <xdr:spPr>
        <a:xfrm>
          <a:off x="104267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63085</xdr:rowOff>
    </xdr:from>
    <xdr:ext cx="534377" cy="259045"/>
    <xdr:sp macro="" textlink="">
      <xdr:nvSpPr>
        <xdr:cNvPr id="426" name="商工費該当値テキスト"/>
        <xdr:cNvSpPr txBox="1"/>
      </xdr:nvSpPr>
      <xdr:spPr>
        <a:xfrm>
          <a:off x="10528300" y="129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17,130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138004</xdr:rowOff>
    </xdr:from>
    <xdr:to>
      <xdr:col>14</xdr:col>
      <xdr:colOff>79375</xdr:colOff>
      <xdr:row>77</xdr:row>
      <xdr:rowOff>68154</xdr:rowOff>
    </xdr:to>
    <xdr:sp macro="" textlink="">
      <xdr:nvSpPr>
        <xdr:cNvPr id="427" name="円/楕円 426"/>
        <xdr:cNvSpPr/>
      </xdr:nvSpPr>
      <xdr:spPr>
        <a:xfrm>
          <a:off x="9588500" y="131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84680</xdr:rowOff>
    </xdr:from>
    <xdr:ext cx="534377" cy="259045"/>
    <xdr:sp macro="" textlink="">
      <xdr:nvSpPr>
        <xdr:cNvPr id="428" name="テキスト ボックス 427"/>
        <xdr:cNvSpPr txBox="1"/>
      </xdr:nvSpPr>
      <xdr:spPr>
        <a:xfrm>
          <a:off x="9372111" y="12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19360</xdr:rowOff>
    </xdr:from>
    <xdr:to>
      <xdr:col>12</xdr:col>
      <xdr:colOff>561975</xdr:colOff>
      <xdr:row>77</xdr:row>
      <xdr:rowOff>120960</xdr:rowOff>
    </xdr:to>
    <xdr:sp macro="" textlink="">
      <xdr:nvSpPr>
        <xdr:cNvPr id="429" name="円/楕円 428"/>
        <xdr:cNvSpPr/>
      </xdr:nvSpPr>
      <xdr:spPr>
        <a:xfrm>
          <a:off x="8699500" y="132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137487</xdr:rowOff>
    </xdr:from>
    <xdr:ext cx="534377" cy="259045"/>
    <xdr:sp macro="" textlink="">
      <xdr:nvSpPr>
        <xdr:cNvPr id="430" name="テキスト ボックス 429"/>
        <xdr:cNvSpPr txBox="1"/>
      </xdr:nvSpPr>
      <xdr:spPr>
        <a:xfrm>
          <a:off x="8483111" y="129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88581</xdr:rowOff>
    </xdr:from>
    <xdr:to>
      <xdr:col>11</xdr:col>
      <xdr:colOff>358775</xdr:colOff>
      <xdr:row>78</xdr:row>
      <xdr:rowOff>18731</xdr:rowOff>
    </xdr:to>
    <xdr:sp macro="" textlink="">
      <xdr:nvSpPr>
        <xdr:cNvPr id="431" name="円/楕円 430"/>
        <xdr:cNvSpPr/>
      </xdr:nvSpPr>
      <xdr:spPr>
        <a:xfrm>
          <a:off x="7810500" y="132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9858</xdr:rowOff>
    </xdr:from>
    <xdr:ext cx="469744" cy="259045"/>
    <xdr:sp macro="" textlink="">
      <xdr:nvSpPr>
        <xdr:cNvPr id="432" name="テキスト ボックス 431"/>
        <xdr:cNvSpPr txBox="1"/>
      </xdr:nvSpPr>
      <xdr:spPr>
        <a:xfrm>
          <a:off x="7626427" y="13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70475</xdr:rowOff>
    </xdr:from>
    <xdr:to>
      <xdr:col>10</xdr:col>
      <xdr:colOff>155575</xdr:colOff>
      <xdr:row>78</xdr:row>
      <xdr:rowOff>625</xdr:rowOff>
    </xdr:to>
    <xdr:sp macro="" textlink="">
      <xdr:nvSpPr>
        <xdr:cNvPr id="433" name="円/楕円 432"/>
        <xdr:cNvSpPr/>
      </xdr:nvSpPr>
      <xdr:spPr>
        <a:xfrm>
          <a:off x="6921500" y="132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163202</xdr:rowOff>
    </xdr:from>
    <xdr:ext cx="469744" cy="259045"/>
    <xdr:sp macro="" textlink="">
      <xdr:nvSpPr>
        <xdr:cNvPr id="434" name="テキスト ボックス 433"/>
        <xdr:cNvSpPr txBox="1"/>
      </xdr:nvSpPr>
      <xdr:spPr>
        <a:xfrm>
          <a:off x="6737427" y="1336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9" name="直線コネクタ 458"/>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60"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61" name="直線コネクタ 460"/>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2"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3" name="直線コネクタ 462"/>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52908</xdr:rowOff>
    </xdr:from>
    <xdr:to>
      <xdr:col>15</xdr:col>
      <xdr:colOff>180975</xdr:colOff>
      <xdr:row>98</xdr:row>
      <xdr:rowOff>64433</xdr:rowOff>
    </xdr:to>
    <xdr:cxnSp macro="">
      <xdr:nvCxnSpPr>
        <xdr:cNvPr id="464" name="直線コネクタ 463"/>
        <xdr:cNvCxnSpPr/>
      </xdr:nvCxnSpPr>
      <xdr:spPr>
        <a:xfrm>
          <a:off x="9639300" y="16855008"/>
          <a:ext cx="8382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5"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6" name="フローチャート : 判断 465"/>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35440</xdr:rowOff>
    </xdr:from>
    <xdr:to>
      <xdr:col>14</xdr:col>
      <xdr:colOff>28575</xdr:colOff>
      <xdr:row>98</xdr:row>
      <xdr:rowOff>52908</xdr:rowOff>
    </xdr:to>
    <xdr:cxnSp macro="">
      <xdr:nvCxnSpPr>
        <xdr:cNvPr id="467" name="直線コネクタ 466"/>
        <xdr:cNvCxnSpPr/>
      </xdr:nvCxnSpPr>
      <xdr:spPr>
        <a:xfrm>
          <a:off x="8750300" y="16837540"/>
          <a:ext cx="889000" cy="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8" name="フローチャート : 判断 467"/>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9" name="テキスト ボックス 468"/>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35440</xdr:rowOff>
    </xdr:from>
    <xdr:to>
      <xdr:col>12</xdr:col>
      <xdr:colOff>511175</xdr:colOff>
      <xdr:row>99</xdr:row>
      <xdr:rowOff>82</xdr:rowOff>
    </xdr:to>
    <xdr:cxnSp macro="">
      <xdr:nvCxnSpPr>
        <xdr:cNvPr id="470" name="直線コネクタ 469"/>
        <xdr:cNvCxnSpPr/>
      </xdr:nvCxnSpPr>
      <xdr:spPr>
        <a:xfrm flipV="1">
          <a:off x="7861300" y="16837540"/>
          <a:ext cx="889000" cy="13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71" name="フローチャート : 判断 470"/>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2" name="テキスト ボックス 471"/>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119011</xdr:rowOff>
    </xdr:from>
    <xdr:to>
      <xdr:col>11</xdr:col>
      <xdr:colOff>307975</xdr:colOff>
      <xdr:row>99</xdr:row>
      <xdr:rowOff>82</xdr:rowOff>
    </xdr:to>
    <xdr:cxnSp macro="">
      <xdr:nvCxnSpPr>
        <xdr:cNvPr id="473" name="直線コネクタ 472"/>
        <xdr:cNvCxnSpPr/>
      </xdr:nvCxnSpPr>
      <xdr:spPr>
        <a:xfrm>
          <a:off x="6972300" y="16921111"/>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4" name="フローチャート : 判断 473"/>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39864</xdr:rowOff>
    </xdr:from>
    <xdr:ext cx="534377" cy="259045"/>
    <xdr:sp macro="" textlink="">
      <xdr:nvSpPr>
        <xdr:cNvPr id="475" name="テキスト ボックス 474"/>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6" name="フローチャート : 判断 475"/>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7" name="テキスト ボックス 476"/>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13633</xdr:rowOff>
    </xdr:from>
    <xdr:to>
      <xdr:col>15</xdr:col>
      <xdr:colOff>231775</xdr:colOff>
      <xdr:row>98</xdr:row>
      <xdr:rowOff>115233</xdr:rowOff>
    </xdr:to>
    <xdr:sp macro="" textlink="">
      <xdr:nvSpPr>
        <xdr:cNvPr id="483" name="円/楕円 482"/>
        <xdr:cNvSpPr/>
      </xdr:nvSpPr>
      <xdr:spPr>
        <a:xfrm>
          <a:off x="10426700" y="1681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163510</xdr:rowOff>
    </xdr:from>
    <xdr:ext cx="534377" cy="259045"/>
    <xdr:sp macro="" textlink="">
      <xdr:nvSpPr>
        <xdr:cNvPr id="484" name="土木費該当値テキスト"/>
        <xdr:cNvSpPr txBox="1"/>
      </xdr:nvSpPr>
      <xdr:spPr>
        <a:xfrm>
          <a:off x="10528300" y="1679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2108</xdr:rowOff>
    </xdr:from>
    <xdr:to>
      <xdr:col>14</xdr:col>
      <xdr:colOff>79375</xdr:colOff>
      <xdr:row>98</xdr:row>
      <xdr:rowOff>103708</xdr:rowOff>
    </xdr:to>
    <xdr:sp macro="" textlink="">
      <xdr:nvSpPr>
        <xdr:cNvPr id="485" name="円/楕円 484"/>
        <xdr:cNvSpPr/>
      </xdr:nvSpPr>
      <xdr:spPr>
        <a:xfrm>
          <a:off x="9588500" y="168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94835</xdr:rowOff>
    </xdr:from>
    <xdr:ext cx="534377" cy="259045"/>
    <xdr:sp macro="" textlink="">
      <xdr:nvSpPr>
        <xdr:cNvPr id="486" name="テキスト ボックス 485"/>
        <xdr:cNvSpPr txBox="1"/>
      </xdr:nvSpPr>
      <xdr:spPr>
        <a:xfrm>
          <a:off x="9372111" y="168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156090</xdr:rowOff>
    </xdr:from>
    <xdr:to>
      <xdr:col>12</xdr:col>
      <xdr:colOff>561975</xdr:colOff>
      <xdr:row>98</xdr:row>
      <xdr:rowOff>86240</xdr:rowOff>
    </xdr:to>
    <xdr:sp macro="" textlink="">
      <xdr:nvSpPr>
        <xdr:cNvPr id="487" name="円/楕円 486"/>
        <xdr:cNvSpPr/>
      </xdr:nvSpPr>
      <xdr:spPr>
        <a:xfrm>
          <a:off x="8699500" y="167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77367</xdr:rowOff>
    </xdr:from>
    <xdr:ext cx="534377" cy="259045"/>
    <xdr:sp macro="" textlink="">
      <xdr:nvSpPr>
        <xdr:cNvPr id="488" name="テキスト ボックス 487"/>
        <xdr:cNvSpPr txBox="1"/>
      </xdr:nvSpPr>
      <xdr:spPr>
        <a:xfrm>
          <a:off x="8483111" y="1687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120732</xdr:rowOff>
    </xdr:from>
    <xdr:to>
      <xdr:col>11</xdr:col>
      <xdr:colOff>358775</xdr:colOff>
      <xdr:row>99</xdr:row>
      <xdr:rowOff>50882</xdr:rowOff>
    </xdr:to>
    <xdr:sp macro="" textlink="">
      <xdr:nvSpPr>
        <xdr:cNvPr id="489" name="円/楕円 488"/>
        <xdr:cNvSpPr/>
      </xdr:nvSpPr>
      <xdr:spPr>
        <a:xfrm>
          <a:off x="7810500" y="169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42009</xdr:rowOff>
    </xdr:from>
    <xdr:ext cx="534377" cy="259045"/>
    <xdr:sp macro="" textlink="">
      <xdr:nvSpPr>
        <xdr:cNvPr id="490" name="テキスト ボックス 489"/>
        <xdr:cNvSpPr txBox="1"/>
      </xdr:nvSpPr>
      <xdr:spPr>
        <a:xfrm>
          <a:off x="7594111" y="1701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68211</xdr:rowOff>
    </xdr:from>
    <xdr:to>
      <xdr:col>10</xdr:col>
      <xdr:colOff>155575</xdr:colOff>
      <xdr:row>98</xdr:row>
      <xdr:rowOff>169811</xdr:rowOff>
    </xdr:to>
    <xdr:sp macro="" textlink="">
      <xdr:nvSpPr>
        <xdr:cNvPr id="491" name="円/楕円 490"/>
        <xdr:cNvSpPr/>
      </xdr:nvSpPr>
      <xdr:spPr>
        <a:xfrm>
          <a:off x="6921500" y="1687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160938</xdr:rowOff>
    </xdr:from>
    <xdr:ext cx="534377" cy="259045"/>
    <xdr:sp macro="" textlink="">
      <xdr:nvSpPr>
        <xdr:cNvPr id="492" name="テキスト ボックス 491"/>
        <xdr:cNvSpPr txBox="1"/>
      </xdr:nvSpPr>
      <xdr:spPr>
        <a:xfrm>
          <a:off x="6705111" y="169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7" name="直線コネクタ 516"/>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8"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9" name="直線コネクタ 518"/>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20"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21" name="直線コネクタ 520"/>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70244</xdr:rowOff>
    </xdr:from>
    <xdr:to>
      <xdr:col>23</xdr:col>
      <xdr:colOff>517525</xdr:colOff>
      <xdr:row>38</xdr:row>
      <xdr:rowOff>113297</xdr:rowOff>
    </xdr:to>
    <xdr:cxnSp macro="">
      <xdr:nvCxnSpPr>
        <xdr:cNvPr id="522" name="直線コネクタ 521"/>
        <xdr:cNvCxnSpPr/>
      </xdr:nvCxnSpPr>
      <xdr:spPr>
        <a:xfrm>
          <a:off x="15481300" y="6585344"/>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3"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4" name="フローチャート : 判断 523"/>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56680</xdr:rowOff>
    </xdr:from>
    <xdr:to>
      <xdr:col>22</xdr:col>
      <xdr:colOff>365125</xdr:colOff>
      <xdr:row>38</xdr:row>
      <xdr:rowOff>70244</xdr:rowOff>
    </xdr:to>
    <xdr:cxnSp macro="">
      <xdr:nvCxnSpPr>
        <xdr:cNvPr id="525" name="直線コネクタ 524"/>
        <xdr:cNvCxnSpPr/>
      </xdr:nvCxnSpPr>
      <xdr:spPr>
        <a:xfrm>
          <a:off x="14592300" y="6571780"/>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6" name="フローチャート : 判断 525"/>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7" name="テキスト ボックス 526"/>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56680</xdr:rowOff>
    </xdr:from>
    <xdr:to>
      <xdr:col>21</xdr:col>
      <xdr:colOff>161925</xdr:colOff>
      <xdr:row>38</xdr:row>
      <xdr:rowOff>149301</xdr:rowOff>
    </xdr:to>
    <xdr:cxnSp macro="">
      <xdr:nvCxnSpPr>
        <xdr:cNvPr id="528" name="直線コネクタ 527"/>
        <xdr:cNvCxnSpPr/>
      </xdr:nvCxnSpPr>
      <xdr:spPr>
        <a:xfrm flipV="1">
          <a:off x="13703300" y="6571780"/>
          <a:ext cx="889000" cy="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9" name="フローチャート : 判断 528"/>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30" name="テキスト ボックス 529"/>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86360</xdr:rowOff>
    </xdr:from>
    <xdr:to>
      <xdr:col>19</xdr:col>
      <xdr:colOff>644525</xdr:colOff>
      <xdr:row>38</xdr:row>
      <xdr:rowOff>149301</xdr:rowOff>
    </xdr:to>
    <xdr:cxnSp macro="">
      <xdr:nvCxnSpPr>
        <xdr:cNvPr id="531" name="直線コネクタ 530"/>
        <xdr:cNvCxnSpPr/>
      </xdr:nvCxnSpPr>
      <xdr:spPr>
        <a:xfrm>
          <a:off x="12814300" y="6601460"/>
          <a:ext cx="8890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2" name="フローチャート : 判断 531"/>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3" name="テキスト ボックス 532"/>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4" name="フローチャート : 判断 533"/>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5" name="テキスト ボックス 534"/>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62497</xdr:rowOff>
    </xdr:from>
    <xdr:to>
      <xdr:col>23</xdr:col>
      <xdr:colOff>568325</xdr:colOff>
      <xdr:row>38</xdr:row>
      <xdr:rowOff>164097</xdr:rowOff>
    </xdr:to>
    <xdr:sp macro="" textlink="">
      <xdr:nvSpPr>
        <xdr:cNvPr id="541" name="円/楕円 540"/>
        <xdr:cNvSpPr/>
      </xdr:nvSpPr>
      <xdr:spPr>
        <a:xfrm>
          <a:off x="16268700" y="65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40924</xdr:rowOff>
    </xdr:from>
    <xdr:ext cx="534377" cy="259045"/>
    <xdr:sp macro="" textlink="">
      <xdr:nvSpPr>
        <xdr:cNvPr id="542" name="消防費該当値テキスト"/>
        <xdr:cNvSpPr txBox="1"/>
      </xdr:nvSpPr>
      <xdr:spPr>
        <a:xfrm>
          <a:off x="16370300" y="65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19444</xdr:rowOff>
    </xdr:from>
    <xdr:to>
      <xdr:col>22</xdr:col>
      <xdr:colOff>415925</xdr:colOff>
      <xdr:row>38</xdr:row>
      <xdr:rowOff>121044</xdr:rowOff>
    </xdr:to>
    <xdr:sp macro="" textlink="">
      <xdr:nvSpPr>
        <xdr:cNvPr id="543" name="円/楕円 542"/>
        <xdr:cNvSpPr/>
      </xdr:nvSpPr>
      <xdr:spPr>
        <a:xfrm>
          <a:off x="15430500" y="653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112171</xdr:rowOff>
    </xdr:from>
    <xdr:ext cx="534377" cy="259045"/>
    <xdr:sp macro="" textlink="">
      <xdr:nvSpPr>
        <xdr:cNvPr id="544" name="テキスト ボックス 543"/>
        <xdr:cNvSpPr txBox="1"/>
      </xdr:nvSpPr>
      <xdr:spPr>
        <a:xfrm>
          <a:off x="15214111" y="66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5880</xdr:rowOff>
    </xdr:from>
    <xdr:to>
      <xdr:col>21</xdr:col>
      <xdr:colOff>212725</xdr:colOff>
      <xdr:row>38</xdr:row>
      <xdr:rowOff>107480</xdr:rowOff>
    </xdr:to>
    <xdr:sp macro="" textlink="">
      <xdr:nvSpPr>
        <xdr:cNvPr id="545" name="円/楕円 544"/>
        <xdr:cNvSpPr/>
      </xdr:nvSpPr>
      <xdr:spPr>
        <a:xfrm>
          <a:off x="14541500" y="65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98607</xdr:rowOff>
    </xdr:from>
    <xdr:ext cx="534377" cy="259045"/>
    <xdr:sp macro="" textlink="">
      <xdr:nvSpPr>
        <xdr:cNvPr id="546" name="テキスト ボックス 545"/>
        <xdr:cNvSpPr txBox="1"/>
      </xdr:nvSpPr>
      <xdr:spPr>
        <a:xfrm>
          <a:off x="14325111" y="66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98501</xdr:rowOff>
    </xdr:from>
    <xdr:to>
      <xdr:col>20</xdr:col>
      <xdr:colOff>9525</xdr:colOff>
      <xdr:row>39</xdr:row>
      <xdr:rowOff>28651</xdr:rowOff>
    </xdr:to>
    <xdr:sp macro="" textlink="">
      <xdr:nvSpPr>
        <xdr:cNvPr id="547" name="円/楕円 546"/>
        <xdr:cNvSpPr/>
      </xdr:nvSpPr>
      <xdr:spPr>
        <a:xfrm>
          <a:off x="13652500" y="661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19778</xdr:rowOff>
    </xdr:from>
    <xdr:ext cx="534377" cy="259045"/>
    <xdr:sp macro="" textlink="">
      <xdr:nvSpPr>
        <xdr:cNvPr id="548" name="テキスト ボックス 547"/>
        <xdr:cNvSpPr txBox="1"/>
      </xdr:nvSpPr>
      <xdr:spPr>
        <a:xfrm>
          <a:off x="13436111"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35560</xdr:rowOff>
    </xdr:from>
    <xdr:to>
      <xdr:col>18</xdr:col>
      <xdr:colOff>492125</xdr:colOff>
      <xdr:row>38</xdr:row>
      <xdr:rowOff>137160</xdr:rowOff>
    </xdr:to>
    <xdr:sp macro="" textlink="">
      <xdr:nvSpPr>
        <xdr:cNvPr id="549" name="円/楕円 548"/>
        <xdr:cNvSpPr/>
      </xdr:nvSpPr>
      <xdr:spPr>
        <a:xfrm>
          <a:off x="12763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128287</xdr:rowOff>
    </xdr:from>
    <xdr:ext cx="534377" cy="259045"/>
    <xdr:sp macro="" textlink="">
      <xdr:nvSpPr>
        <xdr:cNvPr id="550" name="テキスト ボックス 549"/>
        <xdr:cNvSpPr txBox="1"/>
      </xdr:nvSpPr>
      <xdr:spPr>
        <a:xfrm>
          <a:off x="12547111" y="664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5" name="直線コネクタ 574"/>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6"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7" name="直線コネクタ 576"/>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8"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9" name="直線コネクタ 578"/>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42411</xdr:rowOff>
    </xdr:from>
    <xdr:to>
      <xdr:col>23</xdr:col>
      <xdr:colOff>517525</xdr:colOff>
      <xdr:row>56</xdr:row>
      <xdr:rowOff>79159</xdr:rowOff>
    </xdr:to>
    <xdr:cxnSp macro="">
      <xdr:nvCxnSpPr>
        <xdr:cNvPr id="580" name="直線コネクタ 579"/>
        <xdr:cNvCxnSpPr/>
      </xdr:nvCxnSpPr>
      <xdr:spPr>
        <a:xfrm>
          <a:off x="15481300" y="9643611"/>
          <a:ext cx="838200" cy="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81"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2" name="フローチャート : 判断 581"/>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113316</xdr:rowOff>
    </xdr:from>
    <xdr:to>
      <xdr:col>22</xdr:col>
      <xdr:colOff>365125</xdr:colOff>
      <xdr:row>56</xdr:row>
      <xdr:rowOff>42411</xdr:rowOff>
    </xdr:to>
    <xdr:cxnSp macro="">
      <xdr:nvCxnSpPr>
        <xdr:cNvPr id="583" name="直線コネクタ 582"/>
        <xdr:cNvCxnSpPr/>
      </xdr:nvCxnSpPr>
      <xdr:spPr>
        <a:xfrm>
          <a:off x="14592300" y="9543066"/>
          <a:ext cx="889000" cy="10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4" name="フローチャート : 判断 583"/>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5" name="テキスト ボックス 584"/>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113316</xdr:rowOff>
    </xdr:from>
    <xdr:to>
      <xdr:col>21</xdr:col>
      <xdr:colOff>161925</xdr:colOff>
      <xdr:row>57</xdr:row>
      <xdr:rowOff>24847</xdr:rowOff>
    </xdr:to>
    <xdr:cxnSp macro="">
      <xdr:nvCxnSpPr>
        <xdr:cNvPr id="586" name="直線コネクタ 585"/>
        <xdr:cNvCxnSpPr/>
      </xdr:nvCxnSpPr>
      <xdr:spPr>
        <a:xfrm flipV="1">
          <a:off x="13703300" y="9543066"/>
          <a:ext cx="889000" cy="25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7" name="フローチャート : 判断 586"/>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8" name="テキスト ボックス 587"/>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24847</xdr:rowOff>
    </xdr:from>
    <xdr:to>
      <xdr:col>19</xdr:col>
      <xdr:colOff>644525</xdr:colOff>
      <xdr:row>57</xdr:row>
      <xdr:rowOff>111620</xdr:rowOff>
    </xdr:to>
    <xdr:cxnSp macro="">
      <xdr:nvCxnSpPr>
        <xdr:cNvPr id="589" name="直線コネクタ 588"/>
        <xdr:cNvCxnSpPr/>
      </xdr:nvCxnSpPr>
      <xdr:spPr>
        <a:xfrm flipV="1">
          <a:off x="12814300" y="9797497"/>
          <a:ext cx="889000" cy="8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0" name="フローチャート : 判断 589"/>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1" name="テキスト ボックス 590"/>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2" name="フローチャート : 判断 591"/>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3" name="テキスト ボックス 592"/>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28359</xdr:rowOff>
    </xdr:from>
    <xdr:to>
      <xdr:col>23</xdr:col>
      <xdr:colOff>568325</xdr:colOff>
      <xdr:row>56</xdr:row>
      <xdr:rowOff>129959</xdr:rowOff>
    </xdr:to>
    <xdr:sp macro="" textlink="">
      <xdr:nvSpPr>
        <xdr:cNvPr id="599" name="円/楕円 598"/>
        <xdr:cNvSpPr/>
      </xdr:nvSpPr>
      <xdr:spPr>
        <a:xfrm>
          <a:off x="16268700" y="96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6786</xdr:rowOff>
    </xdr:from>
    <xdr:ext cx="534377" cy="259045"/>
    <xdr:sp macro="" textlink="">
      <xdr:nvSpPr>
        <xdr:cNvPr id="600" name="教育費該当値テキスト"/>
        <xdr:cNvSpPr txBox="1"/>
      </xdr:nvSpPr>
      <xdr:spPr>
        <a:xfrm>
          <a:off x="16370300" y="960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45,178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163061</xdr:rowOff>
    </xdr:from>
    <xdr:to>
      <xdr:col>22</xdr:col>
      <xdr:colOff>415925</xdr:colOff>
      <xdr:row>56</xdr:row>
      <xdr:rowOff>93211</xdr:rowOff>
    </xdr:to>
    <xdr:sp macro="" textlink="">
      <xdr:nvSpPr>
        <xdr:cNvPr id="601" name="円/楕円 600"/>
        <xdr:cNvSpPr/>
      </xdr:nvSpPr>
      <xdr:spPr>
        <a:xfrm>
          <a:off x="15430500" y="9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109738</xdr:rowOff>
    </xdr:from>
    <xdr:ext cx="534377" cy="259045"/>
    <xdr:sp macro="" textlink="">
      <xdr:nvSpPr>
        <xdr:cNvPr id="602" name="テキスト ボックス 601"/>
        <xdr:cNvSpPr txBox="1"/>
      </xdr:nvSpPr>
      <xdr:spPr>
        <a:xfrm>
          <a:off x="15214111" y="936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62516</xdr:rowOff>
    </xdr:from>
    <xdr:to>
      <xdr:col>21</xdr:col>
      <xdr:colOff>212725</xdr:colOff>
      <xdr:row>55</xdr:row>
      <xdr:rowOff>164116</xdr:rowOff>
    </xdr:to>
    <xdr:sp macro="" textlink="">
      <xdr:nvSpPr>
        <xdr:cNvPr id="603" name="円/楕円 602"/>
        <xdr:cNvSpPr/>
      </xdr:nvSpPr>
      <xdr:spPr>
        <a:xfrm>
          <a:off x="14541500" y="94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9193</xdr:rowOff>
    </xdr:from>
    <xdr:ext cx="534377" cy="259045"/>
    <xdr:sp macro="" textlink="">
      <xdr:nvSpPr>
        <xdr:cNvPr id="604" name="テキスト ボックス 603"/>
        <xdr:cNvSpPr txBox="1"/>
      </xdr:nvSpPr>
      <xdr:spPr>
        <a:xfrm>
          <a:off x="14325111" y="926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145497</xdr:rowOff>
    </xdr:from>
    <xdr:to>
      <xdr:col>20</xdr:col>
      <xdr:colOff>9525</xdr:colOff>
      <xdr:row>57</xdr:row>
      <xdr:rowOff>75647</xdr:rowOff>
    </xdr:to>
    <xdr:sp macro="" textlink="">
      <xdr:nvSpPr>
        <xdr:cNvPr id="605" name="円/楕円 604"/>
        <xdr:cNvSpPr/>
      </xdr:nvSpPr>
      <xdr:spPr>
        <a:xfrm>
          <a:off x="13652500" y="97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66774</xdr:rowOff>
    </xdr:from>
    <xdr:ext cx="534377" cy="259045"/>
    <xdr:sp macro="" textlink="">
      <xdr:nvSpPr>
        <xdr:cNvPr id="606" name="テキスト ボックス 605"/>
        <xdr:cNvSpPr txBox="1"/>
      </xdr:nvSpPr>
      <xdr:spPr>
        <a:xfrm>
          <a:off x="13436111" y="983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60820</xdr:rowOff>
    </xdr:from>
    <xdr:to>
      <xdr:col>18</xdr:col>
      <xdr:colOff>492125</xdr:colOff>
      <xdr:row>57</xdr:row>
      <xdr:rowOff>162420</xdr:rowOff>
    </xdr:to>
    <xdr:sp macro="" textlink="">
      <xdr:nvSpPr>
        <xdr:cNvPr id="607" name="円/楕円 606"/>
        <xdr:cNvSpPr/>
      </xdr:nvSpPr>
      <xdr:spPr>
        <a:xfrm>
          <a:off x="12763500" y="98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153547</xdr:rowOff>
    </xdr:from>
    <xdr:ext cx="534377" cy="259045"/>
    <xdr:sp macro="" textlink="">
      <xdr:nvSpPr>
        <xdr:cNvPr id="608" name="テキスト ボックス 607"/>
        <xdr:cNvSpPr txBox="1"/>
      </xdr:nvSpPr>
      <xdr:spPr>
        <a:xfrm>
          <a:off x="12547111" y="99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2" name="直線コネクタ 631"/>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5"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6" name="直線コネクタ 635"/>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152349</xdr:rowOff>
    </xdr:from>
    <xdr:to>
      <xdr:col>23</xdr:col>
      <xdr:colOff>517525</xdr:colOff>
      <xdr:row>78</xdr:row>
      <xdr:rowOff>113830</xdr:rowOff>
    </xdr:to>
    <xdr:cxnSp macro="">
      <xdr:nvCxnSpPr>
        <xdr:cNvPr id="637" name="直線コネクタ 636"/>
        <xdr:cNvCxnSpPr/>
      </xdr:nvCxnSpPr>
      <xdr:spPr>
        <a:xfrm flipV="1">
          <a:off x="15481300" y="13353999"/>
          <a:ext cx="8382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88549</xdr:rowOff>
    </xdr:from>
    <xdr:ext cx="469744" cy="259045"/>
    <xdr:sp macro="" textlink="">
      <xdr:nvSpPr>
        <xdr:cNvPr id="638" name="災害復旧費平均値テキスト"/>
        <xdr:cNvSpPr txBox="1"/>
      </xdr:nvSpPr>
      <xdr:spPr>
        <a:xfrm>
          <a:off x="16370300" y="13461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9" name="フローチャート : 判断 638"/>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113830</xdr:rowOff>
    </xdr:from>
    <xdr:to>
      <xdr:col>22</xdr:col>
      <xdr:colOff>365125</xdr:colOff>
      <xdr:row>78</xdr:row>
      <xdr:rowOff>168503</xdr:rowOff>
    </xdr:to>
    <xdr:cxnSp macro="">
      <xdr:nvCxnSpPr>
        <xdr:cNvPr id="640" name="直線コネクタ 639"/>
        <xdr:cNvCxnSpPr/>
      </xdr:nvCxnSpPr>
      <xdr:spPr>
        <a:xfrm flipV="1">
          <a:off x="14592300" y="13486930"/>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41" name="フローチャート : 判断 640"/>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2" name="テキスト ボックス 641"/>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136423</xdr:rowOff>
    </xdr:from>
    <xdr:to>
      <xdr:col>21</xdr:col>
      <xdr:colOff>161925</xdr:colOff>
      <xdr:row>78</xdr:row>
      <xdr:rowOff>168503</xdr:rowOff>
    </xdr:to>
    <xdr:cxnSp macro="">
      <xdr:nvCxnSpPr>
        <xdr:cNvPr id="643" name="直線コネクタ 642"/>
        <xdr:cNvCxnSpPr/>
      </xdr:nvCxnSpPr>
      <xdr:spPr>
        <a:xfrm>
          <a:off x="13703300" y="13509523"/>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4" name="フローチャート : 判断 643"/>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5" name="テキスト ボックス 644"/>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136423</xdr:rowOff>
    </xdr:from>
    <xdr:to>
      <xdr:col>19</xdr:col>
      <xdr:colOff>644525</xdr:colOff>
      <xdr:row>79</xdr:row>
      <xdr:rowOff>3263</xdr:rowOff>
    </xdr:to>
    <xdr:cxnSp macro="">
      <xdr:nvCxnSpPr>
        <xdr:cNvPr id="646" name="直線コネクタ 645"/>
        <xdr:cNvCxnSpPr/>
      </xdr:nvCxnSpPr>
      <xdr:spPr>
        <a:xfrm flipV="1">
          <a:off x="12814300" y="13509523"/>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7" name="フローチャート : 判断 646"/>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8" name="テキスト ボックス 647"/>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9" name="フローチャート : 判断 648"/>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50" name="テキスト ボックス 649"/>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101549</xdr:rowOff>
    </xdr:from>
    <xdr:to>
      <xdr:col>23</xdr:col>
      <xdr:colOff>568325</xdr:colOff>
      <xdr:row>78</xdr:row>
      <xdr:rowOff>31699</xdr:rowOff>
    </xdr:to>
    <xdr:sp macro="" textlink="">
      <xdr:nvSpPr>
        <xdr:cNvPr id="656" name="円/楕円 655"/>
        <xdr:cNvSpPr/>
      </xdr:nvSpPr>
      <xdr:spPr>
        <a:xfrm>
          <a:off x="16268700" y="133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124426</xdr:rowOff>
    </xdr:from>
    <xdr:ext cx="469744" cy="259045"/>
    <xdr:sp macro="" textlink="">
      <xdr:nvSpPr>
        <xdr:cNvPr id="657" name="災害復旧費該当値テキスト"/>
        <xdr:cNvSpPr txBox="1"/>
      </xdr:nvSpPr>
      <xdr:spPr>
        <a:xfrm>
          <a:off x="16370300" y="131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63030</xdr:rowOff>
    </xdr:from>
    <xdr:to>
      <xdr:col>22</xdr:col>
      <xdr:colOff>415925</xdr:colOff>
      <xdr:row>78</xdr:row>
      <xdr:rowOff>164630</xdr:rowOff>
    </xdr:to>
    <xdr:sp macro="" textlink="">
      <xdr:nvSpPr>
        <xdr:cNvPr id="658" name="円/楕円 657"/>
        <xdr:cNvSpPr/>
      </xdr:nvSpPr>
      <xdr:spPr>
        <a:xfrm>
          <a:off x="15430500" y="134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155757</xdr:rowOff>
    </xdr:from>
    <xdr:ext cx="469744" cy="259045"/>
    <xdr:sp macro="" textlink="">
      <xdr:nvSpPr>
        <xdr:cNvPr id="659" name="テキスト ボックス 658"/>
        <xdr:cNvSpPr txBox="1"/>
      </xdr:nvSpPr>
      <xdr:spPr>
        <a:xfrm>
          <a:off x="15246427" y="1352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117703</xdr:rowOff>
    </xdr:from>
    <xdr:to>
      <xdr:col>21</xdr:col>
      <xdr:colOff>212725</xdr:colOff>
      <xdr:row>79</xdr:row>
      <xdr:rowOff>47853</xdr:rowOff>
    </xdr:to>
    <xdr:sp macro="" textlink="">
      <xdr:nvSpPr>
        <xdr:cNvPr id="660" name="円/楕円 659"/>
        <xdr:cNvSpPr/>
      </xdr:nvSpPr>
      <xdr:spPr>
        <a:xfrm>
          <a:off x="14541500" y="134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38980</xdr:rowOff>
    </xdr:from>
    <xdr:ext cx="469744" cy="259045"/>
    <xdr:sp macro="" textlink="">
      <xdr:nvSpPr>
        <xdr:cNvPr id="661" name="テキスト ボックス 660"/>
        <xdr:cNvSpPr txBox="1"/>
      </xdr:nvSpPr>
      <xdr:spPr>
        <a:xfrm>
          <a:off x="14357427" y="1358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85623</xdr:rowOff>
    </xdr:from>
    <xdr:to>
      <xdr:col>20</xdr:col>
      <xdr:colOff>9525</xdr:colOff>
      <xdr:row>79</xdr:row>
      <xdr:rowOff>15773</xdr:rowOff>
    </xdr:to>
    <xdr:sp macro="" textlink="">
      <xdr:nvSpPr>
        <xdr:cNvPr id="662" name="円/楕円 661"/>
        <xdr:cNvSpPr/>
      </xdr:nvSpPr>
      <xdr:spPr>
        <a:xfrm>
          <a:off x="13652500" y="134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6900</xdr:rowOff>
    </xdr:from>
    <xdr:ext cx="469744" cy="259045"/>
    <xdr:sp macro="" textlink="">
      <xdr:nvSpPr>
        <xdr:cNvPr id="663" name="テキスト ボックス 662"/>
        <xdr:cNvSpPr txBox="1"/>
      </xdr:nvSpPr>
      <xdr:spPr>
        <a:xfrm>
          <a:off x="13468427" y="1355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123913</xdr:rowOff>
    </xdr:from>
    <xdr:to>
      <xdr:col>18</xdr:col>
      <xdr:colOff>492125</xdr:colOff>
      <xdr:row>79</xdr:row>
      <xdr:rowOff>54063</xdr:rowOff>
    </xdr:to>
    <xdr:sp macro="" textlink="">
      <xdr:nvSpPr>
        <xdr:cNvPr id="664" name="円/楕円 663"/>
        <xdr:cNvSpPr/>
      </xdr:nvSpPr>
      <xdr:spPr>
        <a:xfrm>
          <a:off x="12763500" y="134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45190</xdr:rowOff>
    </xdr:from>
    <xdr:ext cx="469744" cy="259045"/>
    <xdr:sp macro="" textlink="">
      <xdr:nvSpPr>
        <xdr:cNvPr id="665" name="テキスト ボックス 664"/>
        <xdr:cNvSpPr txBox="1"/>
      </xdr:nvSpPr>
      <xdr:spPr>
        <a:xfrm>
          <a:off x="12579427" y="1358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91" name="直線コネクタ 690"/>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2"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3" name="直線コネクタ 692"/>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4"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5" name="直線コネクタ 694"/>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13170</xdr:rowOff>
    </xdr:from>
    <xdr:to>
      <xdr:col>23</xdr:col>
      <xdr:colOff>517525</xdr:colOff>
      <xdr:row>95</xdr:row>
      <xdr:rowOff>45631</xdr:rowOff>
    </xdr:to>
    <xdr:cxnSp macro="">
      <xdr:nvCxnSpPr>
        <xdr:cNvPr id="696" name="直線コネクタ 695"/>
        <xdr:cNvCxnSpPr/>
      </xdr:nvCxnSpPr>
      <xdr:spPr>
        <a:xfrm>
          <a:off x="15481300" y="16300920"/>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7"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8" name="フローチャート : 判断 697"/>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13170</xdr:rowOff>
    </xdr:from>
    <xdr:to>
      <xdr:col>22</xdr:col>
      <xdr:colOff>365125</xdr:colOff>
      <xdr:row>95</xdr:row>
      <xdr:rowOff>30837</xdr:rowOff>
    </xdr:to>
    <xdr:cxnSp macro="">
      <xdr:nvCxnSpPr>
        <xdr:cNvPr id="699" name="直線コネクタ 698"/>
        <xdr:cNvCxnSpPr/>
      </xdr:nvCxnSpPr>
      <xdr:spPr>
        <a:xfrm flipV="1">
          <a:off x="14592300" y="16300920"/>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700" name="フローチャート : 判断 699"/>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701" name="テキスト ボックス 700"/>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150411</xdr:rowOff>
    </xdr:from>
    <xdr:to>
      <xdr:col>21</xdr:col>
      <xdr:colOff>161925</xdr:colOff>
      <xdr:row>95</xdr:row>
      <xdr:rowOff>30837</xdr:rowOff>
    </xdr:to>
    <xdr:cxnSp macro="">
      <xdr:nvCxnSpPr>
        <xdr:cNvPr id="702" name="直線コネクタ 701"/>
        <xdr:cNvCxnSpPr/>
      </xdr:nvCxnSpPr>
      <xdr:spPr>
        <a:xfrm>
          <a:off x="13703300" y="16266711"/>
          <a:ext cx="889000" cy="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3" name="フローチャート : 判断 702"/>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4" name="テキスト ボックス 703"/>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29924</xdr:rowOff>
    </xdr:from>
    <xdr:to>
      <xdr:col>19</xdr:col>
      <xdr:colOff>644525</xdr:colOff>
      <xdr:row>94</xdr:row>
      <xdr:rowOff>150411</xdr:rowOff>
    </xdr:to>
    <xdr:cxnSp macro="">
      <xdr:nvCxnSpPr>
        <xdr:cNvPr id="705" name="直線コネクタ 704"/>
        <xdr:cNvCxnSpPr/>
      </xdr:nvCxnSpPr>
      <xdr:spPr>
        <a:xfrm>
          <a:off x="12814300" y="16146224"/>
          <a:ext cx="889000" cy="12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6" name="フローチャート : 判断 705"/>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7" name="テキスト ボックス 706"/>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8" name="フローチャート : 判断 707"/>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9" name="テキスト ボックス 708"/>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166281</xdr:rowOff>
    </xdr:from>
    <xdr:to>
      <xdr:col>23</xdr:col>
      <xdr:colOff>568325</xdr:colOff>
      <xdr:row>95</xdr:row>
      <xdr:rowOff>96431</xdr:rowOff>
    </xdr:to>
    <xdr:sp macro="" textlink="">
      <xdr:nvSpPr>
        <xdr:cNvPr id="715" name="円/楕円 714"/>
        <xdr:cNvSpPr/>
      </xdr:nvSpPr>
      <xdr:spPr>
        <a:xfrm>
          <a:off x="16268700" y="162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17708</xdr:rowOff>
    </xdr:from>
    <xdr:ext cx="534377" cy="259045"/>
    <xdr:sp macro="" textlink="">
      <xdr:nvSpPr>
        <xdr:cNvPr id="716" name="公債費該当値テキスト"/>
        <xdr:cNvSpPr txBox="1"/>
      </xdr:nvSpPr>
      <xdr:spPr>
        <a:xfrm>
          <a:off x="16370300" y="1613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133820</xdr:rowOff>
    </xdr:from>
    <xdr:to>
      <xdr:col>22</xdr:col>
      <xdr:colOff>415925</xdr:colOff>
      <xdr:row>95</xdr:row>
      <xdr:rowOff>63970</xdr:rowOff>
    </xdr:to>
    <xdr:sp macro="" textlink="">
      <xdr:nvSpPr>
        <xdr:cNvPr id="717" name="円/楕円 716"/>
        <xdr:cNvSpPr/>
      </xdr:nvSpPr>
      <xdr:spPr>
        <a:xfrm>
          <a:off x="15430500" y="16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80497</xdr:rowOff>
    </xdr:from>
    <xdr:ext cx="534377" cy="259045"/>
    <xdr:sp macro="" textlink="">
      <xdr:nvSpPr>
        <xdr:cNvPr id="718" name="テキスト ボックス 717"/>
        <xdr:cNvSpPr txBox="1"/>
      </xdr:nvSpPr>
      <xdr:spPr>
        <a:xfrm>
          <a:off x="15214111" y="160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151487</xdr:rowOff>
    </xdr:from>
    <xdr:to>
      <xdr:col>21</xdr:col>
      <xdr:colOff>212725</xdr:colOff>
      <xdr:row>95</xdr:row>
      <xdr:rowOff>81637</xdr:rowOff>
    </xdr:to>
    <xdr:sp macro="" textlink="">
      <xdr:nvSpPr>
        <xdr:cNvPr id="719" name="円/楕円 718"/>
        <xdr:cNvSpPr/>
      </xdr:nvSpPr>
      <xdr:spPr>
        <a:xfrm>
          <a:off x="14541500" y="162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98164</xdr:rowOff>
    </xdr:from>
    <xdr:ext cx="534377" cy="259045"/>
    <xdr:sp macro="" textlink="">
      <xdr:nvSpPr>
        <xdr:cNvPr id="720" name="テキスト ボックス 719"/>
        <xdr:cNvSpPr txBox="1"/>
      </xdr:nvSpPr>
      <xdr:spPr>
        <a:xfrm>
          <a:off x="14325111" y="160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99611</xdr:rowOff>
    </xdr:from>
    <xdr:to>
      <xdr:col>20</xdr:col>
      <xdr:colOff>9525</xdr:colOff>
      <xdr:row>95</xdr:row>
      <xdr:rowOff>29761</xdr:rowOff>
    </xdr:to>
    <xdr:sp macro="" textlink="">
      <xdr:nvSpPr>
        <xdr:cNvPr id="721" name="円/楕円 720"/>
        <xdr:cNvSpPr/>
      </xdr:nvSpPr>
      <xdr:spPr>
        <a:xfrm>
          <a:off x="13652500" y="162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46288</xdr:rowOff>
    </xdr:from>
    <xdr:ext cx="534377" cy="259045"/>
    <xdr:sp macro="" textlink="">
      <xdr:nvSpPr>
        <xdr:cNvPr id="722" name="テキスト ボックス 721"/>
        <xdr:cNvSpPr txBox="1"/>
      </xdr:nvSpPr>
      <xdr:spPr>
        <a:xfrm>
          <a:off x="13436111" y="1599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150574</xdr:rowOff>
    </xdr:from>
    <xdr:to>
      <xdr:col>18</xdr:col>
      <xdr:colOff>492125</xdr:colOff>
      <xdr:row>94</xdr:row>
      <xdr:rowOff>80724</xdr:rowOff>
    </xdr:to>
    <xdr:sp macro="" textlink="">
      <xdr:nvSpPr>
        <xdr:cNvPr id="723" name="円/楕円 722"/>
        <xdr:cNvSpPr/>
      </xdr:nvSpPr>
      <xdr:spPr>
        <a:xfrm>
          <a:off x="12763500" y="160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97251</xdr:rowOff>
    </xdr:from>
    <xdr:ext cx="534377" cy="259045"/>
    <xdr:sp macro="" textlink="">
      <xdr:nvSpPr>
        <xdr:cNvPr id="724" name="テキスト ボックス 723"/>
        <xdr:cNvSpPr txBox="1"/>
      </xdr:nvSpPr>
      <xdr:spPr>
        <a:xfrm>
          <a:off x="12547111" y="1587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8" name="直線コネクタ 747"/>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9"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51"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2" name="直線コネクタ 751"/>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4"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5" name="フローチャート : 判断 754"/>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7" name="フローチャート : 判断 756"/>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8" name="テキスト ボックス 757"/>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60" name="フローチャート : 判断 759"/>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61" name="テキスト ボックス 760"/>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3" name="フローチャート : 判断 762"/>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4" name="テキスト ボックス 763"/>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5" name="フローチャート : 判断 764"/>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6" name="テキスト ボックス 765"/>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3"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2" name="直線コネクタ 79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3" name="テキスト ボックス 79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4" name="直線コネクタ 79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5" name="テキスト ボックス 794"/>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6" name="直線コネクタ 79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7" name="テキスト ボックス 796"/>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8" name="直線コネクタ 79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9" name="テキスト ボックス 798"/>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800" name="直線コネクタ 79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801" name="テキスト ボックス 800"/>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2" name="直線コネクタ 80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3" name="テキスト ボックス 802"/>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5" name="テキスト ボックス 80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7" name="直線コネクタ 806"/>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8"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10"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11" name="直線コネクタ 81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2" name="直線コネクタ 81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3"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4" name="フローチャート : 判断 813"/>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5" name="直線コネクタ 81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6" name="フローチャート : 判断 815"/>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7" name="テキスト ボックス 81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8" name="直線コネクタ 81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9" name="フローチャート : 判断 818"/>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0" name="テキスト ボックス 81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21" name="直線コネクタ 82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2" name="フローチャート : 判断 821"/>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3" name="テキスト ボックス 82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4" name="フローチャート : 判断 823"/>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5" name="テキスト ボックス 824"/>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31" name="円/楕円 83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2"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3" name="円/楕円 83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4" name="テキスト ボックス 833"/>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5" name="円/楕円 83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6" name="テキスト ボックス 835"/>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7" name="円/楕円 83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8" name="テキスト ボックス 837"/>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9" name="円/楕円 83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40" name="テキスト ボックス 839"/>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住民１人当たりのコストが最も大きい費目は民生費であり、幼保一体化による子育て施策や障がい者</a:t>
          </a:r>
          <a:r>
            <a:rPr kumimoji="1" lang="en-US" altLang="ja-JP" sz="1300" baseline="0">
              <a:solidFill>
                <a:schemeClr val="dk1"/>
              </a:solidFill>
              <a:effectLst/>
              <a:latin typeface="ＭＳ Ｐゴシック"/>
              <a:ea typeface="+mn-ea"/>
              <a:cs typeface="+mn-cs"/>
            </a:rPr>
            <a:t>(</a:t>
          </a:r>
          <a:r>
            <a:rPr kumimoji="1" lang="ja-JP" altLang="en-US" sz="1300" baseline="0">
              <a:solidFill>
                <a:schemeClr val="dk1"/>
              </a:solidFill>
              <a:effectLst/>
              <a:latin typeface="ＭＳ Ｐゴシック"/>
              <a:ea typeface="+mn-ea"/>
              <a:cs typeface="+mn-cs"/>
            </a:rPr>
            <a:t>児</a:t>
          </a:r>
          <a:r>
            <a:rPr kumimoji="1" lang="en-US" altLang="ja-JP" sz="1300" baseline="0">
              <a:solidFill>
                <a:schemeClr val="dk1"/>
              </a:solidFill>
              <a:effectLst/>
              <a:latin typeface="ＭＳ Ｐゴシック"/>
              <a:ea typeface="+mn-ea"/>
              <a:cs typeface="+mn-cs"/>
            </a:rPr>
            <a:t>)</a:t>
          </a:r>
          <a:r>
            <a:rPr kumimoji="1" lang="ja-JP" altLang="en-US" sz="1300" baseline="0">
              <a:solidFill>
                <a:schemeClr val="dk1"/>
              </a:solidFill>
              <a:effectLst/>
              <a:latin typeface="ＭＳ Ｐゴシック"/>
              <a:ea typeface="+mn-ea"/>
              <a:cs typeface="+mn-cs"/>
            </a:rPr>
            <a:t>施策の充実により、類似団体よりも多くなっている。また、道路等の社会資本が既に整備されているため、土木費の割合が類似団体に比べて、少なくなっている。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から５年間の新行財政改革プランに基づく取組みの結果、平成２４年度以降は、赤字補てんのための基金を取り崩さずに、黒字決算が続いており、その黒字額の積み立てにより財政調整基金残高が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水道事業会計において、水道需要の減少から収益が減少しているため、全体の黒字額が減少している。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AO36" sqref="AO36:BC36"/>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31389038</v>
      </c>
      <c r="BO4" s="349"/>
      <c r="BP4" s="349"/>
      <c r="BQ4" s="349"/>
      <c r="BR4" s="349"/>
      <c r="BS4" s="349"/>
      <c r="BT4" s="349"/>
      <c r="BU4" s="350"/>
      <c r="BV4" s="348">
        <v>30825809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0.8</v>
      </c>
      <c r="CU4" s="355"/>
      <c r="CV4" s="355"/>
      <c r="CW4" s="355"/>
      <c r="CX4" s="355"/>
      <c r="CY4" s="355"/>
      <c r="CZ4" s="355"/>
      <c r="DA4" s="356"/>
      <c r="DB4" s="354">
        <v>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30934549</v>
      </c>
      <c r="BO5" s="386"/>
      <c r="BP5" s="386"/>
      <c r="BQ5" s="386"/>
      <c r="BR5" s="386"/>
      <c r="BS5" s="386"/>
      <c r="BT5" s="386"/>
      <c r="BU5" s="387"/>
      <c r="BV5" s="385">
        <v>30539790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89.5</v>
      </c>
      <c r="CU5" s="383"/>
      <c r="CV5" s="383"/>
      <c r="CW5" s="383"/>
      <c r="CX5" s="383"/>
      <c r="CY5" s="383"/>
      <c r="CZ5" s="383"/>
      <c r="DA5" s="384"/>
      <c r="DB5" s="382">
        <v>89.7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454489</v>
      </c>
      <c r="BO6" s="386"/>
      <c r="BP6" s="386"/>
      <c r="BQ6" s="386"/>
      <c r="BR6" s="386"/>
      <c r="BS6" s="386"/>
      <c r="BT6" s="386"/>
      <c r="BU6" s="387"/>
      <c r="BV6" s="385">
        <v>286019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96.8</v>
      </c>
      <c r="CU6" s="423"/>
      <c r="CV6" s="423"/>
      <c r="CW6" s="423"/>
      <c r="CX6" s="423"/>
      <c r="CY6" s="423"/>
      <c r="CZ6" s="423"/>
      <c r="DA6" s="424"/>
      <c r="DB6" s="422">
        <v>97.5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310251</v>
      </c>
      <c r="BO7" s="386"/>
      <c r="BP7" s="386"/>
      <c r="BQ7" s="386"/>
      <c r="BR7" s="386"/>
      <c r="BS7" s="386"/>
      <c r="BT7" s="386"/>
      <c r="BU7" s="387"/>
      <c r="BV7" s="385">
        <v>103711</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18902689</v>
      </c>
      <c r="CU7" s="386"/>
      <c r="CV7" s="386"/>
      <c r="CW7" s="386"/>
      <c r="CX7" s="386"/>
      <c r="CY7" s="386"/>
      <c r="CZ7" s="386"/>
      <c r="DA7" s="387"/>
      <c r="DB7" s="385">
        <v>18699971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144238</v>
      </c>
      <c r="BO8" s="386"/>
      <c r="BP8" s="386"/>
      <c r="BQ8" s="386"/>
      <c r="BR8" s="386"/>
      <c r="BS8" s="386"/>
      <c r="BT8" s="386"/>
      <c r="BU8" s="387"/>
      <c r="BV8" s="385">
        <v>182308</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0.7</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77178</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-38070</v>
      </c>
      <c r="BO9" s="386"/>
      <c r="BP9" s="386"/>
      <c r="BQ9" s="386"/>
      <c r="BR9" s="386"/>
      <c r="BS9" s="386"/>
      <c r="BT9" s="386"/>
      <c r="BU9" s="387"/>
      <c r="BV9" s="385">
        <v>-105364</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16.100000000000001</v>
      </c>
      <c r="CU9" s="383"/>
      <c r="CV9" s="383"/>
      <c r="CW9" s="383"/>
      <c r="CX9" s="383"/>
      <c r="CY9" s="383"/>
      <c r="CZ9" s="383"/>
      <c r="DA9" s="384"/>
      <c r="DB9" s="382">
        <v>16.399999999999999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81009</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101451</v>
      </c>
      <c r="BO10" s="386"/>
      <c r="BP10" s="386"/>
      <c r="BQ10" s="386"/>
      <c r="BR10" s="386"/>
      <c r="BS10" s="386"/>
      <c r="BT10" s="386"/>
      <c r="BU10" s="387"/>
      <c r="BV10" s="385">
        <v>156116</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79282</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78169</v>
      </c>
      <c r="S13" s="467"/>
      <c r="T13" s="467"/>
      <c r="U13" s="467"/>
      <c r="V13" s="468"/>
      <c r="W13" s="401" t="s">
        <v>120</v>
      </c>
      <c r="X13" s="402"/>
      <c r="Y13" s="402"/>
      <c r="Z13" s="402"/>
      <c r="AA13" s="402"/>
      <c r="AB13" s="392"/>
      <c r="AC13" s="436">
        <v>1191</v>
      </c>
      <c r="AD13" s="437"/>
      <c r="AE13" s="437"/>
      <c r="AF13" s="437"/>
      <c r="AG13" s="476"/>
      <c r="AH13" s="436">
        <v>1731</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63381</v>
      </c>
      <c r="BO13" s="386"/>
      <c r="BP13" s="386"/>
      <c r="BQ13" s="386"/>
      <c r="BR13" s="386"/>
      <c r="BS13" s="386"/>
      <c r="BT13" s="386"/>
      <c r="BU13" s="387"/>
      <c r="BV13" s="385">
        <v>50752</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5.7</v>
      </c>
      <c r="CU13" s="383"/>
      <c r="CV13" s="383"/>
      <c r="CW13" s="383"/>
      <c r="CX13" s="383"/>
      <c r="CY13" s="383"/>
      <c r="CZ13" s="383"/>
      <c r="DA13" s="384"/>
      <c r="DB13" s="382">
        <v>7.2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79763</v>
      </c>
      <c r="S14" s="467"/>
      <c r="T14" s="467"/>
      <c r="U14" s="467"/>
      <c r="V14" s="468"/>
      <c r="W14" s="375"/>
      <c r="X14" s="376"/>
      <c r="Y14" s="376"/>
      <c r="Z14" s="376"/>
      <c r="AA14" s="376"/>
      <c r="AB14" s="365"/>
      <c r="AC14" s="469">
        <v>3.3</v>
      </c>
      <c r="AD14" s="470"/>
      <c r="AE14" s="470"/>
      <c r="AF14" s="470"/>
      <c r="AG14" s="471"/>
      <c r="AH14" s="469">
        <v>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43.1</v>
      </c>
      <c r="CU14" s="481"/>
      <c r="CV14" s="481"/>
      <c r="CW14" s="481"/>
      <c r="CX14" s="481"/>
      <c r="CY14" s="481"/>
      <c r="CZ14" s="481"/>
      <c r="DA14" s="482"/>
      <c r="DB14" s="480">
        <v>55.6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78814</v>
      </c>
      <c r="S15" s="467"/>
      <c r="T15" s="467"/>
      <c r="U15" s="467"/>
      <c r="V15" s="468"/>
      <c r="W15" s="401" t="s">
        <v>127</v>
      </c>
      <c r="X15" s="402"/>
      <c r="Y15" s="402"/>
      <c r="Z15" s="402"/>
      <c r="AA15" s="402"/>
      <c r="AB15" s="392"/>
      <c r="AC15" s="436">
        <v>10948</v>
      </c>
      <c r="AD15" s="437"/>
      <c r="AE15" s="437"/>
      <c r="AF15" s="437"/>
      <c r="AG15" s="476"/>
      <c r="AH15" s="436">
        <v>13214</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9900365</v>
      </c>
      <c r="BO15" s="349"/>
      <c r="BP15" s="349"/>
      <c r="BQ15" s="349"/>
      <c r="BR15" s="349"/>
      <c r="BS15" s="349"/>
      <c r="BT15" s="349"/>
      <c r="BU15" s="350"/>
      <c r="BV15" s="348">
        <v>9638627</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30.4</v>
      </c>
      <c r="AD16" s="470"/>
      <c r="AE16" s="470"/>
      <c r="AF16" s="470"/>
      <c r="AG16" s="471"/>
      <c r="AH16" s="469">
        <v>32.700000000000003</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14171181</v>
      </c>
      <c r="BO16" s="386"/>
      <c r="BP16" s="386"/>
      <c r="BQ16" s="386"/>
      <c r="BR16" s="386"/>
      <c r="BS16" s="386"/>
      <c r="BT16" s="386"/>
      <c r="BU16" s="387"/>
      <c r="BV16" s="385">
        <v>13729677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23893</v>
      </c>
      <c r="AD17" s="437"/>
      <c r="AE17" s="437"/>
      <c r="AF17" s="437"/>
      <c r="AG17" s="476"/>
      <c r="AH17" s="436">
        <v>25076</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12656024</v>
      </c>
      <c r="BO17" s="386"/>
      <c r="BP17" s="386"/>
      <c r="BQ17" s="386"/>
      <c r="BR17" s="386"/>
      <c r="BS17" s="386"/>
      <c r="BT17" s="386"/>
      <c r="BU17" s="387"/>
      <c r="BV17" s="385">
        <v>12452927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176.51</v>
      </c>
      <c r="M18" s="498"/>
      <c r="N18" s="498"/>
      <c r="O18" s="498"/>
      <c r="P18" s="498"/>
      <c r="Q18" s="498"/>
      <c r="R18" s="499"/>
      <c r="S18" s="499"/>
      <c r="T18" s="499"/>
      <c r="U18" s="499"/>
      <c r="V18" s="500"/>
      <c r="W18" s="403"/>
      <c r="X18" s="404"/>
      <c r="Y18" s="404"/>
      <c r="Z18" s="404"/>
      <c r="AA18" s="404"/>
      <c r="AB18" s="395"/>
      <c r="AC18" s="501">
        <v>66.3</v>
      </c>
      <c r="AD18" s="502"/>
      <c r="AE18" s="502"/>
      <c r="AF18" s="502"/>
      <c r="AG18" s="503"/>
      <c r="AH18" s="501">
        <v>62</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17467196</v>
      </c>
      <c r="BO18" s="386"/>
      <c r="BP18" s="386"/>
      <c r="BQ18" s="386"/>
      <c r="BR18" s="386"/>
      <c r="BS18" s="386"/>
      <c r="BT18" s="386"/>
      <c r="BU18" s="387"/>
      <c r="BV18" s="385">
        <v>16955971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437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21621660</v>
      </c>
      <c r="BO19" s="386"/>
      <c r="BP19" s="386"/>
      <c r="BQ19" s="386"/>
      <c r="BR19" s="386"/>
      <c r="BS19" s="386"/>
      <c r="BT19" s="386"/>
      <c r="BU19" s="387"/>
      <c r="BV19" s="385">
        <v>20869710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28653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37271674</v>
      </c>
      <c r="BO23" s="386"/>
      <c r="BP23" s="386"/>
      <c r="BQ23" s="386"/>
      <c r="BR23" s="386"/>
      <c r="BS23" s="386"/>
      <c r="BT23" s="386"/>
      <c r="BU23" s="387"/>
      <c r="BV23" s="385">
        <v>37152546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9800</v>
      </c>
      <c r="R24" s="437"/>
      <c r="S24" s="437"/>
      <c r="T24" s="437"/>
      <c r="U24" s="437"/>
      <c r="V24" s="476"/>
      <c r="W24" s="531"/>
      <c r="X24" s="519"/>
      <c r="Y24" s="520"/>
      <c r="Z24" s="435" t="s">
        <v>151</v>
      </c>
      <c r="AA24" s="415"/>
      <c r="AB24" s="415"/>
      <c r="AC24" s="415"/>
      <c r="AD24" s="415"/>
      <c r="AE24" s="415"/>
      <c r="AF24" s="415"/>
      <c r="AG24" s="416"/>
      <c r="AH24" s="436">
        <v>427</v>
      </c>
      <c r="AI24" s="437"/>
      <c r="AJ24" s="437"/>
      <c r="AK24" s="437"/>
      <c r="AL24" s="476"/>
      <c r="AM24" s="436">
        <v>1453508</v>
      </c>
      <c r="AN24" s="437"/>
      <c r="AO24" s="437"/>
      <c r="AP24" s="437"/>
      <c r="AQ24" s="437"/>
      <c r="AR24" s="476"/>
      <c r="AS24" s="436">
        <v>3404</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20025405</v>
      </c>
      <c r="BO24" s="386"/>
      <c r="BP24" s="386"/>
      <c r="BQ24" s="386"/>
      <c r="BR24" s="386"/>
      <c r="BS24" s="386"/>
      <c r="BT24" s="386"/>
      <c r="BU24" s="387"/>
      <c r="BV24" s="385">
        <v>20568546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8300</v>
      </c>
      <c r="R25" s="437"/>
      <c r="S25" s="437"/>
      <c r="T25" s="437"/>
      <c r="U25" s="437"/>
      <c r="V25" s="476"/>
      <c r="W25" s="531"/>
      <c r="X25" s="519"/>
      <c r="Y25" s="520"/>
      <c r="Z25" s="435" t="s">
        <v>154</v>
      </c>
      <c r="AA25" s="415"/>
      <c r="AB25" s="415"/>
      <c r="AC25" s="415"/>
      <c r="AD25" s="415"/>
      <c r="AE25" s="415"/>
      <c r="AF25" s="415"/>
      <c r="AG25" s="416"/>
      <c r="AH25" s="436">
        <v>91</v>
      </c>
      <c r="AI25" s="437"/>
      <c r="AJ25" s="437"/>
      <c r="AK25" s="437"/>
      <c r="AL25" s="476"/>
      <c r="AM25" s="436">
        <v>287014</v>
      </c>
      <c r="AN25" s="437"/>
      <c r="AO25" s="437"/>
      <c r="AP25" s="437"/>
      <c r="AQ25" s="437"/>
      <c r="AR25" s="476"/>
      <c r="AS25" s="436">
        <v>3154</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2973279</v>
      </c>
      <c r="BO25" s="349"/>
      <c r="BP25" s="349"/>
      <c r="BQ25" s="349"/>
      <c r="BR25" s="349"/>
      <c r="BS25" s="349"/>
      <c r="BT25" s="349"/>
      <c r="BU25" s="350"/>
      <c r="BV25" s="348">
        <v>3960809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7100</v>
      </c>
      <c r="R26" s="437"/>
      <c r="S26" s="437"/>
      <c r="T26" s="437"/>
      <c r="U26" s="437"/>
      <c r="V26" s="476"/>
      <c r="W26" s="531"/>
      <c r="X26" s="519"/>
      <c r="Y26" s="520"/>
      <c r="Z26" s="435" t="s">
        <v>157</v>
      </c>
      <c r="AA26" s="541"/>
      <c r="AB26" s="541"/>
      <c r="AC26" s="541"/>
      <c r="AD26" s="541"/>
      <c r="AE26" s="541"/>
      <c r="AF26" s="541"/>
      <c r="AG26" s="542"/>
      <c r="AH26" s="436">
        <v>36</v>
      </c>
      <c r="AI26" s="437"/>
      <c r="AJ26" s="437"/>
      <c r="AK26" s="437"/>
      <c r="AL26" s="476"/>
      <c r="AM26" s="436">
        <v>129384</v>
      </c>
      <c r="AN26" s="437"/>
      <c r="AO26" s="437"/>
      <c r="AP26" s="437"/>
      <c r="AQ26" s="437"/>
      <c r="AR26" s="476"/>
      <c r="AS26" s="436">
        <v>3594</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5540</v>
      </c>
      <c r="R27" s="437"/>
      <c r="S27" s="437"/>
      <c r="T27" s="437"/>
      <c r="U27" s="437"/>
      <c r="V27" s="476"/>
      <c r="W27" s="531"/>
      <c r="X27" s="519"/>
      <c r="Y27" s="520"/>
      <c r="Z27" s="435" t="s">
        <v>160</v>
      </c>
      <c r="AA27" s="415"/>
      <c r="AB27" s="415"/>
      <c r="AC27" s="415"/>
      <c r="AD27" s="415"/>
      <c r="AE27" s="415"/>
      <c r="AF27" s="415"/>
      <c r="AG27" s="416"/>
      <c r="AH27" s="436">
        <v>24</v>
      </c>
      <c r="AI27" s="437"/>
      <c r="AJ27" s="437"/>
      <c r="AK27" s="437"/>
      <c r="AL27" s="476"/>
      <c r="AM27" s="436">
        <v>90615</v>
      </c>
      <c r="AN27" s="437"/>
      <c r="AO27" s="437"/>
      <c r="AP27" s="437"/>
      <c r="AQ27" s="437"/>
      <c r="AR27" s="476"/>
      <c r="AS27" s="436">
        <v>3776</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117</v>
      </c>
      <c r="BO27" s="555"/>
      <c r="BP27" s="555"/>
      <c r="BQ27" s="555"/>
      <c r="BR27" s="555"/>
      <c r="BS27" s="555"/>
      <c r="BT27" s="555"/>
      <c r="BU27" s="556"/>
      <c r="BV27" s="554" t="s">
        <v>117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4780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2565663</v>
      </c>
      <c r="BO28" s="349"/>
      <c r="BP28" s="349"/>
      <c r="BQ28" s="349"/>
      <c r="BR28" s="349"/>
      <c r="BS28" s="349"/>
      <c r="BT28" s="349"/>
      <c r="BU28" s="350"/>
      <c r="BV28" s="348">
        <v>2464212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14</v>
      </c>
      <c r="M29" s="437"/>
      <c r="N29" s="437"/>
      <c r="O29" s="437"/>
      <c r="P29" s="476"/>
      <c r="Q29" s="436">
        <v>4230</v>
      </c>
      <c r="R29" s="437"/>
      <c r="S29" s="437"/>
      <c r="T29" s="437"/>
      <c r="U29" s="437"/>
      <c r="V29" s="476"/>
      <c r="W29" s="532"/>
      <c r="X29" s="533"/>
      <c r="Y29" s="534"/>
      <c r="Z29" s="435" t="s">
        <v>167</v>
      </c>
      <c r="AA29" s="415"/>
      <c r="AB29" s="415"/>
      <c r="AC29" s="415"/>
      <c r="AD29" s="415"/>
      <c r="AE29" s="415"/>
      <c r="AF29" s="415"/>
      <c r="AG29" s="416"/>
      <c r="AH29" s="436">
        <v>451</v>
      </c>
      <c r="AI29" s="437"/>
      <c r="AJ29" s="437"/>
      <c r="AK29" s="437"/>
      <c r="AL29" s="476"/>
      <c r="AM29" s="436">
        <v>1544123</v>
      </c>
      <c r="AN29" s="437"/>
      <c r="AO29" s="437"/>
      <c r="AP29" s="437"/>
      <c r="AQ29" s="437"/>
      <c r="AR29" s="476"/>
      <c r="AS29" s="436">
        <v>3424</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2140905</v>
      </c>
      <c r="BO29" s="386"/>
      <c r="BP29" s="386"/>
      <c r="BQ29" s="386"/>
      <c r="BR29" s="386"/>
      <c r="BS29" s="386"/>
      <c r="BT29" s="386"/>
      <c r="BU29" s="387"/>
      <c r="BV29" s="385">
        <v>2131992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99.6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1631275</v>
      </c>
      <c r="BO30" s="555"/>
      <c r="BP30" s="555"/>
      <c r="BQ30" s="555"/>
      <c r="BR30" s="555"/>
      <c r="BS30" s="555"/>
      <c r="BT30" s="555"/>
      <c r="BU30" s="556"/>
      <c r="BV30" s="554">
        <v>1526106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兵庫県市町村職員退職手当組合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12</v>
      </c>
      <c r="CP34" s="566"/>
      <c r="CQ34" s="567" t="str">
        <f>IF('各会計、関係団体の財政状況及び健全化判断比率'!BS7="","",'各会計、関係団体の財政状況及び健全化判断比率'!BS7)</f>
        <v>(公財)三木市文化振興財団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学校給食事業特別会計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兵庫県後期高齢者医療広域連合</v>
      </c>
      <c r="BZ35" s="567"/>
      <c r="CA35" s="567"/>
      <c r="CB35" s="567"/>
      <c r="CC35" s="567"/>
      <c r="CD35" s="567"/>
      <c r="CE35" s="567"/>
      <c r="CF35" s="567"/>
      <c r="CG35" s="567"/>
      <c r="CH35" s="567"/>
      <c r="CI35" s="567"/>
      <c r="CJ35" s="567"/>
      <c r="CK35" s="567"/>
      <c r="CL35" s="567"/>
      <c r="CM35" s="567"/>
      <c r="CN35" s="165"/>
      <c r="CO35" s="566">
        <f t="shared" ref="CO35:CO43" si="3">IF(CQ35="","",CO34+1)</f>
        <v>13</v>
      </c>
      <c r="CP35" s="566"/>
      <c r="CQ35" s="567" t="str">
        <f>IF('各会計、関係団体の財政状況及び健全化判断比率'!BS8="","",'各会計、関係団体の財政状況及び健全化判断比率'!BS8)</f>
        <v>(公財)三木市スポーツ振興基金</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IF('各会計、関係団体の財政状況及び健全化判断比率'!B33="","",'各会計、関係団体の財政状況及び健全化判断比率'!B33)</f>
        <v>農業共済事業特別会計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北播磨総合医療センター企業団</v>
      </c>
      <c r="BZ36" s="567"/>
      <c r="CA36" s="567"/>
      <c r="CB36" s="567"/>
      <c r="CC36" s="567"/>
      <c r="CD36" s="567"/>
      <c r="CE36" s="567"/>
      <c r="CF36" s="567"/>
      <c r="CG36" s="567"/>
      <c r="CH36" s="567"/>
      <c r="CI36" s="567"/>
      <c r="CJ36" s="567"/>
      <c r="CK36" s="567"/>
      <c r="CL36" s="567"/>
      <c r="CM36" s="567"/>
      <c r="CN36" s="165"/>
      <c r="CO36" s="566">
        <f t="shared" si="3"/>
        <v>14</v>
      </c>
      <c r="CP36" s="566"/>
      <c r="CQ36" s="567" t="str">
        <f>IF('各会計、関係団体の財政状況及び健全化判断比率'!BS9="","",'各会計、関係団体の財政状況及び健全化判断比率'!BS9)</f>
        <v>(公財)三木山人と馬とのふれあいの森協会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f t="shared" si="3"/>
        <v>15</v>
      </c>
      <c r="CP37" s="566"/>
      <c r="CQ37" s="567" t="str">
        <f>IF('各会計、関係団体の財政状況及び健全化判断比率'!BS10="","",'各会計、関係団体の財政状況及び健全化判断比率'!BS10)</f>
        <v>みきやま㈱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16</v>
      </c>
      <c r="CP38" s="566"/>
      <c r="CQ38" s="567" t="str">
        <f>IF('各会計、関係団体の財政状況及び健全化判断比率'!BS11="","",'各会計、関係団体の財政状況及び健全化判断比率'!BS11)</f>
        <v>㈱エフエム三木</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17</v>
      </c>
      <c r="CP39" s="566"/>
      <c r="CQ39" s="567" t="str">
        <f>IF('各会計、関係団体の財政状況及び健全化判断比率'!BS12="","",'各会計、関係団体の財政状況及び健全化判断比率'!BS12)</f>
        <v>三木市土地開発公社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〇</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18</v>
      </c>
      <c r="CP40" s="566"/>
      <c r="CQ40" s="567" t="str">
        <f>IF('各会計、関係団体の財政状況及び健全化判断比率'!BS13="","",'各会計、関係団体の財政状況及び健全化判断比率'!BS13)</f>
        <v>㈱吉川まちづくり公社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523</v>
      </c>
      <c r="D34" s="1151"/>
      <c r="E34" s="1152"/>
      <c r="F34" s="32">
        <v>17.59</v>
      </c>
      <c r="G34" s="33">
        <v>18.05</v>
      </c>
      <c r="H34" s="33">
        <v>8.9600000000000009</v>
      </c>
      <c r="I34" s="33">
        <v>9.91</v>
      </c>
      <c r="J34" s="34">
        <v>9.83</v>
      </c>
      <c r="K34" s="22"/>
      <c r="L34" s="22"/>
      <c r="M34" s="22"/>
      <c r="N34" s="22"/>
      <c r="O34" s="22"/>
      <c r="P34" s="22"/>
    </row>
    <row r="35" spans="1:16" ht="39" customHeight="1" x14ac:dyDescent="0.15">
      <c r="A35" s="22"/>
      <c r="B35" s="35"/>
      <c r="C35" s="1145" t="s">
        <v>524</v>
      </c>
      <c r="D35" s="1146"/>
      <c r="E35" s="1147"/>
      <c r="F35" s="36">
        <v>4.9800000000000004</v>
      </c>
      <c r="G35" s="37">
        <v>5.77</v>
      </c>
      <c r="H35" s="37">
        <v>6.47</v>
      </c>
      <c r="I35" s="37">
        <v>6.79</v>
      </c>
      <c r="J35" s="38">
        <v>6.68</v>
      </c>
      <c r="K35" s="22"/>
      <c r="L35" s="22"/>
      <c r="M35" s="22"/>
      <c r="N35" s="22"/>
      <c r="O35" s="22"/>
      <c r="P35" s="22"/>
    </row>
    <row r="36" spans="1:16" ht="39" customHeight="1" x14ac:dyDescent="0.15">
      <c r="A36" s="22"/>
      <c r="B36" s="35"/>
      <c r="C36" s="1145" t="s">
        <v>525</v>
      </c>
      <c r="D36" s="1146"/>
      <c r="E36" s="1147"/>
      <c r="F36" s="36">
        <v>0.09</v>
      </c>
      <c r="G36" s="37">
        <v>0.79</v>
      </c>
      <c r="H36" s="37">
        <v>0.76</v>
      </c>
      <c r="I36" s="37">
        <v>0.79</v>
      </c>
      <c r="J36" s="38">
        <v>1.26</v>
      </c>
      <c r="K36" s="22"/>
      <c r="L36" s="22"/>
      <c r="M36" s="22"/>
      <c r="N36" s="22"/>
      <c r="O36" s="22"/>
      <c r="P36" s="22"/>
    </row>
    <row r="37" spans="1:16" ht="39" customHeight="1" x14ac:dyDescent="0.15">
      <c r="A37" s="22"/>
      <c r="B37" s="35"/>
      <c r="C37" s="1145" t="s">
        <v>526</v>
      </c>
      <c r="D37" s="1146"/>
      <c r="E37" s="1147"/>
      <c r="F37" s="36">
        <v>0.18</v>
      </c>
      <c r="G37" s="37">
        <v>0.08</v>
      </c>
      <c r="H37" s="37">
        <v>1.52</v>
      </c>
      <c r="I37" s="37">
        <v>0.97</v>
      </c>
      <c r="J37" s="38">
        <v>0.71</v>
      </c>
      <c r="K37" s="22"/>
      <c r="L37" s="22"/>
      <c r="M37" s="22"/>
      <c r="N37" s="22"/>
      <c r="O37" s="22"/>
      <c r="P37" s="22"/>
    </row>
    <row r="38" spans="1:16" ht="39" customHeight="1" x14ac:dyDescent="0.15">
      <c r="A38" s="22"/>
      <c r="B38" s="35"/>
      <c r="C38" s="1145" t="s">
        <v>527</v>
      </c>
      <c r="D38" s="1146"/>
      <c r="E38" s="1147"/>
      <c r="F38" s="36">
        <v>0.4</v>
      </c>
      <c r="G38" s="37">
        <v>0.39</v>
      </c>
      <c r="H38" s="37">
        <v>0.36</v>
      </c>
      <c r="I38" s="37">
        <v>0.33</v>
      </c>
      <c r="J38" s="38">
        <v>0.31</v>
      </c>
      <c r="K38" s="22"/>
      <c r="L38" s="22"/>
      <c r="M38" s="22"/>
      <c r="N38" s="22"/>
      <c r="O38" s="22"/>
      <c r="P38" s="22"/>
    </row>
    <row r="39" spans="1:16" ht="39" customHeight="1" x14ac:dyDescent="0.15">
      <c r="A39" s="22"/>
      <c r="B39" s="35"/>
      <c r="C39" s="1145" t="s">
        <v>528</v>
      </c>
      <c r="D39" s="1146"/>
      <c r="E39" s="1147"/>
      <c r="F39" s="36">
        <v>0.09</v>
      </c>
      <c r="G39" s="37">
        <v>0.12</v>
      </c>
      <c r="H39" s="37">
        <v>0.11</v>
      </c>
      <c r="I39" s="37">
        <v>0.14000000000000001</v>
      </c>
      <c r="J39" s="38">
        <v>0.12</v>
      </c>
      <c r="K39" s="22"/>
      <c r="L39" s="22"/>
      <c r="M39" s="22"/>
      <c r="N39" s="22"/>
      <c r="O39" s="22"/>
      <c r="P39" s="22"/>
    </row>
    <row r="40" spans="1:16" ht="39" customHeight="1" x14ac:dyDescent="0.15">
      <c r="A40" s="22"/>
      <c r="B40" s="35"/>
      <c r="C40" s="1145" t="s">
        <v>529</v>
      </c>
      <c r="D40" s="1146"/>
      <c r="E40" s="1147"/>
      <c r="F40" s="36" t="s">
        <v>478</v>
      </c>
      <c r="G40" s="37" t="s">
        <v>478</v>
      </c>
      <c r="H40" s="37" t="s">
        <v>478</v>
      </c>
      <c r="I40" s="37" t="s">
        <v>478</v>
      </c>
      <c r="J40" s="38">
        <v>0.05</v>
      </c>
      <c r="K40" s="22"/>
      <c r="L40" s="22"/>
      <c r="M40" s="22"/>
      <c r="N40" s="22"/>
      <c r="O40" s="22"/>
      <c r="P40" s="22"/>
    </row>
    <row r="41" spans="1:16" ht="39" customHeight="1" x14ac:dyDescent="0.15">
      <c r="A41" s="22"/>
      <c r="B41" s="35"/>
      <c r="C41" s="1145" t="s">
        <v>530</v>
      </c>
      <c r="D41" s="1146"/>
      <c r="E41" s="1147"/>
      <c r="F41" s="36" t="s">
        <v>531</v>
      </c>
      <c r="G41" s="37">
        <v>0.03</v>
      </c>
      <c r="H41" s="37" t="s">
        <v>532</v>
      </c>
      <c r="I41" s="37">
        <v>0.25</v>
      </c>
      <c r="J41" s="38">
        <v>0.04</v>
      </c>
      <c r="K41" s="22"/>
      <c r="L41" s="22"/>
      <c r="M41" s="22"/>
      <c r="N41" s="22"/>
      <c r="O41" s="22"/>
      <c r="P41" s="22"/>
    </row>
    <row r="42" spans="1:16" ht="39" customHeight="1" x14ac:dyDescent="0.15">
      <c r="A42" s="22"/>
      <c r="B42" s="39"/>
      <c r="C42" s="1145" t="s">
        <v>533</v>
      </c>
      <c r="D42" s="1146"/>
      <c r="E42" s="1147"/>
      <c r="F42" s="36" t="s">
        <v>534</v>
      </c>
      <c r="G42" s="37" t="s">
        <v>535</v>
      </c>
      <c r="H42" s="37" t="s">
        <v>478</v>
      </c>
      <c r="I42" s="37" t="s">
        <v>478</v>
      </c>
      <c r="J42" s="38" t="s">
        <v>478</v>
      </c>
      <c r="K42" s="22"/>
      <c r="L42" s="22"/>
      <c r="M42" s="22"/>
      <c r="N42" s="22"/>
      <c r="O42" s="22"/>
      <c r="P42" s="22"/>
    </row>
    <row r="43" spans="1:16" ht="39" customHeight="1" thickBot="1" x14ac:dyDescent="0.2">
      <c r="A43" s="22"/>
      <c r="B43" s="40"/>
      <c r="C43" s="1148" t="s">
        <v>536</v>
      </c>
      <c r="D43" s="1149"/>
      <c r="E43" s="1150"/>
      <c r="F43" s="41" t="s">
        <v>478</v>
      </c>
      <c r="G43" s="42" t="s">
        <v>478</v>
      </c>
      <c r="H43" s="42">
        <v>3.07</v>
      </c>
      <c r="I43" s="42">
        <v>0</v>
      </c>
      <c r="J43" s="43" t="s">
        <v>478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4374</v>
      </c>
      <c r="L45" s="60">
        <v>3992</v>
      </c>
      <c r="M45" s="60">
        <v>3708</v>
      </c>
      <c r="N45" s="60">
        <v>3766</v>
      </c>
      <c r="O45" s="61">
        <v>3583</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14</v>
      </c>
      <c r="F48" s="1155"/>
      <c r="G48" s="1155"/>
      <c r="H48" s="1155"/>
      <c r="I48" s="1155"/>
      <c r="J48" s="1156"/>
      <c r="K48" s="63">
        <v>1010</v>
      </c>
      <c r="L48" s="64">
        <v>968</v>
      </c>
      <c r="M48" s="64">
        <v>889</v>
      </c>
      <c r="N48" s="64">
        <v>858</v>
      </c>
      <c r="O48" s="65">
        <v>903</v>
      </c>
      <c r="P48" s="48"/>
      <c r="Q48" s="48"/>
      <c r="R48" s="48"/>
      <c r="S48" s="48"/>
      <c r="T48" s="48"/>
      <c r="U48" s="48"/>
    </row>
    <row r="49" spans="1:21" ht="30.75" customHeight="1" x14ac:dyDescent="0.15">
      <c r="A49" s="48"/>
      <c r="B49" s="1163"/>
      <c r="C49" s="1164"/>
      <c r="D49" s="62"/>
      <c r="E49" s="1155" t="s">
        <v>15</v>
      </c>
      <c r="F49" s="1155"/>
      <c r="G49" s="1155"/>
      <c r="H49" s="1155"/>
      <c r="I49" s="1155"/>
      <c r="J49" s="1156"/>
      <c r="K49" s="63">
        <v>1</v>
      </c>
      <c r="L49" s="64">
        <v>14</v>
      </c>
      <c r="M49" s="64">
        <v>33</v>
      </c>
      <c r="N49" s="64">
        <v>136</v>
      </c>
      <c r="O49" s="65">
        <v>75</v>
      </c>
      <c r="P49" s="48"/>
      <c r="Q49" s="48"/>
      <c r="R49" s="48"/>
      <c r="S49" s="48"/>
      <c r="T49" s="48"/>
      <c r="U49" s="48"/>
    </row>
    <row r="50" spans="1:21" ht="30.75" customHeight="1" x14ac:dyDescent="0.15">
      <c r="A50" s="48"/>
      <c r="B50" s="1163"/>
      <c r="C50" s="1164"/>
      <c r="D50" s="62"/>
      <c r="E50" s="1155" t="s">
        <v>16</v>
      </c>
      <c r="F50" s="1155"/>
      <c r="G50" s="1155"/>
      <c r="H50" s="1155"/>
      <c r="I50" s="1155"/>
      <c r="J50" s="1156"/>
      <c r="K50" s="63">
        <v>178</v>
      </c>
      <c r="L50" s="64">
        <v>142</v>
      </c>
      <c r="M50" s="64">
        <v>71</v>
      </c>
      <c r="N50" s="64">
        <v>94</v>
      </c>
      <c r="O50" s="65">
        <v>29</v>
      </c>
      <c r="P50" s="48"/>
      <c r="Q50" s="48"/>
      <c r="R50" s="48"/>
      <c r="S50" s="48"/>
      <c r="T50" s="48"/>
      <c r="U50" s="48"/>
    </row>
    <row r="51" spans="1:21" ht="30.75" customHeight="1" x14ac:dyDescent="0.15">
      <c r="A51" s="48"/>
      <c r="B51" s="1165"/>
      <c r="C51" s="1166"/>
      <c r="D51" s="66"/>
      <c r="E51" s="1155" t="s">
        <v>17</v>
      </c>
      <c r="F51" s="1155"/>
      <c r="G51" s="1155"/>
      <c r="H51" s="1155"/>
      <c r="I51" s="1155"/>
      <c r="J51" s="1156"/>
      <c r="K51" s="63">
        <v>1</v>
      </c>
      <c r="L51" s="64">
        <v>0</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3811</v>
      </c>
      <c r="L52" s="64">
        <v>3766</v>
      </c>
      <c r="M52" s="64">
        <v>3700</v>
      </c>
      <c r="N52" s="64">
        <v>3809</v>
      </c>
      <c r="O52" s="65">
        <v>3946</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1753</v>
      </c>
      <c r="L53" s="69">
        <v>1350</v>
      </c>
      <c r="M53" s="69">
        <v>1001</v>
      </c>
      <c r="N53" s="69">
        <v>1045</v>
      </c>
      <c r="O53" s="70">
        <v>644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69" t="s">
        <v>23</v>
      </c>
      <c r="C41" s="1170"/>
      <c r="D41" s="81"/>
      <c r="E41" s="1175" t="s">
        <v>24</v>
      </c>
      <c r="F41" s="1175"/>
      <c r="G41" s="1175"/>
      <c r="H41" s="1176"/>
      <c r="I41" s="82">
        <v>30504</v>
      </c>
      <c r="J41" s="83">
        <v>31018</v>
      </c>
      <c r="K41" s="83">
        <v>37076</v>
      </c>
      <c r="L41" s="83">
        <v>37153</v>
      </c>
      <c r="M41" s="84">
        <v>37272</v>
      </c>
    </row>
    <row r="42" spans="2:13" ht="27.75" customHeight="1" x14ac:dyDescent="0.15">
      <c r="B42" s="1171"/>
      <c r="C42" s="1172"/>
      <c r="D42" s="85"/>
      <c r="E42" s="1177" t="s">
        <v>25</v>
      </c>
      <c r="F42" s="1177"/>
      <c r="G42" s="1177"/>
      <c r="H42" s="1178"/>
      <c r="I42" s="86">
        <v>784</v>
      </c>
      <c r="J42" s="87">
        <v>518</v>
      </c>
      <c r="K42" s="87">
        <v>347</v>
      </c>
      <c r="L42" s="87">
        <v>310</v>
      </c>
      <c r="M42" s="88">
        <v>236</v>
      </c>
    </row>
    <row r="43" spans="2:13" ht="27.75" customHeight="1" x14ac:dyDescent="0.15">
      <c r="B43" s="1171"/>
      <c r="C43" s="1172"/>
      <c r="D43" s="85"/>
      <c r="E43" s="1177" t="s">
        <v>26</v>
      </c>
      <c r="F43" s="1177"/>
      <c r="G43" s="1177"/>
      <c r="H43" s="1178"/>
      <c r="I43" s="86">
        <v>17154</v>
      </c>
      <c r="J43" s="87">
        <v>17822</v>
      </c>
      <c r="K43" s="87">
        <v>15568</v>
      </c>
      <c r="L43" s="87">
        <v>14203</v>
      </c>
      <c r="M43" s="88">
        <v>13739</v>
      </c>
    </row>
    <row r="44" spans="2:13" ht="27.75" customHeight="1" x14ac:dyDescent="0.15">
      <c r="B44" s="1171"/>
      <c r="C44" s="1172"/>
      <c r="D44" s="85"/>
      <c r="E44" s="1177" t="s">
        <v>27</v>
      </c>
      <c r="F44" s="1177"/>
      <c r="G44" s="1177"/>
      <c r="H44" s="1178"/>
      <c r="I44" s="86">
        <v>561</v>
      </c>
      <c r="J44" s="87">
        <v>2216</v>
      </c>
      <c r="K44" s="87">
        <v>2857</v>
      </c>
      <c r="L44" s="87">
        <v>3078</v>
      </c>
      <c r="M44" s="88">
        <v>2924</v>
      </c>
    </row>
    <row r="45" spans="2:13" ht="27.75" customHeight="1" x14ac:dyDescent="0.15">
      <c r="B45" s="1171"/>
      <c r="C45" s="1172"/>
      <c r="D45" s="85"/>
      <c r="E45" s="1177" t="s">
        <v>28</v>
      </c>
      <c r="F45" s="1177"/>
      <c r="G45" s="1177"/>
      <c r="H45" s="1178"/>
      <c r="I45" s="86">
        <v>4480</v>
      </c>
      <c r="J45" s="87">
        <v>4244</v>
      </c>
      <c r="K45" s="87">
        <v>6003</v>
      </c>
      <c r="L45" s="87">
        <v>5553</v>
      </c>
      <c r="M45" s="88">
        <v>4935</v>
      </c>
    </row>
    <row r="46" spans="2:13" ht="27.75" customHeight="1" x14ac:dyDescent="0.15">
      <c r="B46" s="1171"/>
      <c r="C46" s="1172"/>
      <c r="D46" s="85"/>
      <c r="E46" s="1177" t="s">
        <v>29</v>
      </c>
      <c r="F46" s="1177"/>
      <c r="G46" s="1177"/>
      <c r="H46" s="1178"/>
      <c r="I46" s="86">
        <v>1872</v>
      </c>
      <c r="J46" s="87">
        <v>1813</v>
      </c>
      <c r="K46" s="87">
        <v>1739</v>
      </c>
      <c r="L46" s="87">
        <v>1691</v>
      </c>
      <c r="M46" s="88">
        <v>1681</v>
      </c>
    </row>
    <row r="47" spans="2:13" ht="27.75" customHeight="1" x14ac:dyDescent="0.15">
      <c r="B47" s="1171"/>
      <c r="C47" s="1172"/>
      <c r="D47" s="85"/>
      <c r="E47" s="1177" t="s">
        <v>30</v>
      </c>
      <c r="F47" s="1177"/>
      <c r="G47" s="1177"/>
      <c r="H47" s="1178"/>
      <c r="I47" s="86" t="s">
        <v>478</v>
      </c>
      <c r="J47" s="87" t="s">
        <v>478</v>
      </c>
      <c r="K47" s="87" t="s">
        <v>478</v>
      </c>
      <c r="L47" s="87" t="s">
        <v>478</v>
      </c>
      <c r="M47" s="88" t="s">
        <v>478</v>
      </c>
    </row>
    <row r="48" spans="2:13" ht="27.75" customHeight="1" x14ac:dyDescent="0.15">
      <c r="B48" s="1173"/>
      <c r="C48" s="1174"/>
      <c r="D48" s="85"/>
      <c r="E48" s="1177" t="s">
        <v>31</v>
      </c>
      <c r="F48" s="1177"/>
      <c r="G48" s="1177"/>
      <c r="H48" s="1178"/>
      <c r="I48" s="86" t="s">
        <v>478</v>
      </c>
      <c r="J48" s="87" t="s">
        <v>478</v>
      </c>
      <c r="K48" s="87" t="s">
        <v>478</v>
      </c>
      <c r="L48" s="87" t="s">
        <v>478</v>
      </c>
      <c r="M48" s="88" t="s">
        <v>478</v>
      </c>
    </row>
    <row r="49" spans="2:13" ht="27.75" customHeight="1" x14ac:dyDescent="0.15">
      <c r="B49" s="1179" t="s">
        <v>32</v>
      </c>
      <c r="C49" s="1180"/>
      <c r="D49" s="89"/>
      <c r="E49" s="1177" t="s">
        <v>33</v>
      </c>
      <c r="F49" s="1177"/>
      <c r="G49" s="1177"/>
      <c r="H49" s="1178"/>
      <c r="I49" s="86">
        <v>4571</v>
      </c>
      <c r="J49" s="87">
        <v>6024</v>
      </c>
      <c r="K49" s="87">
        <v>6096</v>
      </c>
      <c r="L49" s="87">
        <v>6307</v>
      </c>
      <c r="M49" s="88">
        <v>6678</v>
      </c>
    </row>
    <row r="50" spans="2:13" ht="27.75" customHeight="1" x14ac:dyDescent="0.15">
      <c r="B50" s="1171"/>
      <c r="C50" s="1172"/>
      <c r="D50" s="85"/>
      <c r="E50" s="1177" t="s">
        <v>34</v>
      </c>
      <c r="F50" s="1177"/>
      <c r="G50" s="1177"/>
      <c r="H50" s="1178"/>
      <c r="I50" s="86">
        <v>7470</v>
      </c>
      <c r="J50" s="87">
        <v>7590</v>
      </c>
      <c r="K50" s="87">
        <v>6392</v>
      </c>
      <c r="L50" s="87">
        <v>6061</v>
      </c>
      <c r="M50" s="88">
        <v>6047</v>
      </c>
    </row>
    <row r="51" spans="2:13" ht="27.75" customHeight="1" x14ac:dyDescent="0.15">
      <c r="B51" s="1173"/>
      <c r="C51" s="1174"/>
      <c r="D51" s="85"/>
      <c r="E51" s="1177" t="s">
        <v>35</v>
      </c>
      <c r="F51" s="1177"/>
      <c r="G51" s="1177"/>
      <c r="H51" s="1178"/>
      <c r="I51" s="86">
        <v>36638</v>
      </c>
      <c r="J51" s="87">
        <v>38813</v>
      </c>
      <c r="K51" s="87">
        <v>40358</v>
      </c>
      <c r="L51" s="87">
        <v>40982</v>
      </c>
      <c r="M51" s="88">
        <v>41328</v>
      </c>
    </row>
    <row r="52" spans="2:13" ht="27.75" customHeight="1" thickBot="1" x14ac:dyDescent="0.2">
      <c r="B52" s="1181" t="s">
        <v>36</v>
      </c>
      <c r="C52" s="1182"/>
      <c r="D52" s="90"/>
      <c r="E52" s="1183" t="s">
        <v>37</v>
      </c>
      <c r="F52" s="1183"/>
      <c r="G52" s="1183"/>
      <c r="H52" s="1184"/>
      <c r="I52" s="91">
        <v>6677</v>
      </c>
      <c r="J52" s="92">
        <v>5204</v>
      </c>
      <c r="K52" s="92">
        <v>10744</v>
      </c>
      <c r="L52" s="92">
        <v>8639</v>
      </c>
      <c r="M52" s="93">
        <v>6734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G64" sqref="G64"/>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248"/>
      <c r="B1" s="1250"/>
      <c r="P1" s="244"/>
      <c r="Q1" s="244"/>
    </row>
    <row r="2" spans="1:51" ht="25.5" x14ac:dyDescent="0.25">
      <c r="A2" s="1248"/>
      <c r="C2" s="1249"/>
      <c r="P2" s="244"/>
      <c r="Q2" s="244"/>
    </row>
    <row r="3" spans="1:51" ht="25.5" x14ac:dyDescent="0.25">
      <c r="A3" s="1248"/>
      <c r="C3" s="1249"/>
      <c r="P3" s="244"/>
      <c r="Q3" s="244"/>
    </row>
    <row r="4" spans="1:51" s="1247" customFormat="1" ht="13.5" x14ac:dyDescent="0.15">
      <c r="A4" s="1248"/>
      <c r="B4" s="1248"/>
      <c r="C4" s="1248"/>
      <c r="D4" s="1248"/>
      <c r="E4" s="1248"/>
      <c r="F4" s="1248"/>
      <c r="G4" s="1248"/>
      <c r="H4" s="1248"/>
      <c r="I4" s="1248"/>
      <c r="J4" s="1248"/>
      <c r="K4" s="1248"/>
      <c r="L4" s="1248"/>
      <c r="M4" s="1248"/>
      <c r="N4" s="1248"/>
      <c r="O4" s="1248"/>
      <c r="P4" s="1248"/>
      <c r="Q4" s="1248"/>
      <c r="R4" s="1248"/>
      <c r="S4" s="1248"/>
      <c r="T4" s="1248"/>
      <c r="U4" s="1248"/>
      <c r="V4" s="1248"/>
      <c r="W4" s="1248"/>
      <c r="X4" s="1248"/>
      <c r="Y4" s="1248"/>
      <c r="Z4" s="1248"/>
      <c r="AA4" s="1248"/>
      <c r="AB4" s="1248"/>
      <c r="AC4" s="1248"/>
      <c r="AD4" s="1248"/>
      <c r="AE4" s="1248"/>
      <c r="AF4" s="1248"/>
      <c r="AG4" s="1248"/>
      <c r="AH4" s="1248"/>
      <c r="AI4" s="1248"/>
    </row>
    <row r="5" spans="1:51" s="1247" customFormat="1" ht="13.5" x14ac:dyDescent="0.15">
      <c r="A5" s="1248"/>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8"/>
      <c r="AF5" s="1248"/>
      <c r="AG5" s="1248"/>
      <c r="AH5" s="1248"/>
      <c r="AI5" s="1248"/>
    </row>
    <row r="6" spans="1:51" s="1247" customFormat="1" ht="13.5" x14ac:dyDescent="0.15">
      <c r="A6" s="1248"/>
      <c r="B6" s="1248"/>
      <c r="C6" s="1248"/>
      <c r="D6" s="1248"/>
      <c r="E6" s="1248"/>
      <c r="F6" s="1248"/>
      <c r="G6" s="1248"/>
      <c r="H6" s="1248"/>
      <c r="I6" s="1248"/>
      <c r="J6" s="1248"/>
      <c r="K6" s="1248"/>
      <c r="L6" s="1248"/>
      <c r="M6" s="1248"/>
      <c r="N6" s="1248"/>
      <c r="O6" s="1248"/>
      <c r="P6" s="1248"/>
      <c r="Q6" s="1248"/>
      <c r="R6" s="1248"/>
      <c r="S6" s="1248"/>
      <c r="T6" s="1248"/>
      <c r="U6" s="1248"/>
      <c r="V6" s="1248"/>
      <c r="W6" s="1248"/>
      <c r="X6" s="1248"/>
      <c r="Y6" s="1248"/>
      <c r="Z6" s="1248"/>
      <c r="AA6" s="1248"/>
      <c r="AB6" s="1248"/>
      <c r="AC6" s="1248"/>
      <c r="AD6" s="1248"/>
      <c r="AE6" s="1248"/>
      <c r="AF6" s="1248"/>
      <c r="AG6" s="1248"/>
      <c r="AH6" s="1248"/>
      <c r="AI6" s="1248"/>
    </row>
    <row r="7" spans="1:51" s="1247" customFormat="1" ht="13.5" x14ac:dyDescent="0.15">
      <c r="A7" s="1248"/>
      <c r="B7" s="1248"/>
      <c r="C7" s="1248"/>
      <c r="D7" s="1248"/>
      <c r="E7" s="1248"/>
      <c r="F7" s="1248"/>
      <c r="G7" s="1248"/>
      <c r="H7" s="1248"/>
      <c r="I7" s="1248"/>
      <c r="J7" s="1248"/>
      <c r="K7" s="1248"/>
      <c r="L7" s="1248"/>
      <c r="M7" s="1248"/>
      <c r="N7" s="1248"/>
      <c r="O7" s="1248"/>
      <c r="P7" s="1248"/>
      <c r="Q7" s="1248"/>
      <c r="R7" s="1248"/>
      <c r="S7" s="1248"/>
      <c r="T7" s="1248"/>
      <c r="U7" s="1248"/>
      <c r="V7" s="1248"/>
      <c r="W7" s="1248"/>
      <c r="X7" s="1248"/>
      <c r="Y7" s="1248"/>
      <c r="Z7" s="1248"/>
      <c r="AA7" s="1248"/>
      <c r="AB7" s="1248"/>
      <c r="AC7" s="1248"/>
      <c r="AD7" s="1248"/>
      <c r="AE7" s="1248"/>
      <c r="AF7" s="1248"/>
      <c r="AG7" s="1248"/>
      <c r="AH7" s="1248"/>
      <c r="AI7" s="1248"/>
    </row>
    <row r="8" spans="1:51" s="1247" customFormat="1" ht="13.5" x14ac:dyDescent="0.15">
      <c r="A8" s="1248"/>
      <c r="B8" s="1248"/>
      <c r="C8" s="1248"/>
      <c r="D8" s="1248"/>
      <c r="E8" s="1248"/>
      <c r="F8" s="1248"/>
      <c r="G8" s="1248"/>
      <c r="H8" s="1248"/>
      <c r="I8" s="1248"/>
      <c r="J8" s="1248"/>
      <c r="K8" s="1248"/>
      <c r="L8" s="1248"/>
      <c r="M8" s="1248"/>
      <c r="N8" s="1248"/>
      <c r="O8" s="1248"/>
      <c r="P8" s="1248"/>
      <c r="Q8" s="1248"/>
      <c r="R8" s="1248"/>
      <c r="S8" s="1248"/>
      <c r="T8" s="1248"/>
      <c r="U8" s="1248"/>
      <c r="V8" s="1248"/>
      <c r="W8" s="1248"/>
      <c r="X8" s="1248"/>
      <c r="Y8" s="1248"/>
      <c r="Z8" s="1248"/>
      <c r="AA8" s="1248"/>
      <c r="AB8" s="1248"/>
      <c r="AC8" s="1248"/>
      <c r="AD8" s="1248"/>
      <c r="AE8" s="1248"/>
      <c r="AF8" s="1248"/>
      <c r="AG8" s="1248"/>
      <c r="AH8" s="1248"/>
      <c r="AI8" s="1248"/>
    </row>
    <row r="9" spans="1:51" s="1247" customFormat="1" ht="13.5" x14ac:dyDescent="0.15">
      <c r="A9" s="1248"/>
      <c r="B9" s="1248"/>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row>
    <row r="10" spans="1:51" s="1247" customFormat="1" ht="13.5" x14ac:dyDescent="0.15">
      <c r="A10" s="1248"/>
      <c r="B10" s="1248"/>
      <c r="C10" s="1248"/>
      <c r="D10" s="1248"/>
      <c r="E10" s="1248"/>
      <c r="F10" s="1248"/>
      <c r="G10" s="1248"/>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Y10" s="1247" t="s">
        <v>560</v>
      </c>
    </row>
    <row r="11" spans="1:51" s="1247" customFormat="1" ht="13.5" x14ac:dyDescent="0.15">
      <c r="A11" s="1248"/>
      <c r="B11" s="1248"/>
      <c r="C11" s="1248"/>
      <c r="D11" s="1248"/>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8"/>
      <c r="AC11" s="1248"/>
      <c r="AD11" s="1248"/>
      <c r="AE11" s="1248"/>
      <c r="AF11" s="1248"/>
      <c r="AG11" s="1248"/>
      <c r="AH11" s="1248"/>
      <c r="AI11" s="1248"/>
    </row>
    <row r="12" spans="1:51" s="1247" customFormat="1" ht="13.5" x14ac:dyDescent="0.15">
      <c r="A12" s="1248"/>
      <c r="B12" s="1248"/>
      <c r="C12" s="1248"/>
      <c r="D12" s="1248"/>
      <c r="E12" s="1248"/>
      <c r="F12" s="1248"/>
      <c r="G12" s="1248"/>
      <c r="H12" s="1248"/>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Y12" s="1247" t="s">
        <v>560</v>
      </c>
    </row>
    <row r="13" spans="1:51" s="1247" customFormat="1" ht="13.5" x14ac:dyDescent="0.15">
      <c r="A13" s="1248"/>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row>
    <row r="14" spans="1:51" s="1247" customFormat="1" ht="14.25" customHeight="1" x14ac:dyDescent="0.15">
      <c r="A14" s="1248"/>
      <c r="B14" s="1248"/>
      <c r="C14" s="1248"/>
      <c r="D14" s="1248"/>
      <c r="E14" s="1248"/>
      <c r="F14" s="1248"/>
      <c r="G14" s="1248"/>
      <c r="H14" s="1248"/>
      <c r="I14" s="1248"/>
      <c r="J14" s="1248"/>
      <c r="K14" s="1248"/>
      <c r="L14" s="1248"/>
      <c r="M14" s="1248"/>
      <c r="N14" s="1248"/>
      <c r="O14" s="1248"/>
      <c r="P14" s="1248"/>
      <c r="Q14" s="1248"/>
      <c r="R14" s="1248"/>
      <c r="S14" s="1248"/>
      <c r="T14" s="1248"/>
      <c r="U14" s="1248"/>
      <c r="V14" s="1248"/>
      <c r="W14" s="1248"/>
      <c r="X14" s="1248"/>
      <c r="Y14" s="1248"/>
      <c r="Z14" s="1248"/>
      <c r="AA14" s="1248"/>
      <c r="AB14" s="1248"/>
      <c r="AC14" s="1248"/>
      <c r="AD14" s="1248"/>
      <c r="AE14" s="1248"/>
      <c r="AF14" s="1248"/>
      <c r="AG14" s="1248"/>
      <c r="AH14" s="1248"/>
      <c r="AI14" s="1248"/>
    </row>
    <row r="15" spans="1:51" s="1247" customFormat="1" ht="13.5" x14ac:dyDescent="0.15">
      <c r="A15" s="243"/>
      <c r="B15" s="1248"/>
      <c r="C15" s="1248"/>
      <c r="D15" s="1248"/>
      <c r="E15" s="1248"/>
      <c r="F15" s="1248"/>
      <c r="G15" s="1248"/>
      <c r="H15" s="1248"/>
      <c r="I15" s="1248"/>
      <c r="J15" s="1248"/>
      <c r="K15" s="1248"/>
      <c r="L15" s="1248"/>
      <c r="M15" s="1248"/>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row>
    <row r="16" spans="1:51" s="1247" customFormat="1" ht="13.5" x14ac:dyDescent="0.15">
      <c r="A16" s="243"/>
      <c r="B16" s="1248"/>
      <c r="C16" s="1248"/>
      <c r="D16" s="1248"/>
      <c r="E16" s="1248"/>
      <c r="F16" s="1248"/>
      <c r="G16" s="1248"/>
      <c r="H16" s="1248"/>
      <c r="I16" s="1248"/>
      <c r="J16" s="1248"/>
      <c r="K16" s="1248"/>
      <c r="L16" s="1248"/>
      <c r="M16" s="1248"/>
      <c r="N16" s="1248"/>
      <c r="O16" s="1248"/>
      <c r="P16" s="1248"/>
      <c r="Q16" s="1248"/>
      <c r="R16" s="1248"/>
      <c r="S16" s="1248"/>
      <c r="T16" s="1248"/>
      <c r="U16" s="1248"/>
      <c r="V16" s="1248"/>
      <c r="W16" s="1248"/>
      <c r="X16" s="1248"/>
      <c r="Y16" s="1248"/>
      <c r="Z16" s="1248"/>
      <c r="AA16" s="1248"/>
      <c r="AB16" s="1248"/>
      <c r="AC16" s="1248"/>
      <c r="AD16" s="1248"/>
      <c r="AE16" s="1248"/>
      <c r="AF16" s="1248"/>
      <c r="AG16" s="1248"/>
      <c r="AH16" s="1248"/>
      <c r="AI16" s="1248"/>
    </row>
    <row r="17" spans="1:259" s="1247" customFormat="1" ht="13.5" x14ac:dyDescent="0.15">
      <c r="A17" s="243"/>
      <c r="B17" s="1248"/>
      <c r="C17" s="1248"/>
      <c r="D17" s="1248"/>
      <c r="E17" s="1248"/>
      <c r="F17" s="1248"/>
      <c r="G17" s="1248"/>
      <c r="H17" s="1248"/>
      <c r="I17" s="1248"/>
      <c r="J17" s="1248"/>
      <c r="K17" s="1248"/>
      <c r="L17" s="1248"/>
      <c r="M17" s="1248"/>
      <c r="N17" s="1248"/>
      <c r="O17" s="1248"/>
      <c r="P17" s="1248"/>
      <c r="Q17" s="1248"/>
      <c r="R17" s="1248"/>
      <c r="S17" s="1248"/>
      <c r="T17" s="1248"/>
      <c r="U17" s="1248"/>
      <c r="V17" s="1248"/>
      <c r="W17" s="1248"/>
      <c r="X17" s="1248"/>
      <c r="Y17" s="1248"/>
      <c r="Z17" s="1248"/>
      <c r="AA17" s="1248"/>
      <c r="AB17" s="1248"/>
      <c r="AC17" s="1248"/>
      <c r="AD17" s="1248"/>
      <c r="AE17" s="1248"/>
      <c r="AF17" s="1248"/>
      <c r="AG17" s="1248"/>
      <c r="AH17" s="1248"/>
      <c r="AI17" s="1248"/>
    </row>
    <row r="18" spans="1:259" s="1247" customFormat="1" ht="13.5" x14ac:dyDescent="0.15">
      <c r="A18" s="243"/>
      <c r="B18" s="1248"/>
      <c r="C18" s="1248"/>
      <c r="D18" s="1248"/>
      <c r="E18" s="1248"/>
      <c r="F18" s="1248"/>
      <c r="G18" s="1248"/>
      <c r="H18" s="1248"/>
      <c r="I18" s="1248"/>
      <c r="J18" s="1248"/>
      <c r="K18" s="1248"/>
      <c r="L18" s="1248"/>
      <c r="M18" s="1248"/>
      <c r="N18" s="1248"/>
      <c r="O18" s="1248"/>
      <c r="P18" s="1248"/>
      <c r="Q18" s="1248"/>
      <c r="R18" s="1248"/>
      <c r="S18" s="1248"/>
      <c r="T18" s="1248"/>
      <c r="U18" s="1248"/>
      <c r="V18" s="1248"/>
      <c r="W18" s="1248"/>
      <c r="X18" s="1248"/>
      <c r="Y18" s="1248"/>
      <c r="Z18" s="1248"/>
      <c r="AA18" s="1248"/>
      <c r="AB18" s="1248"/>
      <c r="AC18" s="1248"/>
      <c r="AD18" s="1248"/>
      <c r="AE18" s="1248"/>
      <c r="AF18" s="1248"/>
      <c r="AG18" s="1248"/>
      <c r="AH18" s="1248"/>
      <c r="AI18" s="1248"/>
    </row>
    <row r="19" spans="1:259" ht="13.5" x14ac:dyDescent="0.15">
      <c r="P19" s="244"/>
      <c r="Q19" s="244"/>
    </row>
    <row r="20" spans="1:259" ht="13.5" x14ac:dyDescent="0.15">
      <c r="P20" s="244"/>
      <c r="Q20" s="244"/>
    </row>
    <row r="21" spans="1:259" ht="17.25" x14ac:dyDescent="0.15">
      <c r="B21" s="1246"/>
      <c r="C21" s="246"/>
      <c r="D21" s="246"/>
      <c r="E21" s="246"/>
      <c r="F21" s="246"/>
      <c r="G21" s="246"/>
      <c r="H21" s="246"/>
      <c r="I21" s="246"/>
      <c r="J21" s="246"/>
      <c r="K21" s="246"/>
      <c r="L21" s="246"/>
      <c r="M21" s="246"/>
      <c r="N21" s="1245"/>
      <c r="O21" s="246"/>
      <c r="P21" s="247"/>
      <c r="Q21" s="244"/>
      <c r="IY21" s="1244"/>
    </row>
    <row r="22" spans="1:259" ht="17.25" x14ac:dyDescent="0.15">
      <c r="B22" s="248"/>
      <c r="IY22" s="1243"/>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1231"/>
      <c r="C40" s="244"/>
      <c r="D40" s="244"/>
      <c r="E40" s="244"/>
      <c r="F40" s="244"/>
      <c r="G40" s="244"/>
      <c r="H40" s="244"/>
      <c r="I40" s="244"/>
      <c r="J40" s="244"/>
      <c r="K40" s="244"/>
      <c r="L40" s="244"/>
      <c r="M40" s="244"/>
      <c r="N40" s="244"/>
      <c r="O40" s="244"/>
      <c r="P40" s="1231"/>
      <c r="Q40" s="244"/>
    </row>
    <row r="41" spans="2:17" ht="17.25" x14ac:dyDescent="0.15">
      <c r="B41" s="245" t="s">
        <v>559</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1230" t="s">
        <v>555</v>
      </c>
      <c r="I42" s="1229"/>
      <c r="J42" s="1229"/>
      <c r="K42" s="1229"/>
      <c r="L42" s="244"/>
      <c r="M42" s="244"/>
      <c r="N42" s="244"/>
      <c r="O42" s="244"/>
    </row>
    <row r="43" spans="2:17" ht="13.5" x14ac:dyDescent="0.15">
      <c r="B43" s="248"/>
      <c r="C43" s="244"/>
      <c r="D43" s="244"/>
      <c r="E43" s="244"/>
      <c r="F43" s="244"/>
      <c r="G43" s="1228"/>
      <c r="H43" s="1227"/>
      <c r="I43" s="1227"/>
      <c r="J43" s="1227"/>
      <c r="K43" s="1227"/>
      <c r="L43" s="1227"/>
      <c r="M43" s="1227"/>
      <c r="N43" s="1227"/>
      <c r="O43" s="1226"/>
    </row>
    <row r="44" spans="2:17" ht="13.5" x14ac:dyDescent="0.15">
      <c r="B44" s="248"/>
      <c r="C44" s="244"/>
      <c r="D44" s="244"/>
      <c r="E44" s="244"/>
      <c r="F44" s="244"/>
      <c r="G44" s="1225"/>
      <c r="H44" s="1224"/>
      <c r="I44" s="1224"/>
      <c r="J44" s="1224"/>
      <c r="K44" s="1224"/>
      <c r="L44" s="1224"/>
      <c r="M44" s="1224"/>
      <c r="N44" s="1224"/>
      <c r="O44" s="1223"/>
    </row>
    <row r="45" spans="2:17" ht="13.5" x14ac:dyDescent="0.15">
      <c r="B45" s="248"/>
      <c r="C45" s="244"/>
      <c r="D45" s="244"/>
      <c r="E45" s="244"/>
      <c r="F45" s="244"/>
      <c r="G45" s="1225"/>
      <c r="H45" s="1224"/>
      <c r="I45" s="1224"/>
      <c r="J45" s="1224"/>
      <c r="K45" s="1224"/>
      <c r="L45" s="1224"/>
      <c r="M45" s="1224"/>
      <c r="N45" s="1224"/>
      <c r="O45" s="1223"/>
    </row>
    <row r="46" spans="2:17" ht="13.5" x14ac:dyDescent="0.15">
      <c r="B46" s="248"/>
      <c r="C46" s="244"/>
      <c r="D46" s="244"/>
      <c r="E46" s="244"/>
      <c r="F46" s="244"/>
      <c r="G46" s="1225"/>
      <c r="H46" s="1224"/>
      <c r="I46" s="1224"/>
      <c r="J46" s="1224"/>
      <c r="K46" s="1224"/>
      <c r="L46" s="1224"/>
      <c r="M46" s="1224"/>
      <c r="N46" s="1224"/>
      <c r="O46" s="1223"/>
    </row>
    <row r="47" spans="2:17" ht="13.5" x14ac:dyDescent="0.15">
      <c r="B47" s="248"/>
      <c r="C47" s="244"/>
      <c r="D47" s="244"/>
      <c r="E47" s="244"/>
      <c r="F47" s="244"/>
      <c r="G47" s="1222"/>
      <c r="H47" s="1221"/>
      <c r="I47" s="1221"/>
      <c r="J47" s="1221"/>
      <c r="K47" s="1221"/>
      <c r="L47" s="1221"/>
      <c r="M47" s="1221"/>
      <c r="N47" s="1221"/>
      <c r="O47" s="1220"/>
    </row>
    <row r="48" spans="2:17" ht="13.5" x14ac:dyDescent="0.15">
      <c r="B48" s="248"/>
      <c r="C48" s="244"/>
      <c r="D48" s="244"/>
      <c r="E48" s="244"/>
      <c r="F48" s="244"/>
      <c r="G48" s="244"/>
      <c r="H48" s="1242"/>
      <c r="I48" s="1242"/>
      <c r="J48" s="1242"/>
    </row>
    <row r="49" spans="1:17" ht="13.5" x14ac:dyDescent="0.15">
      <c r="B49" s="248"/>
      <c r="C49" s="244"/>
      <c r="D49" s="244"/>
      <c r="E49" s="244"/>
      <c r="F49" s="244"/>
      <c r="G49" s="243" t="s">
        <v>558</v>
      </c>
    </row>
    <row r="50" spans="1:17" ht="13.5" x14ac:dyDescent="0.15">
      <c r="B50" s="248"/>
      <c r="C50" s="244"/>
      <c r="D50" s="244"/>
      <c r="E50" s="244"/>
      <c r="F50" s="244"/>
      <c r="G50" s="1213"/>
      <c r="H50" s="1212"/>
      <c r="I50" s="1212"/>
      <c r="J50" s="1211"/>
      <c r="K50" s="1210" t="s">
        <v>517</v>
      </c>
      <c r="L50" s="1210" t="s">
        <v>518</v>
      </c>
      <c r="M50" s="1210" t="s">
        <v>519</v>
      </c>
      <c r="N50" s="1210" t="s">
        <v>520</v>
      </c>
      <c r="O50" s="1210" t="s">
        <v>521</v>
      </c>
    </row>
    <row r="51" spans="1:17" ht="13.5" x14ac:dyDescent="0.15">
      <c r="B51" s="248"/>
      <c r="C51" s="244"/>
      <c r="D51" s="244"/>
      <c r="E51" s="244"/>
      <c r="F51" s="244"/>
      <c r="G51" s="1209" t="s">
        <v>553</v>
      </c>
      <c r="H51" s="1208"/>
      <c r="I51" s="1207" t="s">
        <v>551</v>
      </c>
      <c r="J51" s="1207"/>
      <c r="K51" s="1241"/>
      <c r="L51" s="1241"/>
      <c r="M51" s="1241"/>
      <c r="N51" s="1241"/>
      <c r="O51" s="1241"/>
    </row>
    <row r="52" spans="1:17" ht="13.5" x14ac:dyDescent="0.15">
      <c r="B52" s="248"/>
      <c r="C52" s="244"/>
      <c r="D52" s="244"/>
      <c r="E52" s="244"/>
      <c r="F52" s="244"/>
      <c r="G52" s="1205"/>
      <c r="H52" s="1204"/>
      <c r="I52" s="1206"/>
      <c r="J52" s="1206"/>
      <c r="K52" s="1195"/>
      <c r="L52" s="1195"/>
      <c r="M52" s="1195"/>
      <c r="N52" s="1195"/>
      <c r="O52" s="1195"/>
    </row>
    <row r="53" spans="1:17" ht="13.5" x14ac:dyDescent="0.15">
      <c r="A53" s="1232"/>
      <c r="B53" s="248"/>
      <c r="C53" s="244"/>
      <c r="D53" s="244"/>
      <c r="E53" s="244"/>
      <c r="F53" s="244"/>
      <c r="G53" s="1205"/>
      <c r="H53" s="1204"/>
      <c r="I53" s="1197" t="s">
        <v>557</v>
      </c>
      <c r="J53" s="1197"/>
      <c r="K53" s="1240"/>
      <c r="L53" s="1240"/>
      <c r="M53" s="1240"/>
      <c r="N53" s="1240"/>
      <c r="O53" s="1240"/>
    </row>
    <row r="54" spans="1:17" ht="13.5" x14ac:dyDescent="0.15">
      <c r="A54" s="1232"/>
      <c r="B54" s="248"/>
      <c r="C54" s="244"/>
      <c r="D54" s="244"/>
      <c r="E54" s="244"/>
      <c r="F54" s="244"/>
      <c r="G54" s="1202"/>
      <c r="H54" s="1201"/>
      <c r="I54" s="1197"/>
      <c r="J54" s="1197"/>
      <c r="K54" s="1200"/>
      <c r="L54" s="1200"/>
      <c r="M54" s="1200"/>
      <c r="N54" s="1200"/>
      <c r="O54" s="1200"/>
    </row>
    <row r="55" spans="1:17" ht="13.5" x14ac:dyDescent="0.15">
      <c r="A55" s="1232"/>
      <c r="B55" s="248"/>
      <c r="C55" s="244"/>
      <c r="D55" s="244"/>
      <c r="E55" s="244"/>
      <c r="F55" s="244"/>
      <c r="G55" s="1199" t="s">
        <v>552</v>
      </c>
      <c r="H55" s="1198"/>
      <c r="I55" s="1197" t="s">
        <v>551</v>
      </c>
      <c r="J55" s="1197"/>
      <c r="K55" s="1241"/>
      <c r="L55" s="1241"/>
      <c r="M55" s="1241"/>
      <c r="N55" s="1241"/>
      <c r="O55" s="1241"/>
    </row>
    <row r="56" spans="1:17" ht="13.5" x14ac:dyDescent="0.15">
      <c r="A56" s="1232"/>
      <c r="B56" s="248"/>
      <c r="C56" s="244"/>
      <c r="D56" s="244"/>
      <c r="E56" s="244"/>
      <c r="F56" s="244"/>
      <c r="G56" s="1194"/>
      <c r="H56" s="1193"/>
      <c r="I56" s="1197"/>
      <c r="J56" s="1197"/>
      <c r="K56" s="1195"/>
      <c r="L56" s="1195"/>
      <c r="M56" s="1195"/>
      <c r="N56" s="1195"/>
      <c r="O56" s="1195"/>
    </row>
    <row r="57" spans="1:17" s="1232" customFormat="1" ht="13.5" x14ac:dyDescent="0.15">
      <c r="B57" s="1233"/>
      <c r="C57" s="1229"/>
      <c r="D57" s="1229"/>
      <c r="E57" s="1229"/>
      <c r="F57" s="1229"/>
      <c r="G57" s="1194"/>
      <c r="H57" s="1193"/>
      <c r="I57" s="1189" t="s">
        <v>557</v>
      </c>
      <c r="J57" s="1189"/>
      <c r="K57" s="1240"/>
      <c r="L57" s="1240"/>
      <c r="M57" s="1240"/>
      <c r="N57" s="1240"/>
      <c r="O57" s="1240"/>
      <c r="P57" s="1238"/>
      <c r="Q57" s="1233"/>
    </row>
    <row r="58" spans="1:17" s="1232" customFormat="1" ht="13.5" x14ac:dyDescent="0.15">
      <c r="A58" s="243"/>
      <c r="B58" s="1233"/>
      <c r="C58" s="1229"/>
      <c r="D58" s="1229"/>
      <c r="E58" s="1229"/>
      <c r="F58" s="1229"/>
      <c r="G58" s="1191"/>
      <c r="H58" s="1190"/>
      <c r="I58" s="1189"/>
      <c r="J58" s="1189"/>
      <c r="K58" s="1200"/>
      <c r="L58" s="1200"/>
      <c r="M58" s="1200"/>
      <c r="N58" s="1200"/>
      <c r="O58" s="1200"/>
      <c r="P58" s="1238"/>
      <c r="Q58" s="1233"/>
    </row>
    <row r="59" spans="1:17" s="1232" customFormat="1" ht="13.5" x14ac:dyDescent="0.15">
      <c r="A59" s="243"/>
      <c r="B59" s="1233"/>
      <c r="C59" s="1229"/>
      <c r="D59" s="1229"/>
      <c r="E59" s="1229"/>
      <c r="F59" s="1229"/>
      <c r="G59" s="1229"/>
      <c r="H59" s="1229"/>
      <c r="I59" s="1229"/>
      <c r="J59" s="1229"/>
      <c r="K59" s="1239"/>
      <c r="L59" s="1239"/>
      <c r="M59" s="1239"/>
      <c r="N59" s="1239"/>
      <c r="O59" s="1239"/>
      <c r="P59" s="1238"/>
      <c r="Q59" s="1233"/>
    </row>
    <row r="60" spans="1:17" s="1232" customFormat="1" ht="13.5" x14ac:dyDescent="0.15">
      <c r="A60" s="243"/>
      <c r="B60" s="1233"/>
      <c r="C60" s="1229"/>
      <c r="D60" s="1229"/>
      <c r="E60" s="1229"/>
      <c r="F60" s="1229"/>
      <c r="G60" s="1229"/>
      <c r="H60" s="1229"/>
      <c r="I60" s="1229"/>
      <c r="J60" s="1229"/>
      <c r="K60" s="1239"/>
      <c r="L60" s="1239"/>
      <c r="M60" s="1239"/>
      <c r="N60" s="1239"/>
      <c r="O60" s="1239"/>
      <c r="P60" s="1238"/>
      <c r="Q60" s="1233"/>
    </row>
    <row r="61" spans="1:17" s="1232" customFormat="1" ht="13.5" x14ac:dyDescent="0.15">
      <c r="A61" s="243"/>
      <c r="B61" s="1237"/>
      <c r="C61" s="1236"/>
      <c r="D61" s="1236"/>
      <c r="E61" s="1236"/>
      <c r="F61" s="1236"/>
      <c r="G61" s="1236"/>
      <c r="H61" s="1236"/>
      <c r="I61" s="1236"/>
      <c r="J61" s="1236"/>
      <c r="K61" s="1236"/>
      <c r="L61" s="1236"/>
      <c r="M61" s="1235"/>
      <c r="N61" s="1235"/>
      <c r="O61" s="1235"/>
      <c r="P61" s="1234"/>
      <c r="Q61" s="1233"/>
    </row>
    <row r="62" spans="1:17" ht="13.5" x14ac:dyDescent="0.15">
      <c r="B62" s="1231"/>
      <c r="C62" s="1231"/>
      <c r="D62" s="1231"/>
      <c r="E62" s="1231"/>
      <c r="F62" s="1231"/>
      <c r="G62" s="1231"/>
      <c r="H62" s="1231"/>
      <c r="I62" s="1231"/>
      <c r="J62" s="1231"/>
      <c r="K62" s="1231"/>
      <c r="L62" s="1231"/>
      <c r="M62" s="1231"/>
      <c r="N62" s="1231"/>
      <c r="O62" s="1231"/>
      <c r="P62" s="1231"/>
      <c r="Q62" s="244"/>
    </row>
    <row r="63" spans="1:17" ht="17.25" x14ac:dyDescent="0.15">
      <c r="B63" s="307" t="s">
        <v>556</v>
      </c>
      <c r="C63" s="244"/>
      <c r="D63" s="244"/>
      <c r="E63" s="244"/>
      <c r="F63" s="244"/>
      <c r="G63" s="244"/>
      <c r="H63" s="244"/>
      <c r="I63" s="244"/>
      <c r="J63" s="244"/>
      <c r="K63" s="244"/>
      <c r="L63" s="244"/>
      <c r="M63" s="244"/>
      <c r="N63" s="244"/>
      <c r="O63" s="244"/>
    </row>
    <row r="64" spans="1:17" ht="13.5" x14ac:dyDescent="0.15">
      <c r="B64" s="248"/>
      <c r="C64" s="244"/>
      <c r="D64" s="244"/>
      <c r="E64" s="244"/>
      <c r="F64" s="244"/>
      <c r="G64" s="1230" t="s">
        <v>555</v>
      </c>
      <c r="I64" s="1229"/>
      <c r="J64" s="1229"/>
      <c r="K64" s="1229"/>
      <c r="L64" s="244"/>
      <c r="M64" s="244"/>
      <c r="N64" s="244"/>
      <c r="O64" s="244"/>
    </row>
    <row r="65" spans="2:30" ht="13.5" x14ac:dyDescent="0.15">
      <c r="B65" s="248"/>
      <c r="C65" s="244"/>
      <c r="D65" s="244"/>
      <c r="E65" s="244"/>
      <c r="F65" s="244"/>
      <c r="G65" s="1251" t="s">
        <v>561</v>
      </c>
      <c r="H65" s="1227"/>
      <c r="I65" s="1227"/>
      <c r="J65" s="1227"/>
      <c r="K65" s="1227"/>
      <c r="L65" s="1227"/>
      <c r="M65" s="1227"/>
      <c r="N65" s="1227"/>
      <c r="O65" s="1226"/>
    </row>
    <row r="66" spans="2:30" ht="13.5" x14ac:dyDescent="0.15">
      <c r="B66" s="248"/>
      <c r="C66" s="244"/>
      <c r="D66" s="244"/>
      <c r="E66" s="244"/>
      <c r="F66" s="244"/>
      <c r="G66" s="1225"/>
      <c r="H66" s="1224"/>
      <c r="I66" s="1224"/>
      <c r="J66" s="1224"/>
      <c r="K66" s="1224"/>
      <c r="L66" s="1224"/>
      <c r="M66" s="1224"/>
      <c r="N66" s="1224"/>
      <c r="O66" s="1223"/>
    </row>
    <row r="67" spans="2:30" ht="13.5" x14ac:dyDescent="0.15">
      <c r="B67" s="248"/>
      <c r="C67" s="244"/>
      <c r="D67" s="244"/>
      <c r="E67" s="244"/>
      <c r="F67" s="244"/>
      <c r="G67" s="1225"/>
      <c r="H67" s="1224"/>
      <c r="I67" s="1224"/>
      <c r="J67" s="1224"/>
      <c r="K67" s="1224"/>
      <c r="L67" s="1224"/>
      <c r="M67" s="1224"/>
      <c r="N67" s="1224"/>
      <c r="O67" s="1223"/>
    </row>
    <row r="68" spans="2:30" ht="13.5" x14ac:dyDescent="0.15">
      <c r="B68" s="248"/>
      <c r="C68" s="244"/>
      <c r="D68" s="244"/>
      <c r="E68" s="244"/>
      <c r="F68" s="244"/>
      <c r="G68" s="1225"/>
      <c r="H68" s="1224"/>
      <c r="I68" s="1224"/>
      <c r="J68" s="1224"/>
      <c r="K68" s="1224"/>
      <c r="L68" s="1224"/>
      <c r="M68" s="1224"/>
      <c r="N68" s="1224"/>
      <c r="O68" s="1223"/>
    </row>
    <row r="69" spans="2:30" ht="13.5" x14ac:dyDescent="0.15">
      <c r="B69" s="248"/>
      <c r="C69" s="244"/>
      <c r="D69" s="244"/>
      <c r="E69" s="244"/>
      <c r="F69" s="244"/>
      <c r="G69" s="1222"/>
      <c r="H69" s="1221"/>
      <c r="I69" s="1221"/>
      <c r="J69" s="1221"/>
      <c r="K69" s="1221"/>
      <c r="L69" s="1221"/>
      <c r="M69" s="1221"/>
      <c r="N69" s="1221"/>
      <c r="O69" s="1220"/>
    </row>
    <row r="70" spans="2:30" ht="13.5" x14ac:dyDescent="0.15">
      <c r="B70" s="248"/>
      <c r="C70" s="244"/>
      <c r="D70" s="244"/>
      <c r="E70" s="244"/>
      <c r="F70" s="244"/>
      <c r="G70" s="244"/>
      <c r="H70" s="1219"/>
      <c r="I70" s="1219"/>
      <c r="J70" s="1216"/>
      <c r="K70" s="1216"/>
      <c r="L70" s="1215"/>
      <c r="M70" s="1216"/>
      <c r="N70" s="1215"/>
      <c r="O70" s="1214"/>
    </row>
    <row r="71" spans="2:30" ht="13.5" x14ac:dyDescent="0.15">
      <c r="B71" s="248"/>
      <c r="C71" s="244"/>
      <c r="D71" s="244"/>
      <c r="E71" s="244"/>
      <c r="F71" s="244"/>
      <c r="G71" s="1218" t="s">
        <v>554</v>
      </c>
      <c r="I71" s="1217"/>
      <c r="J71" s="1216"/>
      <c r="K71" s="1216"/>
      <c r="L71" s="1215"/>
      <c r="M71" s="1216"/>
      <c r="N71" s="1215"/>
      <c r="O71" s="1214"/>
    </row>
    <row r="72" spans="2:30" ht="13.5" x14ac:dyDescent="0.15">
      <c r="B72" s="248"/>
      <c r="C72" s="244"/>
      <c r="D72" s="244"/>
      <c r="E72" s="244"/>
      <c r="F72" s="244"/>
      <c r="G72" s="1213"/>
      <c r="H72" s="1212"/>
      <c r="I72" s="1212"/>
      <c r="J72" s="1211"/>
      <c r="K72" s="1210" t="s">
        <v>517</v>
      </c>
      <c r="L72" s="1210" t="s">
        <v>518</v>
      </c>
      <c r="M72" s="1210" t="s">
        <v>519</v>
      </c>
      <c r="N72" s="1210" t="s">
        <v>520</v>
      </c>
      <c r="O72" s="1210" t="s">
        <v>521</v>
      </c>
    </row>
    <row r="73" spans="2:30" ht="13.5" x14ac:dyDescent="0.15">
      <c r="B73" s="248"/>
      <c r="C73" s="244"/>
      <c r="D73" s="244"/>
      <c r="E73" s="244"/>
      <c r="F73" s="244"/>
      <c r="G73" s="1209" t="s">
        <v>553</v>
      </c>
      <c r="H73" s="1208"/>
      <c r="I73" s="1207" t="s">
        <v>551</v>
      </c>
      <c r="J73" s="1207"/>
      <c r="K73" s="1196">
        <v>42.6</v>
      </c>
      <c r="L73" s="1196">
        <v>33.700000000000003</v>
      </c>
      <c r="M73" s="1195">
        <v>68.400000000000006</v>
      </c>
      <c r="N73" s="1195">
        <v>55.6</v>
      </c>
      <c r="O73" s="1195">
        <v>43.1</v>
      </c>
      <c r="S73" s="243">
        <v>9.9</v>
      </c>
    </row>
    <row r="74" spans="2:30" ht="13.5" x14ac:dyDescent="0.15">
      <c r="B74" s="248"/>
      <c r="C74" s="244"/>
      <c r="D74" s="244"/>
      <c r="E74" s="244"/>
      <c r="F74" s="244"/>
      <c r="G74" s="1205"/>
      <c r="H74" s="1204"/>
      <c r="I74" s="1206"/>
      <c r="J74" s="1206"/>
      <c r="K74" s="1196"/>
      <c r="L74" s="1196"/>
      <c r="M74" s="1195"/>
      <c r="N74" s="1195"/>
      <c r="O74" s="1195"/>
    </row>
    <row r="75" spans="2:30" ht="13.5" x14ac:dyDescent="0.15">
      <c r="B75" s="248"/>
      <c r="C75" s="244"/>
      <c r="D75" s="244"/>
      <c r="E75" s="244"/>
      <c r="F75" s="244"/>
      <c r="G75" s="1205"/>
      <c r="H75" s="1204"/>
      <c r="I75" s="1197" t="s">
        <v>550</v>
      </c>
      <c r="J75" s="1197"/>
      <c r="K75" s="1203">
        <v>12.3</v>
      </c>
      <c r="L75" s="1203">
        <v>10.8</v>
      </c>
      <c r="M75" s="1203">
        <v>8.6999999999999993</v>
      </c>
      <c r="N75" s="1203">
        <v>7.2</v>
      </c>
      <c r="O75" s="1203">
        <v>5.7</v>
      </c>
      <c r="U75" s="243">
        <v>81.2</v>
      </c>
      <c r="W75" s="243">
        <v>87.2</v>
      </c>
      <c r="Y75" s="243">
        <v>99.8</v>
      </c>
      <c r="AA75" s="243">
        <v>109.5</v>
      </c>
      <c r="AC75" s="243">
        <v>115.2</v>
      </c>
    </row>
    <row r="76" spans="2:30" ht="13.5" x14ac:dyDescent="0.15">
      <c r="B76" s="248"/>
      <c r="C76" s="244"/>
      <c r="D76" s="244"/>
      <c r="E76" s="244"/>
      <c r="F76" s="244"/>
      <c r="G76" s="1202"/>
      <c r="H76" s="1201"/>
      <c r="I76" s="1197"/>
      <c r="J76" s="1197"/>
      <c r="K76" s="1200"/>
      <c r="L76" s="1200"/>
      <c r="M76" s="1200"/>
      <c r="N76" s="1200"/>
      <c r="O76" s="1200"/>
    </row>
    <row r="77" spans="2:30" ht="13.5" x14ac:dyDescent="0.15">
      <c r="B77" s="248"/>
      <c r="C77" s="244"/>
      <c r="D77" s="244"/>
      <c r="E77" s="244"/>
      <c r="F77" s="244"/>
      <c r="G77" s="1199" t="s">
        <v>552</v>
      </c>
      <c r="H77" s="1198"/>
      <c r="I77" s="1197" t="s">
        <v>551</v>
      </c>
      <c r="J77" s="1197"/>
      <c r="K77" s="1196">
        <v>69.2</v>
      </c>
      <c r="L77" s="1196">
        <v>58.2</v>
      </c>
      <c r="M77" s="1195">
        <v>50.3</v>
      </c>
      <c r="N77" s="1195">
        <v>45.9</v>
      </c>
      <c r="O77" s="1195">
        <v>37.299999999999997</v>
      </c>
      <c r="R77" s="243">
        <v>12.3</v>
      </c>
      <c r="T77" s="243">
        <v>11.1</v>
      </c>
    </row>
    <row r="78" spans="2:30" ht="13.5" x14ac:dyDescent="0.15">
      <c r="B78" s="248"/>
      <c r="C78" s="244"/>
      <c r="D78" s="244"/>
      <c r="E78" s="244"/>
      <c r="F78" s="244"/>
      <c r="G78" s="1194"/>
      <c r="H78" s="1193"/>
      <c r="I78" s="1197"/>
      <c r="J78" s="1197"/>
      <c r="K78" s="1196"/>
      <c r="L78" s="1196"/>
      <c r="M78" s="1195"/>
      <c r="N78" s="1195"/>
      <c r="O78" s="1195"/>
    </row>
    <row r="79" spans="2:30" ht="13.5" x14ac:dyDescent="0.15">
      <c r="B79" s="248"/>
      <c r="C79" s="244"/>
      <c r="D79" s="244"/>
      <c r="E79" s="244"/>
      <c r="F79" s="244"/>
      <c r="G79" s="1194"/>
      <c r="H79" s="1193"/>
      <c r="I79" s="1192" t="s">
        <v>550</v>
      </c>
      <c r="J79" s="1189"/>
      <c r="K79" s="1188">
        <v>11.1</v>
      </c>
      <c r="L79" s="1188">
        <v>10.3</v>
      </c>
      <c r="M79" s="1188">
        <v>9.6</v>
      </c>
      <c r="N79" s="1188">
        <v>8.8000000000000007</v>
      </c>
      <c r="O79" s="1188">
        <v>7.8</v>
      </c>
      <c r="V79" s="243">
        <v>53.5</v>
      </c>
      <c r="X79" s="243">
        <v>48.2</v>
      </c>
      <c r="Z79" s="243">
        <v>34.200000000000003</v>
      </c>
      <c r="AB79" s="243">
        <v>30.3</v>
      </c>
      <c r="AD79" s="243">
        <v>28.9</v>
      </c>
    </row>
    <row r="80" spans="2:30" ht="13.5" x14ac:dyDescent="0.15">
      <c r="B80" s="248"/>
      <c r="C80" s="244"/>
      <c r="D80" s="244"/>
      <c r="E80" s="244"/>
      <c r="F80" s="244"/>
      <c r="G80" s="1191"/>
      <c r="H80" s="1190"/>
      <c r="I80" s="1189"/>
      <c r="J80" s="1189"/>
      <c r="K80" s="1188"/>
      <c r="L80" s="1188"/>
      <c r="M80" s="1188"/>
      <c r="N80" s="1188"/>
      <c r="O80" s="1188"/>
    </row>
    <row r="81" spans="2:17" ht="13.5" x14ac:dyDescent="0.15">
      <c r="B81" s="248"/>
      <c r="C81" s="244"/>
      <c r="D81" s="244"/>
      <c r="E81" s="244"/>
      <c r="F81" s="244"/>
      <c r="G81" s="244"/>
      <c r="H81" s="244"/>
      <c r="I81" s="244"/>
      <c r="J81" s="244"/>
      <c r="K81" s="1187"/>
      <c r="L81" s="244"/>
      <c r="M81" s="244"/>
      <c r="N81" s="244"/>
      <c r="O81" s="244"/>
    </row>
    <row r="82" spans="2:17" ht="17.25" x14ac:dyDescent="0.15">
      <c r="B82" s="248"/>
      <c r="C82" s="244"/>
      <c r="D82" s="244"/>
      <c r="E82" s="244"/>
      <c r="F82" s="244"/>
      <c r="G82" s="244"/>
      <c r="H82" s="244"/>
      <c r="I82" s="244"/>
      <c r="J82" s="244"/>
      <c r="K82" s="1186"/>
      <c r="L82" s="1186"/>
      <c r="M82" s="1186"/>
      <c r="N82" s="1186"/>
      <c r="O82" s="1186"/>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1185"/>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G64" sqref="G6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G64" sqref="G6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40052</v>
      </c>
      <c r="E3" s="116"/>
      <c r="F3" s="117">
        <v>47569</v>
      </c>
      <c r="G3" s="118"/>
      <c r="H3" s="119"/>
    </row>
    <row r="4" spans="1:8" x14ac:dyDescent="0.15">
      <c r="A4" s="120"/>
      <c r="B4" s="121"/>
      <c r="C4" s="122"/>
      <c r="D4" s="123">
        <v>32126</v>
      </c>
      <c r="E4" s="124"/>
      <c r="F4" s="125">
        <v>26255</v>
      </c>
      <c r="G4" s="126"/>
      <c r="H4" s="127"/>
    </row>
    <row r="5" spans="1:8" x14ac:dyDescent="0.15">
      <c r="A5" s="108" t="s">
        <v>511</v>
      </c>
      <c r="B5" s="113"/>
      <c r="C5" s="114"/>
      <c r="D5" s="115">
        <v>52623</v>
      </c>
      <c r="E5" s="116"/>
      <c r="F5" s="117">
        <v>50880</v>
      </c>
      <c r="G5" s="118"/>
      <c r="H5" s="119"/>
    </row>
    <row r="6" spans="1:8" x14ac:dyDescent="0.15">
      <c r="A6" s="120"/>
      <c r="B6" s="121"/>
      <c r="C6" s="122"/>
      <c r="D6" s="123">
        <v>36467</v>
      </c>
      <c r="E6" s="124"/>
      <c r="F6" s="125">
        <v>26879</v>
      </c>
      <c r="G6" s="126"/>
      <c r="H6" s="127"/>
    </row>
    <row r="7" spans="1:8" x14ac:dyDescent="0.15">
      <c r="A7" s="108" t="s">
        <v>512</v>
      </c>
      <c r="B7" s="113"/>
      <c r="C7" s="114"/>
      <c r="D7" s="115">
        <v>83006</v>
      </c>
      <c r="E7" s="116"/>
      <c r="F7" s="117">
        <v>63956</v>
      </c>
      <c r="G7" s="118"/>
      <c r="H7" s="119"/>
    </row>
    <row r="8" spans="1:8" x14ac:dyDescent="0.15">
      <c r="A8" s="120"/>
      <c r="B8" s="121"/>
      <c r="C8" s="122"/>
      <c r="D8" s="123">
        <v>53278</v>
      </c>
      <c r="E8" s="124"/>
      <c r="F8" s="125">
        <v>29239</v>
      </c>
      <c r="G8" s="126"/>
      <c r="H8" s="127"/>
    </row>
    <row r="9" spans="1:8" x14ac:dyDescent="0.15">
      <c r="A9" s="108" t="s">
        <v>513</v>
      </c>
      <c r="B9" s="113"/>
      <c r="C9" s="114"/>
      <c r="D9" s="115">
        <v>47595</v>
      </c>
      <c r="E9" s="116"/>
      <c r="F9" s="117">
        <v>66255</v>
      </c>
      <c r="G9" s="118"/>
      <c r="H9" s="119"/>
    </row>
    <row r="10" spans="1:8" x14ac:dyDescent="0.15">
      <c r="A10" s="120"/>
      <c r="B10" s="121"/>
      <c r="C10" s="122"/>
      <c r="D10" s="123">
        <v>23219</v>
      </c>
      <c r="E10" s="124"/>
      <c r="F10" s="125">
        <v>31822</v>
      </c>
      <c r="G10" s="126"/>
      <c r="H10" s="127"/>
    </row>
    <row r="11" spans="1:8" x14ac:dyDescent="0.15">
      <c r="A11" s="108" t="s">
        <v>514</v>
      </c>
      <c r="B11" s="113"/>
      <c r="C11" s="114"/>
      <c r="D11" s="115">
        <v>38276</v>
      </c>
      <c r="E11" s="116"/>
      <c r="F11" s="117">
        <v>54227</v>
      </c>
      <c r="G11" s="118"/>
      <c r="H11" s="119"/>
    </row>
    <row r="12" spans="1:8" x14ac:dyDescent="0.15">
      <c r="A12" s="120"/>
      <c r="B12" s="121"/>
      <c r="C12" s="128"/>
      <c r="D12" s="123">
        <v>18764</v>
      </c>
      <c r="E12" s="124"/>
      <c r="F12" s="125">
        <v>29694</v>
      </c>
      <c r="G12" s="126"/>
      <c r="H12" s="127"/>
    </row>
    <row r="13" spans="1:8" x14ac:dyDescent="0.15">
      <c r="A13" s="108"/>
      <c r="B13" s="113"/>
      <c r="C13" s="129"/>
      <c r="D13" s="130">
        <v>52310</v>
      </c>
      <c r="E13" s="131"/>
      <c r="F13" s="132">
        <v>56577</v>
      </c>
      <c r="G13" s="133"/>
      <c r="H13" s="119"/>
    </row>
    <row r="14" spans="1:8" x14ac:dyDescent="0.15">
      <c r="A14" s="120"/>
      <c r="B14" s="121"/>
      <c r="C14" s="122"/>
      <c r="D14" s="123">
        <v>32771</v>
      </c>
      <c r="E14" s="124"/>
      <c r="F14" s="125">
        <v>28778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0.19</v>
      </c>
      <c r="C19" s="134">
        <f>ROUND(VALUE(SUBSTITUTE(実質収支比率等に係る経年分析!G$48,"▲","-")),2)</f>
        <v>0.09</v>
      </c>
      <c r="D19" s="134">
        <f>ROUND(VALUE(SUBSTITUTE(実質収支比率等に係る経年分析!H$48,"▲","-")),2)</f>
        <v>1.53</v>
      </c>
      <c r="E19" s="134">
        <f>ROUND(VALUE(SUBSTITUTE(実質収支比率等に係る経年分析!I$48,"▲","-")),2)</f>
        <v>0.97</v>
      </c>
      <c r="F19" s="134">
        <f>ROUND(VALUE(SUBSTITUTE(実質収支比率等に係る経年分析!J$48,"▲","-")),2)</f>
        <v>0.76</v>
      </c>
    </row>
    <row r="20" spans="1:11" x14ac:dyDescent="0.15">
      <c r="A20" s="134" t="s">
        <v>42</v>
      </c>
      <c r="B20" s="134">
        <f>ROUND(VALUE(SUBSTITUTE(実質収支比率等に係る経年分析!F$47,"▲","-")),2)</f>
        <v>12.06</v>
      </c>
      <c r="C20" s="134">
        <f>ROUND(VALUE(SUBSTITUTE(実質収支比率等に係る経年分析!G$47,"▲","-")),2)</f>
        <v>12.34</v>
      </c>
      <c r="D20" s="134">
        <f>ROUND(VALUE(SUBSTITUTE(実質収支比率等に係る経年分析!H$47,"▲","-")),2)</f>
        <v>12.26</v>
      </c>
      <c r="E20" s="134">
        <f>ROUND(VALUE(SUBSTITUTE(実質収支比率等に係る経年分析!I$47,"▲","-")),2)</f>
        <v>13.18</v>
      </c>
      <c r="F20" s="134">
        <f>ROUND(VALUE(SUBSTITUTE(実質収支比率等に係る経年分析!J$47,"▲","-")),2)</f>
        <v>13.57</v>
      </c>
    </row>
    <row r="21" spans="1:11" x14ac:dyDescent="0.15">
      <c r="A21" s="134" t="s">
        <v>43</v>
      </c>
      <c r="B21" s="134">
        <f>IF(ISNUMBER(VALUE(SUBSTITUTE(実質収支比率等に係る経年分析!F$49,"▲","-"))),ROUND(VALUE(SUBSTITUTE(実質収支比率等に係る経年分析!F$49,"▲","-")),2),NA())</f>
        <v>-1.68</v>
      </c>
      <c r="C21" s="134">
        <f>IF(ISNUMBER(VALUE(SUBSTITUTE(実質収支比率等に係る経年分析!G$49,"▲","-"))),ROUND(VALUE(SUBSTITUTE(実質収支比率等に係る経年分析!G$49,"▲","-")),2),NA())</f>
        <v>0.03</v>
      </c>
      <c r="D21" s="134">
        <f>IF(ISNUMBER(VALUE(SUBSTITUTE(実質収支比率等に係る経年分析!H$49,"▲","-"))),ROUND(VALUE(SUBSTITUTE(実質収支比率等に係る経年分析!H$49,"▲","-")),2),NA())</f>
        <v>1.53</v>
      </c>
      <c r="E21" s="134">
        <f>IF(ISNUMBER(VALUE(SUBSTITUTE(実質収支比率等に係る経年分析!I$49,"▲","-"))),ROUND(VALUE(SUBSTITUTE(実質収支比率等に係る経年分析!I$49,"▲","-")),2),NA())</f>
        <v>0.27</v>
      </c>
      <c r="F21" s="134">
        <f>IF(ISNUMBER(VALUE(SUBSTITUTE(実質収支比率等に係る経年分析!J$49,"▲","-"))),ROUND(VALUE(SUBSTITUTE(実質収支比率等に係る経年分析!J$49,"▲","-")),2),NA())</f>
        <v>0.34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3.07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6.35</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6.67</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国民健康保険特別会計</v>
      </c>
      <c r="B29" s="135">
        <f>IF(ROUND(VALUE(SUBSTITUTE(連結実質赤字比率に係る赤字・黒字の構成分析!F$41,"▲", "-")), 2) &lt; 0, ABS(ROUND(VALUE(SUBSTITUTE(連結実質赤字比率に係る赤字・黒字の構成分析!F$41,"▲", "-")), 2)), NA())</f>
        <v>0.17</v>
      </c>
      <c r="C29" s="135" t="e">
        <f>IF(ROUND(VALUE(SUBSTITUTE(連結実質赤字比率に係る赤字・黒字の構成分析!F$41,"▲", "-")), 2) &gt;= 0, ABS(ROUND(VALUE(SUBSTITUTE(連結実質赤字比率に係る赤字・黒字の構成分析!F$41,"▲", "-")), 2)), NA())</f>
        <v>#N/A</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f>IF(ROUND(VALUE(SUBSTITUTE(連結実質赤字比率に係る赤字・黒字の構成分析!H$41,"▲", "-")), 2) &lt; 0, ABS(ROUND(VALUE(SUBSTITUTE(連結実質赤字比率に係る赤字・黒字の構成分析!H$41,"▲", "-")), 2)), NA())</f>
        <v>0.62</v>
      </c>
      <c r="G29" s="135" t="e">
        <f>IF(ROUND(VALUE(SUBSTITUTE(連結実質赤字比率に係る赤字・黒字の構成分析!H$41,"▲", "-")), 2) &gt;= 0, ABS(ROUND(VALUE(SUBSTITUTE(連結実質赤字比率に係る赤字・黒字の構成分析!H$41,"▲", "-")), 2)), NA())</f>
        <v>#N/A</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学校給食事業特別会計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農業共済事業会計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1.26</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4.9800000000000004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8.9600000000000009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3811</v>
      </c>
      <c r="E42" s="136"/>
      <c r="F42" s="136"/>
      <c r="G42" s="136">
        <f>'実質公債費比率（分子）の構造'!L$52</f>
        <v>3766</v>
      </c>
      <c r="H42" s="136"/>
      <c r="I42" s="136"/>
      <c r="J42" s="136">
        <f>'実質公債費比率（分子）の構造'!M$52</f>
        <v>3700</v>
      </c>
      <c r="K42" s="136"/>
      <c r="L42" s="136"/>
      <c r="M42" s="136">
        <f>'実質公債費比率（分子）の構造'!N$52</f>
        <v>3809</v>
      </c>
      <c r="N42" s="136"/>
      <c r="O42" s="136"/>
      <c r="P42" s="136">
        <f>'実質公債費比率（分子）の構造'!O$52</f>
        <v>3946</v>
      </c>
    </row>
    <row r="43" spans="1:16" x14ac:dyDescent="0.15">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178</v>
      </c>
      <c r="C44" s="136"/>
      <c r="D44" s="136"/>
      <c r="E44" s="136">
        <f>'実質公債費比率（分子）の構造'!L$50</f>
        <v>142</v>
      </c>
      <c r="F44" s="136"/>
      <c r="G44" s="136"/>
      <c r="H44" s="136">
        <f>'実質公債費比率（分子）の構造'!M$50</f>
        <v>71</v>
      </c>
      <c r="I44" s="136"/>
      <c r="J44" s="136"/>
      <c r="K44" s="136">
        <f>'実質公債費比率（分子）の構造'!N$50</f>
        <v>94</v>
      </c>
      <c r="L44" s="136"/>
      <c r="M44" s="136"/>
      <c r="N44" s="136">
        <f>'実質公債費比率（分子）の構造'!O$50</f>
        <v>29</v>
      </c>
      <c r="O44" s="136"/>
      <c r="P44" s="136"/>
    </row>
    <row r="45" spans="1:16" x14ac:dyDescent="0.15">
      <c r="A45" s="136" t="s">
        <v>53</v>
      </c>
      <c r="B45" s="136">
        <f>'実質公債費比率（分子）の構造'!K$49</f>
        <v>1</v>
      </c>
      <c r="C45" s="136"/>
      <c r="D45" s="136"/>
      <c r="E45" s="136">
        <f>'実質公債費比率（分子）の構造'!L$49</f>
        <v>14</v>
      </c>
      <c r="F45" s="136"/>
      <c r="G45" s="136"/>
      <c r="H45" s="136">
        <f>'実質公債費比率（分子）の構造'!M$49</f>
        <v>33</v>
      </c>
      <c r="I45" s="136"/>
      <c r="J45" s="136"/>
      <c r="K45" s="136">
        <f>'実質公債費比率（分子）の構造'!N$49</f>
        <v>136</v>
      </c>
      <c r="L45" s="136"/>
      <c r="M45" s="136"/>
      <c r="N45" s="136">
        <f>'実質公債費比率（分子）の構造'!O$49</f>
        <v>75</v>
      </c>
      <c r="O45" s="136"/>
      <c r="P45" s="136"/>
    </row>
    <row r="46" spans="1:16" x14ac:dyDescent="0.15">
      <c r="A46" s="136" t="s">
        <v>54</v>
      </c>
      <c r="B46" s="136">
        <f>'実質公債費比率（分子）の構造'!K$48</f>
        <v>1010</v>
      </c>
      <c r="C46" s="136"/>
      <c r="D46" s="136"/>
      <c r="E46" s="136">
        <f>'実質公債費比率（分子）の構造'!L$48</f>
        <v>968</v>
      </c>
      <c r="F46" s="136"/>
      <c r="G46" s="136"/>
      <c r="H46" s="136">
        <f>'実質公債費比率（分子）の構造'!M$48</f>
        <v>889</v>
      </c>
      <c r="I46" s="136"/>
      <c r="J46" s="136"/>
      <c r="K46" s="136">
        <f>'実質公債費比率（分子）の構造'!N$48</f>
        <v>858</v>
      </c>
      <c r="L46" s="136"/>
      <c r="M46" s="136"/>
      <c r="N46" s="136">
        <f>'実質公債費比率（分子）の構造'!O$48</f>
        <v>903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4374</v>
      </c>
      <c r="C49" s="136"/>
      <c r="D49" s="136"/>
      <c r="E49" s="136">
        <f>'実質公債費比率（分子）の構造'!L$45</f>
        <v>3992</v>
      </c>
      <c r="F49" s="136"/>
      <c r="G49" s="136"/>
      <c r="H49" s="136">
        <f>'実質公債費比率（分子）の構造'!M$45</f>
        <v>3708</v>
      </c>
      <c r="I49" s="136"/>
      <c r="J49" s="136"/>
      <c r="K49" s="136">
        <f>'実質公債費比率（分子）の構造'!N$45</f>
        <v>3766</v>
      </c>
      <c r="L49" s="136"/>
      <c r="M49" s="136"/>
      <c r="N49" s="136">
        <f>'実質公債費比率（分子）の構造'!O$45</f>
        <v>3583</v>
      </c>
      <c r="O49" s="136"/>
      <c r="P49" s="136"/>
    </row>
    <row r="50" spans="1:16" x14ac:dyDescent="0.15">
      <c r="A50" s="136" t="s">
        <v>58</v>
      </c>
      <c r="B50" s="136" t="e">
        <f>NA()</f>
        <v>#N/A</v>
      </c>
      <c r="C50" s="136">
        <f>IF(ISNUMBER('実質公債費比率（分子）の構造'!K$53),'実質公債費比率（分子）の構造'!K$53,NA())</f>
        <v>1753</v>
      </c>
      <c r="D50" s="136" t="e">
        <f>NA()</f>
        <v>#N/A</v>
      </c>
      <c r="E50" s="136" t="e">
        <f>NA()</f>
        <v>#N/A</v>
      </c>
      <c r="F50" s="136">
        <f>IF(ISNUMBER('実質公債費比率（分子）の構造'!L$53),'実質公債費比率（分子）の構造'!L$53,NA())</f>
        <v>1350</v>
      </c>
      <c r="G50" s="136" t="e">
        <f>NA()</f>
        <v>#N/A</v>
      </c>
      <c r="H50" s="136" t="e">
        <f>NA()</f>
        <v>#N/A</v>
      </c>
      <c r="I50" s="136">
        <f>IF(ISNUMBER('実質公債費比率（分子）の構造'!M$53),'実質公債費比率（分子）の構造'!M$53,NA())</f>
        <v>1001</v>
      </c>
      <c r="J50" s="136" t="e">
        <f>NA()</f>
        <v>#N/A</v>
      </c>
      <c r="K50" s="136" t="e">
        <f>NA()</f>
        <v>#N/A</v>
      </c>
      <c r="L50" s="136">
        <f>IF(ISNUMBER('実質公債費比率（分子）の構造'!N$53),'実質公債費比率（分子）の構造'!N$53,NA())</f>
        <v>1045</v>
      </c>
      <c r="M50" s="136" t="e">
        <f>NA()</f>
        <v>#N/A</v>
      </c>
      <c r="N50" s="136" t="e">
        <f>NA()</f>
        <v>#N/A</v>
      </c>
      <c r="O50" s="136">
        <f>IF(ISNUMBER('実質公債費比率（分子）の構造'!O$53),'実質公債費比率（分子）の構造'!O$53,NA())</f>
        <v>644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36638</v>
      </c>
      <c r="E56" s="135"/>
      <c r="F56" s="135"/>
      <c r="G56" s="135">
        <f>'将来負担比率（分子）の構造'!J$51</f>
        <v>38813</v>
      </c>
      <c r="H56" s="135"/>
      <c r="I56" s="135"/>
      <c r="J56" s="135">
        <f>'将来負担比率（分子）の構造'!K$51</f>
        <v>40358</v>
      </c>
      <c r="K56" s="135"/>
      <c r="L56" s="135"/>
      <c r="M56" s="135">
        <f>'将来負担比率（分子）の構造'!L$51</f>
        <v>40982</v>
      </c>
      <c r="N56" s="135"/>
      <c r="O56" s="135"/>
      <c r="P56" s="135">
        <f>'将来負担比率（分子）の構造'!M$51</f>
        <v>41328</v>
      </c>
    </row>
    <row r="57" spans="1:16" x14ac:dyDescent="0.15">
      <c r="A57" s="135" t="s">
        <v>34</v>
      </c>
      <c r="B57" s="135"/>
      <c r="C57" s="135"/>
      <c r="D57" s="135">
        <f>'将来負担比率（分子）の構造'!I$50</f>
        <v>7470</v>
      </c>
      <c r="E57" s="135"/>
      <c r="F57" s="135"/>
      <c r="G57" s="135">
        <f>'将来負担比率（分子）の構造'!J$50</f>
        <v>7590</v>
      </c>
      <c r="H57" s="135"/>
      <c r="I57" s="135"/>
      <c r="J57" s="135">
        <f>'将来負担比率（分子）の構造'!K$50</f>
        <v>6392</v>
      </c>
      <c r="K57" s="135"/>
      <c r="L57" s="135"/>
      <c r="M57" s="135">
        <f>'将来負担比率（分子）の構造'!L$50</f>
        <v>6061</v>
      </c>
      <c r="N57" s="135"/>
      <c r="O57" s="135"/>
      <c r="P57" s="135">
        <f>'将来負担比率（分子）の構造'!M$50</f>
        <v>6047</v>
      </c>
    </row>
    <row r="58" spans="1:16" x14ac:dyDescent="0.15">
      <c r="A58" s="135" t="s">
        <v>33</v>
      </c>
      <c r="B58" s="135"/>
      <c r="C58" s="135"/>
      <c r="D58" s="135">
        <f>'将来負担比率（分子）の構造'!I$49</f>
        <v>4571</v>
      </c>
      <c r="E58" s="135"/>
      <c r="F58" s="135"/>
      <c r="G58" s="135">
        <f>'将来負担比率（分子）の構造'!J$49</f>
        <v>6024</v>
      </c>
      <c r="H58" s="135"/>
      <c r="I58" s="135"/>
      <c r="J58" s="135">
        <f>'将来負担比率（分子）の構造'!K$49</f>
        <v>6096</v>
      </c>
      <c r="K58" s="135"/>
      <c r="L58" s="135"/>
      <c r="M58" s="135">
        <f>'将来負担比率（分子）の構造'!L$49</f>
        <v>6307</v>
      </c>
      <c r="N58" s="135"/>
      <c r="O58" s="135"/>
      <c r="P58" s="135">
        <f>'将来負担比率（分子）の構造'!M$49</f>
        <v>6678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1872</v>
      </c>
      <c r="C61" s="135"/>
      <c r="D61" s="135"/>
      <c r="E61" s="135">
        <f>'将来負担比率（分子）の構造'!J$46</f>
        <v>1813</v>
      </c>
      <c r="F61" s="135"/>
      <c r="G61" s="135"/>
      <c r="H61" s="135">
        <f>'将来負担比率（分子）の構造'!K$46</f>
        <v>1739</v>
      </c>
      <c r="I61" s="135"/>
      <c r="J61" s="135"/>
      <c r="K61" s="135">
        <f>'将来負担比率（分子）の構造'!L$46</f>
        <v>1691</v>
      </c>
      <c r="L61" s="135"/>
      <c r="M61" s="135"/>
      <c r="N61" s="135">
        <f>'将来負担比率（分子）の構造'!M$46</f>
        <v>1681</v>
      </c>
      <c r="O61" s="135"/>
      <c r="P61" s="135"/>
    </row>
    <row r="62" spans="1:16" x14ac:dyDescent="0.15">
      <c r="A62" s="135" t="s">
        <v>28</v>
      </c>
      <c r="B62" s="135">
        <f>'将来負担比率（分子）の構造'!I$45</f>
        <v>4480</v>
      </c>
      <c r="C62" s="135"/>
      <c r="D62" s="135"/>
      <c r="E62" s="135">
        <f>'将来負担比率（分子）の構造'!J$45</f>
        <v>4244</v>
      </c>
      <c r="F62" s="135"/>
      <c r="G62" s="135"/>
      <c r="H62" s="135">
        <f>'将来負担比率（分子）の構造'!K$45</f>
        <v>6003</v>
      </c>
      <c r="I62" s="135"/>
      <c r="J62" s="135"/>
      <c r="K62" s="135">
        <f>'将来負担比率（分子）の構造'!L$45</f>
        <v>5553</v>
      </c>
      <c r="L62" s="135"/>
      <c r="M62" s="135"/>
      <c r="N62" s="135">
        <f>'将来負担比率（分子）の構造'!M$45</f>
        <v>4935</v>
      </c>
      <c r="O62" s="135"/>
      <c r="P62" s="135"/>
    </row>
    <row r="63" spans="1:16" x14ac:dyDescent="0.15">
      <c r="A63" s="135" t="s">
        <v>27</v>
      </c>
      <c r="B63" s="135">
        <f>'将来負担比率（分子）の構造'!I$44</f>
        <v>561</v>
      </c>
      <c r="C63" s="135"/>
      <c r="D63" s="135"/>
      <c r="E63" s="135">
        <f>'将来負担比率（分子）の構造'!J$44</f>
        <v>2216</v>
      </c>
      <c r="F63" s="135"/>
      <c r="G63" s="135"/>
      <c r="H63" s="135">
        <f>'将来負担比率（分子）の構造'!K$44</f>
        <v>2857</v>
      </c>
      <c r="I63" s="135"/>
      <c r="J63" s="135"/>
      <c r="K63" s="135">
        <f>'将来負担比率（分子）の構造'!L$44</f>
        <v>3078</v>
      </c>
      <c r="L63" s="135"/>
      <c r="M63" s="135"/>
      <c r="N63" s="135">
        <f>'将来負担比率（分子）の構造'!M$44</f>
        <v>2924</v>
      </c>
      <c r="O63" s="135"/>
      <c r="P63" s="135"/>
    </row>
    <row r="64" spans="1:16" x14ac:dyDescent="0.15">
      <c r="A64" s="135" t="s">
        <v>26</v>
      </c>
      <c r="B64" s="135">
        <f>'将来負担比率（分子）の構造'!I$43</f>
        <v>17154</v>
      </c>
      <c r="C64" s="135"/>
      <c r="D64" s="135"/>
      <c r="E64" s="135">
        <f>'将来負担比率（分子）の構造'!J$43</f>
        <v>17822</v>
      </c>
      <c r="F64" s="135"/>
      <c r="G64" s="135"/>
      <c r="H64" s="135">
        <f>'将来負担比率（分子）の構造'!K$43</f>
        <v>15568</v>
      </c>
      <c r="I64" s="135"/>
      <c r="J64" s="135"/>
      <c r="K64" s="135">
        <f>'将来負担比率（分子）の構造'!L$43</f>
        <v>14203</v>
      </c>
      <c r="L64" s="135"/>
      <c r="M64" s="135"/>
      <c r="N64" s="135">
        <f>'将来負担比率（分子）の構造'!M$43</f>
        <v>13739</v>
      </c>
      <c r="O64" s="135"/>
      <c r="P64" s="135"/>
    </row>
    <row r="65" spans="1:16" x14ac:dyDescent="0.15">
      <c r="A65" s="135" t="s">
        <v>25</v>
      </c>
      <c r="B65" s="135">
        <f>'将来負担比率（分子）の構造'!I$42</f>
        <v>784</v>
      </c>
      <c r="C65" s="135"/>
      <c r="D65" s="135"/>
      <c r="E65" s="135">
        <f>'将来負担比率（分子）の構造'!J$42</f>
        <v>518</v>
      </c>
      <c r="F65" s="135"/>
      <c r="G65" s="135"/>
      <c r="H65" s="135">
        <f>'将来負担比率（分子）の構造'!K$42</f>
        <v>347</v>
      </c>
      <c r="I65" s="135"/>
      <c r="J65" s="135"/>
      <c r="K65" s="135">
        <f>'将来負担比率（分子）の構造'!L$42</f>
        <v>310</v>
      </c>
      <c r="L65" s="135"/>
      <c r="M65" s="135"/>
      <c r="N65" s="135">
        <f>'将来負担比率（分子）の構造'!M$42</f>
        <v>236</v>
      </c>
      <c r="O65" s="135"/>
      <c r="P65" s="135"/>
    </row>
    <row r="66" spans="1:16" x14ac:dyDescent="0.15">
      <c r="A66" s="135" t="s">
        <v>24</v>
      </c>
      <c r="B66" s="135">
        <f>'将来負担比率（分子）の構造'!I$41</f>
        <v>30504</v>
      </c>
      <c r="C66" s="135"/>
      <c r="D66" s="135"/>
      <c r="E66" s="135">
        <f>'将来負担比率（分子）の構造'!J$41</f>
        <v>31018</v>
      </c>
      <c r="F66" s="135"/>
      <c r="G66" s="135"/>
      <c r="H66" s="135">
        <f>'将来負担比率（分子）の構造'!K$41</f>
        <v>37076</v>
      </c>
      <c r="I66" s="135"/>
      <c r="J66" s="135"/>
      <c r="K66" s="135">
        <f>'将来負担比率（分子）の構造'!L$41</f>
        <v>37153</v>
      </c>
      <c r="L66" s="135"/>
      <c r="M66" s="135"/>
      <c r="N66" s="135">
        <f>'将来負担比率（分子）の構造'!M$41</f>
        <v>37272</v>
      </c>
      <c r="O66" s="135"/>
      <c r="P66" s="135"/>
    </row>
    <row r="67" spans="1:16" x14ac:dyDescent="0.15">
      <c r="A67" s="135" t="s">
        <v>62</v>
      </c>
      <c r="B67" s="135" t="e">
        <f>NA()</f>
        <v>#N/A</v>
      </c>
      <c r="C67" s="135">
        <f>IF(ISNUMBER('将来負担比率（分子）の構造'!I$52), IF('将来負担比率（分子）の構造'!I$52 &lt; 0, 0, '将来負担比率（分子）の構造'!I$52), NA())</f>
        <v>6677</v>
      </c>
      <c r="D67" s="135" t="e">
        <f>NA()</f>
        <v>#N/A</v>
      </c>
      <c r="E67" s="135" t="e">
        <f>NA()</f>
        <v>#N/A</v>
      </c>
      <c r="F67" s="135">
        <f>IF(ISNUMBER('将来負担比率（分子）の構造'!J$52), IF('将来負担比率（分子）の構造'!J$52 &lt; 0, 0, '将来負担比率（分子）の構造'!J$52), NA())</f>
        <v>5204</v>
      </c>
      <c r="G67" s="135" t="e">
        <f>NA()</f>
        <v>#N/A</v>
      </c>
      <c r="H67" s="135" t="e">
        <f>NA()</f>
        <v>#N/A</v>
      </c>
      <c r="I67" s="135">
        <f>IF(ISNUMBER('将来負担比率（分子）の構造'!K$52), IF('将来負担比率（分子）の構造'!K$52 &lt; 0, 0, '将来負担比率（分子）の構造'!K$52), NA())</f>
        <v>10744</v>
      </c>
      <c r="J67" s="135" t="e">
        <f>NA()</f>
        <v>#N/A</v>
      </c>
      <c r="K67" s="135" t="e">
        <f>NA()</f>
        <v>#N/A</v>
      </c>
      <c r="L67" s="135">
        <f>IF(ISNUMBER('将来負担比率（分子）の構造'!L$52), IF('将来負担比率（分子）の構造'!L$52 &lt; 0, 0, '将来負担比率（分子）の構造'!L$52), NA())</f>
        <v>8639</v>
      </c>
      <c r="M67" s="135" t="e">
        <f>NA()</f>
        <v>#N/A</v>
      </c>
      <c r="N67" s="135" t="e">
        <f>NA()</f>
        <v>#N/A</v>
      </c>
      <c r="O67" s="135">
        <f>IF(ISNUMBER('将来負担比率（分子）の構造'!M$52), IF('将来負担比率（分子）の構造'!M$52 &lt; 0, 0, '将来負担比率（分子）の構造'!M$52), NA())</f>
        <v>6734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11111007</v>
      </c>
      <c r="S5" s="583"/>
      <c r="T5" s="583"/>
      <c r="U5" s="583"/>
      <c r="V5" s="583"/>
      <c r="W5" s="583"/>
      <c r="X5" s="583"/>
      <c r="Y5" s="584"/>
      <c r="Z5" s="585">
        <v>35.4</v>
      </c>
      <c r="AA5" s="585"/>
      <c r="AB5" s="585"/>
      <c r="AC5" s="585"/>
      <c r="AD5" s="586">
        <v>10533398</v>
      </c>
      <c r="AE5" s="586"/>
      <c r="AF5" s="586"/>
      <c r="AG5" s="586"/>
      <c r="AH5" s="586"/>
      <c r="AI5" s="586"/>
      <c r="AJ5" s="586"/>
      <c r="AK5" s="586"/>
      <c r="AL5" s="587">
        <v>58.4</v>
      </c>
      <c r="AM5" s="588"/>
      <c r="AN5" s="588"/>
      <c r="AO5" s="589"/>
      <c r="AP5" s="579" t="s">
        <v>206</v>
      </c>
      <c r="AQ5" s="580"/>
      <c r="AR5" s="580"/>
      <c r="AS5" s="580"/>
      <c r="AT5" s="580"/>
      <c r="AU5" s="580"/>
      <c r="AV5" s="580"/>
      <c r="AW5" s="580"/>
      <c r="AX5" s="580"/>
      <c r="AY5" s="580"/>
      <c r="AZ5" s="580"/>
      <c r="BA5" s="580"/>
      <c r="BB5" s="580"/>
      <c r="BC5" s="580"/>
      <c r="BD5" s="580"/>
      <c r="BE5" s="580"/>
      <c r="BF5" s="581"/>
      <c r="BG5" s="593">
        <v>10512155</v>
      </c>
      <c r="BH5" s="594"/>
      <c r="BI5" s="594"/>
      <c r="BJ5" s="594"/>
      <c r="BK5" s="594"/>
      <c r="BL5" s="594"/>
      <c r="BM5" s="594"/>
      <c r="BN5" s="595"/>
      <c r="BO5" s="596">
        <v>94.6</v>
      </c>
      <c r="BP5" s="596"/>
      <c r="BQ5" s="596"/>
      <c r="BR5" s="596"/>
      <c r="BS5" s="597">
        <v>93915</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258982</v>
      </c>
      <c r="S6" s="594"/>
      <c r="T6" s="594"/>
      <c r="U6" s="594"/>
      <c r="V6" s="594"/>
      <c r="W6" s="594"/>
      <c r="X6" s="594"/>
      <c r="Y6" s="595"/>
      <c r="Z6" s="596">
        <v>0.8</v>
      </c>
      <c r="AA6" s="596"/>
      <c r="AB6" s="596"/>
      <c r="AC6" s="596"/>
      <c r="AD6" s="597">
        <v>258982</v>
      </c>
      <c r="AE6" s="597"/>
      <c r="AF6" s="597"/>
      <c r="AG6" s="597"/>
      <c r="AH6" s="597"/>
      <c r="AI6" s="597"/>
      <c r="AJ6" s="597"/>
      <c r="AK6" s="597"/>
      <c r="AL6" s="598">
        <v>1.4</v>
      </c>
      <c r="AM6" s="599"/>
      <c r="AN6" s="599"/>
      <c r="AO6" s="600"/>
      <c r="AP6" s="590" t="s">
        <v>211</v>
      </c>
      <c r="AQ6" s="591"/>
      <c r="AR6" s="591"/>
      <c r="AS6" s="591"/>
      <c r="AT6" s="591"/>
      <c r="AU6" s="591"/>
      <c r="AV6" s="591"/>
      <c r="AW6" s="591"/>
      <c r="AX6" s="591"/>
      <c r="AY6" s="591"/>
      <c r="AZ6" s="591"/>
      <c r="BA6" s="591"/>
      <c r="BB6" s="591"/>
      <c r="BC6" s="591"/>
      <c r="BD6" s="591"/>
      <c r="BE6" s="591"/>
      <c r="BF6" s="592"/>
      <c r="BG6" s="593">
        <v>10512155</v>
      </c>
      <c r="BH6" s="594"/>
      <c r="BI6" s="594"/>
      <c r="BJ6" s="594"/>
      <c r="BK6" s="594"/>
      <c r="BL6" s="594"/>
      <c r="BM6" s="594"/>
      <c r="BN6" s="595"/>
      <c r="BO6" s="596">
        <v>94.6</v>
      </c>
      <c r="BP6" s="596"/>
      <c r="BQ6" s="596"/>
      <c r="BR6" s="596"/>
      <c r="BS6" s="597">
        <v>93915</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235782</v>
      </c>
      <c r="CS6" s="594"/>
      <c r="CT6" s="594"/>
      <c r="CU6" s="594"/>
      <c r="CV6" s="594"/>
      <c r="CW6" s="594"/>
      <c r="CX6" s="594"/>
      <c r="CY6" s="595"/>
      <c r="CZ6" s="596">
        <v>0.8</v>
      </c>
      <c r="DA6" s="596"/>
      <c r="DB6" s="596"/>
      <c r="DC6" s="596"/>
      <c r="DD6" s="602" t="s">
        <v>213</v>
      </c>
      <c r="DE6" s="594"/>
      <c r="DF6" s="594"/>
      <c r="DG6" s="594"/>
      <c r="DH6" s="594"/>
      <c r="DI6" s="594"/>
      <c r="DJ6" s="594"/>
      <c r="DK6" s="594"/>
      <c r="DL6" s="594"/>
      <c r="DM6" s="594"/>
      <c r="DN6" s="594"/>
      <c r="DO6" s="594"/>
      <c r="DP6" s="595"/>
      <c r="DQ6" s="602">
        <v>235782</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24777</v>
      </c>
      <c r="S7" s="594"/>
      <c r="T7" s="594"/>
      <c r="U7" s="594"/>
      <c r="V7" s="594"/>
      <c r="W7" s="594"/>
      <c r="X7" s="594"/>
      <c r="Y7" s="595"/>
      <c r="Z7" s="596">
        <v>0.1</v>
      </c>
      <c r="AA7" s="596"/>
      <c r="AB7" s="596"/>
      <c r="AC7" s="596"/>
      <c r="AD7" s="597">
        <v>24777</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4398732</v>
      </c>
      <c r="BH7" s="594"/>
      <c r="BI7" s="594"/>
      <c r="BJ7" s="594"/>
      <c r="BK7" s="594"/>
      <c r="BL7" s="594"/>
      <c r="BM7" s="594"/>
      <c r="BN7" s="595"/>
      <c r="BO7" s="596">
        <v>39.6</v>
      </c>
      <c r="BP7" s="596"/>
      <c r="BQ7" s="596"/>
      <c r="BR7" s="596"/>
      <c r="BS7" s="597">
        <v>93915</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3669296</v>
      </c>
      <c r="CS7" s="594"/>
      <c r="CT7" s="594"/>
      <c r="CU7" s="594"/>
      <c r="CV7" s="594"/>
      <c r="CW7" s="594"/>
      <c r="CX7" s="594"/>
      <c r="CY7" s="595"/>
      <c r="CZ7" s="596">
        <v>11.9</v>
      </c>
      <c r="DA7" s="596"/>
      <c r="DB7" s="596"/>
      <c r="DC7" s="596"/>
      <c r="DD7" s="602">
        <v>248516</v>
      </c>
      <c r="DE7" s="594"/>
      <c r="DF7" s="594"/>
      <c r="DG7" s="594"/>
      <c r="DH7" s="594"/>
      <c r="DI7" s="594"/>
      <c r="DJ7" s="594"/>
      <c r="DK7" s="594"/>
      <c r="DL7" s="594"/>
      <c r="DM7" s="594"/>
      <c r="DN7" s="594"/>
      <c r="DO7" s="594"/>
      <c r="DP7" s="595"/>
      <c r="DQ7" s="602">
        <v>2977292</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79614</v>
      </c>
      <c r="S8" s="594"/>
      <c r="T8" s="594"/>
      <c r="U8" s="594"/>
      <c r="V8" s="594"/>
      <c r="W8" s="594"/>
      <c r="X8" s="594"/>
      <c r="Y8" s="595"/>
      <c r="Z8" s="596">
        <v>0.3</v>
      </c>
      <c r="AA8" s="596"/>
      <c r="AB8" s="596"/>
      <c r="AC8" s="596"/>
      <c r="AD8" s="597">
        <v>79614</v>
      </c>
      <c r="AE8" s="597"/>
      <c r="AF8" s="597"/>
      <c r="AG8" s="597"/>
      <c r="AH8" s="597"/>
      <c r="AI8" s="597"/>
      <c r="AJ8" s="597"/>
      <c r="AK8" s="597"/>
      <c r="AL8" s="598">
        <v>0.4</v>
      </c>
      <c r="AM8" s="599"/>
      <c r="AN8" s="599"/>
      <c r="AO8" s="600"/>
      <c r="AP8" s="590" t="s">
        <v>218</v>
      </c>
      <c r="AQ8" s="591"/>
      <c r="AR8" s="591"/>
      <c r="AS8" s="591"/>
      <c r="AT8" s="591"/>
      <c r="AU8" s="591"/>
      <c r="AV8" s="591"/>
      <c r="AW8" s="591"/>
      <c r="AX8" s="591"/>
      <c r="AY8" s="591"/>
      <c r="AZ8" s="591"/>
      <c r="BA8" s="591"/>
      <c r="BB8" s="591"/>
      <c r="BC8" s="591"/>
      <c r="BD8" s="591"/>
      <c r="BE8" s="591"/>
      <c r="BF8" s="592"/>
      <c r="BG8" s="593">
        <v>132337</v>
      </c>
      <c r="BH8" s="594"/>
      <c r="BI8" s="594"/>
      <c r="BJ8" s="594"/>
      <c r="BK8" s="594"/>
      <c r="BL8" s="594"/>
      <c r="BM8" s="594"/>
      <c r="BN8" s="595"/>
      <c r="BO8" s="596">
        <v>1.2</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11090690</v>
      </c>
      <c r="CS8" s="594"/>
      <c r="CT8" s="594"/>
      <c r="CU8" s="594"/>
      <c r="CV8" s="594"/>
      <c r="CW8" s="594"/>
      <c r="CX8" s="594"/>
      <c r="CY8" s="595"/>
      <c r="CZ8" s="596">
        <v>35.9</v>
      </c>
      <c r="DA8" s="596"/>
      <c r="DB8" s="596"/>
      <c r="DC8" s="596"/>
      <c r="DD8" s="602">
        <v>553351</v>
      </c>
      <c r="DE8" s="594"/>
      <c r="DF8" s="594"/>
      <c r="DG8" s="594"/>
      <c r="DH8" s="594"/>
      <c r="DI8" s="594"/>
      <c r="DJ8" s="594"/>
      <c r="DK8" s="594"/>
      <c r="DL8" s="594"/>
      <c r="DM8" s="594"/>
      <c r="DN8" s="594"/>
      <c r="DO8" s="594"/>
      <c r="DP8" s="595"/>
      <c r="DQ8" s="602">
        <v>5758861</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78206</v>
      </c>
      <c r="S9" s="594"/>
      <c r="T9" s="594"/>
      <c r="U9" s="594"/>
      <c r="V9" s="594"/>
      <c r="W9" s="594"/>
      <c r="X9" s="594"/>
      <c r="Y9" s="595"/>
      <c r="Z9" s="596">
        <v>0.2</v>
      </c>
      <c r="AA9" s="596"/>
      <c r="AB9" s="596"/>
      <c r="AC9" s="596"/>
      <c r="AD9" s="597">
        <v>78206</v>
      </c>
      <c r="AE9" s="597"/>
      <c r="AF9" s="597"/>
      <c r="AG9" s="597"/>
      <c r="AH9" s="597"/>
      <c r="AI9" s="597"/>
      <c r="AJ9" s="597"/>
      <c r="AK9" s="597"/>
      <c r="AL9" s="598">
        <v>0.4</v>
      </c>
      <c r="AM9" s="599"/>
      <c r="AN9" s="599"/>
      <c r="AO9" s="600"/>
      <c r="AP9" s="590" t="s">
        <v>221</v>
      </c>
      <c r="AQ9" s="591"/>
      <c r="AR9" s="591"/>
      <c r="AS9" s="591"/>
      <c r="AT9" s="591"/>
      <c r="AU9" s="591"/>
      <c r="AV9" s="591"/>
      <c r="AW9" s="591"/>
      <c r="AX9" s="591"/>
      <c r="AY9" s="591"/>
      <c r="AZ9" s="591"/>
      <c r="BA9" s="591"/>
      <c r="BB9" s="591"/>
      <c r="BC9" s="591"/>
      <c r="BD9" s="591"/>
      <c r="BE9" s="591"/>
      <c r="BF9" s="592"/>
      <c r="BG9" s="593">
        <v>3513283</v>
      </c>
      <c r="BH9" s="594"/>
      <c r="BI9" s="594"/>
      <c r="BJ9" s="594"/>
      <c r="BK9" s="594"/>
      <c r="BL9" s="594"/>
      <c r="BM9" s="594"/>
      <c r="BN9" s="595"/>
      <c r="BO9" s="596">
        <v>31.6</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2729009</v>
      </c>
      <c r="CS9" s="594"/>
      <c r="CT9" s="594"/>
      <c r="CU9" s="594"/>
      <c r="CV9" s="594"/>
      <c r="CW9" s="594"/>
      <c r="CX9" s="594"/>
      <c r="CY9" s="595"/>
      <c r="CZ9" s="596">
        <v>8.8000000000000007</v>
      </c>
      <c r="DA9" s="596"/>
      <c r="DB9" s="596"/>
      <c r="DC9" s="596"/>
      <c r="DD9" s="602">
        <v>188780</v>
      </c>
      <c r="DE9" s="594"/>
      <c r="DF9" s="594"/>
      <c r="DG9" s="594"/>
      <c r="DH9" s="594"/>
      <c r="DI9" s="594"/>
      <c r="DJ9" s="594"/>
      <c r="DK9" s="594"/>
      <c r="DL9" s="594"/>
      <c r="DM9" s="594"/>
      <c r="DN9" s="594"/>
      <c r="DO9" s="594"/>
      <c r="DP9" s="595"/>
      <c r="DQ9" s="602">
        <v>2423799</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1462690</v>
      </c>
      <c r="S10" s="594"/>
      <c r="T10" s="594"/>
      <c r="U10" s="594"/>
      <c r="V10" s="594"/>
      <c r="W10" s="594"/>
      <c r="X10" s="594"/>
      <c r="Y10" s="595"/>
      <c r="Z10" s="596">
        <v>4.7</v>
      </c>
      <c r="AA10" s="596"/>
      <c r="AB10" s="596"/>
      <c r="AC10" s="596"/>
      <c r="AD10" s="597">
        <v>1462690</v>
      </c>
      <c r="AE10" s="597"/>
      <c r="AF10" s="597"/>
      <c r="AG10" s="597"/>
      <c r="AH10" s="597"/>
      <c r="AI10" s="597"/>
      <c r="AJ10" s="597"/>
      <c r="AK10" s="597"/>
      <c r="AL10" s="598">
        <v>8.1</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223309</v>
      </c>
      <c r="BH10" s="594"/>
      <c r="BI10" s="594"/>
      <c r="BJ10" s="594"/>
      <c r="BK10" s="594"/>
      <c r="BL10" s="594"/>
      <c r="BM10" s="594"/>
      <c r="BN10" s="595"/>
      <c r="BO10" s="596">
        <v>2</v>
      </c>
      <c r="BP10" s="596"/>
      <c r="BQ10" s="596"/>
      <c r="BR10" s="596"/>
      <c r="BS10" s="602" t="s">
        <v>108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197313</v>
      </c>
      <c r="CS10" s="594"/>
      <c r="CT10" s="594"/>
      <c r="CU10" s="594"/>
      <c r="CV10" s="594"/>
      <c r="CW10" s="594"/>
      <c r="CX10" s="594"/>
      <c r="CY10" s="595"/>
      <c r="CZ10" s="596">
        <v>0.6</v>
      </c>
      <c r="DA10" s="596"/>
      <c r="DB10" s="596"/>
      <c r="DC10" s="596"/>
      <c r="DD10" s="602" t="s">
        <v>108</v>
      </c>
      <c r="DE10" s="594"/>
      <c r="DF10" s="594"/>
      <c r="DG10" s="594"/>
      <c r="DH10" s="594"/>
      <c r="DI10" s="594"/>
      <c r="DJ10" s="594"/>
      <c r="DK10" s="594"/>
      <c r="DL10" s="594"/>
      <c r="DM10" s="594"/>
      <c r="DN10" s="594"/>
      <c r="DO10" s="594"/>
      <c r="DP10" s="595"/>
      <c r="DQ10" s="602">
        <v>28690</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581447</v>
      </c>
      <c r="S11" s="594"/>
      <c r="T11" s="594"/>
      <c r="U11" s="594"/>
      <c r="V11" s="594"/>
      <c r="W11" s="594"/>
      <c r="X11" s="594"/>
      <c r="Y11" s="595"/>
      <c r="Z11" s="596">
        <v>1.9</v>
      </c>
      <c r="AA11" s="596"/>
      <c r="AB11" s="596"/>
      <c r="AC11" s="596"/>
      <c r="AD11" s="597">
        <v>581447</v>
      </c>
      <c r="AE11" s="597"/>
      <c r="AF11" s="597"/>
      <c r="AG11" s="597"/>
      <c r="AH11" s="597"/>
      <c r="AI11" s="597"/>
      <c r="AJ11" s="597"/>
      <c r="AK11" s="597"/>
      <c r="AL11" s="598">
        <v>3.2</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529803</v>
      </c>
      <c r="BH11" s="594"/>
      <c r="BI11" s="594"/>
      <c r="BJ11" s="594"/>
      <c r="BK11" s="594"/>
      <c r="BL11" s="594"/>
      <c r="BM11" s="594"/>
      <c r="BN11" s="595"/>
      <c r="BO11" s="596">
        <v>4.8</v>
      </c>
      <c r="BP11" s="596"/>
      <c r="BQ11" s="596"/>
      <c r="BR11" s="596"/>
      <c r="BS11" s="602">
        <v>93915</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772753</v>
      </c>
      <c r="CS11" s="594"/>
      <c r="CT11" s="594"/>
      <c r="CU11" s="594"/>
      <c r="CV11" s="594"/>
      <c r="CW11" s="594"/>
      <c r="CX11" s="594"/>
      <c r="CY11" s="595"/>
      <c r="CZ11" s="596">
        <v>2.5</v>
      </c>
      <c r="DA11" s="596"/>
      <c r="DB11" s="596"/>
      <c r="DC11" s="596"/>
      <c r="DD11" s="602">
        <v>120323</v>
      </c>
      <c r="DE11" s="594"/>
      <c r="DF11" s="594"/>
      <c r="DG11" s="594"/>
      <c r="DH11" s="594"/>
      <c r="DI11" s="594"/>
      <c r="DJ11" s="594"/>
      <c r="DK11" s="594"/>
      <c r="DL11" s="594"/>
      <c r="DM11" s="594"/>
      <c r="DN11" s="594"/>
      <c r="DO11" s="594"/>
      <c r="DP11" s="595"/>
      <c r="DQ11" s="602">
        <v>495726</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5375853</v>
      </c>
      <c r="BH12" s="594"/>
      <c r="BI12" s="594"/>
      <c r="BJ12" s="594"/>
      <c r="BK12" s="594"/>
      <c r="BL12" s="594"/>
      <c r="BM12" s="594"/>
      <c r="BN12" s="595"/>
      <c r="BO12" s="596">
        <v>48.4</v>
      </c>
      <c r="BP12" s="596"/>
      <c r="BQ12" s="596"/>
      <c r="BR12" s="596"/>
      <c r="BS12" s="602" t="s">
        <v>108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1358121</v>
      </c>
      <c r="CS12" s="594"/>
      <c r="CT12" s="594"/>
      <c r="CU12" s="594"/>
      <c r="CV12" s="594"/>
      <c r="CW12" s="594"/>
      <c r="CX12" s="594"/>
      <c r="CY12" s="595"/>
      <c r="CZ12" s="596">
        <v>4.4000000000000004</v>
      </c>
      <c r="DA12" s="596"/>
      <c r="DB12" s="596"/>
      <c r="DC12" s="596"/>
      <c r="DD12" s="602">
        <v>101082</v>
      </c>
      <c r="DE12" s="594"/>
      <c r="DF12" s="594"/>
      <c r="DG12" s="594"/>
      <c r="DH12" s="594"/>
      <c r="DI12" s="594"/>
      <c r="DJ12" s="594"/>
      <c r="DK12" s="594"/>
      <c r="DL12" s="594"/>
      <c r="DM12" s="594"/>
      <c r="DN12" s="594"/>
      <c r="DO12" s="594"/>
      <c r="DP12" s="595"/>
      <c r="DQ12" s="602">
        <v>795881</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71274</v>
      </c>
      <c r="S13" s="594"/>
      <c r="T13" s="594"/>
      <c r="U13" s="594"/>
      <c r="V13" s="594"/>
      <c r="W13" s="594"/>
      <c r="X13" s="594"/>
      <c r="Y13" s="595"/>
      <c r="Z13" s="596">
        <v>0.2</v>
      </c>
      <c r="AA13" s="596"/>
      <c r="AB13" s="596"/>
      <c r="AC13" s="596"/>
      <c r="AD13" s="597">
        <v>71274</v>
      </c>
      <c r="AE13" s="597"/>
      <c r="AF13" s="597"/>
      <c r="AG13" s="597"/>
      <c r="AH13" s="597"/>
      <c r="AI13" s="597"/>
      <c r="AJ13" s="597"/>
      <c r="AK13" s="597"/>
      <c r="AL13" s="598">
        <v>0.4</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5103174</v>
      </c>
      <c r="BH13" s="594"/>
      <c r="BI13" s="594"/>
      <c r="BJ13" s="594"/>
      <c r="BK13" s="594"/>
      <c r="BL13" s="594"/>
      <c r="BM13" s="594"/>
      <c r="BN13" s="595"/>
      <c r="BO13" s="596">
        <v>45.9</v>
      </c>
      <c r="BP13" s="596"/>
      <c r="BQ13" s="596"/>
      <c r="BR13" s="596"/>
      <c r="BS13" s="602" t="s">
        <v>108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2216015</v>
      </c>
      <c r="CS13" s="594"/>
      <c r="CT13" s="594"/>
      <c r="CU13" s="594"/>
      <c r="CV13" s="594"/>
      <c r="CW13" s="594"/>
      <c r="CX13" s="594"/>
      <c r="CY13" s="595"/>
      <c r="CZ13" s="596">
        <v>7.2</v>
      </c>
      <c r="DA13" s="596"/>
      <c r="DB13" s="596"/>
      <c r="DC13" s="596"/>
      <c r="DD13" s="602">
        <v>830396</v>
      </c>
      <c r="DE13" s="594"/>
      <c r="DF13" s="594"/>
      <c r="DG13" s="594"/>
      <c r="DH13" s="594"/>
      <c r="DI13" s="594"/>
      <c r="DJ13" s="594"/>
      <c r="DK13" s="594"/>
      <c r="DL13" s="594"/>
      <c r="DM13" s="594"/>
      <c r="DN13" s="594"/>
      <c r="DO13" s="594"/>
      <c r="DP13" s="595"/>
      <c r="DQ13" s="602">
        <v>1522148</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180231</v>
      </c>
      <c r="BH14" s="594"/>
      <c r="BI14" s="594"/>
      <c r="BJ14" s="594"/>
      <c r="BK14" s="594"/>
      <c r="BL14" s="594"/>
      <c r="BM14" s="594"/>
      <c r="BN14" s="595"/>
      <c r="BO14" s="596">
        <v>1.6</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1006340</v>
      </c>
      <c r="CS14" s="594"/>
      <c r="CT14" s="594"/>
      <c r="CU14" s="594"/>
      <c r="CV14" s="594"/>
      <c r="CW14" s="594"/>
      <c r="CX14" s="594"/>
      <c r="CY14" s="595"/>
      <c r="CZ14" s="596">
        <v>3.3</v>
      </c>
      <c r="DA14" s="596"/>
      <c r="DB14" s="596"/>
      <c r="DC14" s="596"/>
      <c r="DD14" s="602">
        <v>132021</v>
      </c>
      <c r="DE14" s="594"/>
      <c r="DF14" s="594"/>
      <c r="DG14" s="594"/>
      <c r="DH14" s="594"/>
      <c r="DI14" s="594"/>
      <c r="DJ14" s="594"/>
      <c r="DK14" s="594"/>
      <c r="DL14" s="594"/>
      <c r="DM14" s="594"/>
      <c r="DN14" s="594"/>
      <c r="DO14" s="594"/>
      <c r="DP14" s="595"/>
      <c r="DQ14" s="602">
        <v>824322</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44439</v>
      </c>
      <c r="S15" s="594"/>
      <c r="T15" s="594"/>
      <c r="U15" s="594"/>
      <c r="V15" s="594"/>
      <c r="W15" s="594"/>
      <c r="X15" s="594"/>
      <c r="Y15" s="595"/>
      <c r="Z15" s="596">
        <v>0.1</v>
      </c>
      <c r="AA15" s="596"/>
      <c r="AB15" s="596"/>
      <c r="AC15" s="596"/>
      <c r="AD15" s="597">
        <v>44439</v>
      </c>
      <c r="AE15" s="597"/>
      <c r="AF15" s="597"/>
      <c r="AG15" s="597"/>
      <c r="AH15" s="597"/>
      <c r="AI15" s="597"/>
      <c r="AJ15" s="597"/>
      <c r="AK15" s="597"/>
      <c r="AL15" s="598">
        <v>0.2</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557339</v>
      </c>
      <c r="BH15" s="594"/>
      <c r="BI15" s="594"/>
      <c r="BJ15" s="594"/>
      <c r="BK15" s="594"/>
      <c r="BL15" s="594"/>
      <c r="BM15" s="594"/>
      <c r="BN15" s="595"/>
      <c r="BO15" s="596">
        <v>5</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3581833</v>
      </c>
      <c r="CS15" s="594"/>
      <c r="CT15" s="594"/>
      <c r="CU15" s="594"/>
      <c r="CV15" s="594"/>
      <c r="CW15" s="594"/>
      <c r="CX15" s="594"/>
      <c r="CY15" s="595"/>
      <c r="CZ15" s="596">
        <v>11.6</v>
      </c>
      <c r="DA15" s="596"/>
      <c r="DB15" s="596"/>
      <c r="DC15" s="596"/>
      <c r="DD15" s="602">
        <v>860152</v>
      </c>
      <c r="DE15" s="594"/>
      <c r="DF15" s="594"/>
      <c r="DG15" s="594"/>
      <c r="DH15" s="594"/>
      <c r="DI15" s="594"/>
      <c r="DJ15" s="594"/>
      <c r="DK15" s="594"/>
      <c r="DL15" s="594"/>
      <c r="DM15" s="594"/>
      <c r="DN15" s="594"/>
      <c r="DO15" s="594"/>
      <c r="DP15" s="595"/>
      <c r="DQ15" s="602">
        <v>2563017</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5674451</v>
      </c>
      <c r="S16" s="594"/>
      <c r="T16" s="594"/>
      <c r="U16" s="594"/>
      <c r="V16" s="594"/>
      <c r="W16" s="594"/>
      <c r="X16" s="594"/>
      <c r="Y16" s="595"/>
      <c r="Z16" s="596">
        <v>18.100000000000001</v>
      </c>
      <c r="AA16" s="596"/>
      <c r="AB16" s="596"/>
      <c r="AC16" s="596"/>
      <c r="AD16" s="597">
        <v>4762706</v>
      </c>
      <c r="AE16" s="597"/>
      <c r="AF16" s="597"/>
      <c r="AG16" s="597"/>
      <c r="AH16" s="597"/>
      <c r="AI16" s="597"/>
      <c r="AJ16" s="597"/>
      <c r="AK16" s="597"/>
      <c r="AL16" s="598">
        <v>26.4</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488981</v>
      </c>
      <c r="CS16" s="594"/>
      <c r="CT16" s="594"/>
      <c r="CU16" s="594"/>
      <c r="CV16" s="594"/>
      <c r="CW16" s="594"/>
      <c r="CX16" s="594"/>
      <c r="CY16" s="595"/>
      <c r="CZ16" s="596">
        <v>1.6</v>
      </c>
      <c r="DA16" s="596"/>
      <c r="DB16" s="596"/>
      <c r="DC16" s="596"/>
      <c r="DD16" s="602" t="s">
        <v>108</v>
      </c>
      <c r="DE16" s="594"/>
      <c r="DF16" s="594"/>
      <c r="DG16" s="594"/>
      <c r="DH16" s="594"/>
      <c r="DI16" s="594"/>
      <c r="DJ16" s="594"/>
      <c r="DK16" s="594"/>
      <c r="DL16" s="594"/>
      <c r="DM16" s="594"/>
      <c r="DN16" s="594"/>
      <c r="DO16" s="594"/>
      <c r="DP16" s="595"/>
      <c r="DQ16" s="602">
        <v>62470</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4762706</v>
      </c>
      <c r="S17" s="594"/>
      <c r="T17" s="594"/>
      <c r="U17" s="594"/>
      <c r="V17" s="594"/>
      <c r="W17" s="594"/>
      <c r="X17" s="594"/>
      <c r="Y17" s="595"/>
      <c r="Z17" s="596">
        <v>15.2</v>
      </c>
      <c r="AA17" s="596"/>
      <c r="AB17" s="596"/>
      <c r="AC17" s="596"/>
      <c r="AD17" s="597">
        <v>4762706</v>
      </c>
      <c r="AE17" s="597"/>
      <c r="AF17" s="597"/>
      <c r="AG17" s="597"/>
      <c r="AH17" s="597"/>
      <c r="AI17" s="597"/>
      <c r="AJ17" s="597"/>
      <c r="AK17" s="597"/>
      <c r="AL17" s="598">
        <v>26.4</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3588416</v>
      </c>
      <c r="CS17" s="594"/>
      <c r="CT17" s="594"/>
      <c r="CU17" s="594"/>
      <c r="CV17" s="594"/>
      <c r="CW17" s="594"/>
      <c r="CX17" s="594"/>
      <c r="CY17" s="595"/>
      <c r="CZ17" s="596">
        <v>11.6</v>
      </c>
      <c r="DA17" s="596"/>
      <c r="DB17" s="596"/>
      <c r="DC17" s="596"/>
      <c r="DD17" s="602" t="s">
        <v>108</v>
      </c>
      <c r="DE17" s="594"/>
      <c r="DF17" s="594"/>
      <c r="DG17" s="594"/>
      <c r="DH17" s="594"/>
      <c r="DI17" s="594"/>
      <c r="DJ17" s="594"/>
      <c r="DK17" s="594"/>
      <c r="DL17" s="594"/>
      <c r="DM17" s="594"/>
      <c r="DN17" s="594"/>
      <c r="DO17" s="594"/>
      <c r="DP17" s="595"/>
      <c r="DQ17" s="602">
        <v>3479183</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911727</v>
      </c>
      <c r="S18" s="594"/>
      <c r="T18" s="594"/>
      <c r="U18" s="594"/>
      <c r="V18" s="594"/>
      <c r="W18" s="594"/>
      <c r="X18" s="594"/>
      <c r="Y18" s="595"/>
      <c r="Z18" s="596">
        <v>2.9</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18</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598852</v>
      </c>
      <c r="BH19" s="594"/>
      <c r="BI19" s="594"/>
      <c r="BJ19" s="594"/>
      <c r="BK19" s="594"/>
      <c r="BL19" s="594"/>
      <c r="BM19" s="594"/>
      <c r="BN19" s="595"/>
      <c r="BO19" s="596">
        <v>5.4</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19386887</v>
      </c>
      <c r="S20" s="594"/>
      <c r="T20" s="594"/>
      <c r="U20" s="594"/>
      <c r="V20" s="594"/>
      <c r="W20" s="594"/>
      <c r="X20" s="594"/>
      <c r="Y20" s="595"/>
      <c r="Z20" s="596">
        <v>61.8</v>
      </c>
      <c r="AA20" s="596"/>
      <c r="AB20" s="596"/>
      <c r="AC20" s="596"/>
      <c r="AD20" s="597">
        <v>17897533</v>
      </c>
      <c r="AE20" s="597"/>
      <c r="AF20" s="597"/>
      <c r="AG20" s="597"/>
      <c r="AH20" s="597"/>
      <c r="AI20" s="597"/>
      <c r="AJ20" s="597"/>
      <c r="AK20" s="597"/>
      <c r="AL20" s="598">
        <v>99.2</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598852</v>
      </c>
      <c r="BH20" s="594"/>
      <c r="BI20" s="594"/>
      <c r="BJ20" s="594"/>
      <c r="BK20" s="594"/>
      <c r="BL20" s="594"/>
      <c r="BM20" s="594"/>
      <c r="BN20" s="595"/>
      <c r="BO20" s="596">
        <v>5.4</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30934549</v>
      </c>
      <c r="CS20" s="594"/>
      <c r="CT20" s="594"/>
      <c r="CU20" s="594"/>
      <c r="CV20" s="594"/>
      <c r="CW20" s="594"/>
      <c r="CX20" s="594"/>
      <c r="CY20" s="595"/>
      <c r="CZ20" s="596">
        <v>100</v>
      </c>
      <c r="DA20" s="596"/>
      <c r="DB20" s="596"/>
      <c r="DC20" s="596"/>
      <c r="DD20" s="602">
        <v>3034621</v>
      </c>
      <c r="DE20" s="594"/>
      <c r="DF20" s="594"/>
      <c r="DG20" s="594"/>
      <c r="DH20" s="594"/>
      <c r="DI20" s="594"/>
      <c r="DJ20" s="594"/>
      <c r="DK20" s="594"/>
      <c r="DL20" s="594"/>
      <c r="DM20" s="594"/>
      <c r="DN20" s="594"/>
      <c r="DO20" s="594"/>
      <c r="DP20" s="595"/>
      <c r="DQ20" s="602">
        <v>21167171</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16109</v>
      </c>
      <c r="S21" s="594"/>
      <c r="T21" s="594"/>
      <c r="U21" s="594"/>
      <c r="V21" s="594"/>
      <c r="W21" s="594"/>
      <c r="X21" s="594"/>
      <c r="Y21" s="595"/>
      <c r="Z21" s="596">
        <v>0.1</v>
      </c>
      <c r="AA21" s="596"/>
      <c r="AB21" s="596"/>
      <c r="AC21" s="596"/>
      <c r="AD21" s="597">
        <v>16109</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21243</v>
      </c>
      <c r="BH21" s="594"/>
      <c r="BI21" s="594"/>
      <c r="BJ21" s="594"/>
      <c r="BK21" s="594"/>
      <c r="BL21" s="594"/>
      <c r="BM21" s="594"/>
      <c r="BN21" s="595"/>
      <c r="BO21" s="596">
        <v>0.2</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519237</v>
      </c>
      <c r="S22" s="594"/>
      <c r="T22" s="594"/>
      <c r="U22" s="594"/>
      <c r="V22" s="594"/>
      <c r="W22" s="594"/>
      <c r="X22" s="594"/>
      <c r="Y22" s="595"/>
      <c r="Z22" s="596">
        <v>1.7</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308237</v>
      </c>
      <c r="S23" s="594"/>
      <c r="T23" s="594"/>
      <c r="U23" s="594"/>
      <c r="V23" s="594"/>
      <c r="W23" s="594"/>
      <c r="X23" s="594"/>
      <c r="Y23" s="595"/>
      <c r="Z23" s="596">
        <v>1</v>
      </c>
      <c r="AA23" s="596"/>
      <c r="AB23" s="596"/>
      <c r="AC23" s="596"/>
      <c r="AD23" s="597">
        <v>79706</v>
      </c>
      <c r="AE23" s="597"/>
      <c r="AF23" s="597"/>
      <c r="AG23" s="597"/>
      <c r="AH23" s="597"/>
      <c r="AI23" s="597"/>
      <c r="AJ23" s="597"/>
      <c r="AK23" s="597"/>
      <c r="AL23" s="598">
        <v>0.4</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577609</v>
      </c>
      <c r="BH23" s="594"/>
      <c r="BI23" s="594"/>
      <c r="BJ23" s="594"/>
      <c r="BK23" s="594"/>
      <c r="BL23" s="594"/>
      <c r="BM23" s="594"/>
      <c r="BN23" s="595"/>
      <c r="BO23" s="596">
        <v>5.2</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130496</v>
      </c>
      <c r="S24" s="594"/>
      <c r="T24" s="594"/>
      <c r="U24" s="594"/>
      <c r="V24" s="594"/>
      <c r="W24" s="594"/>
      <c r="X24" s="594"/>
      <c r="Y24" s="595"/>
      <c r="Z24" s="596">
        <v>0.4</v>
      </c>
      <c r="AA24" s="596"/>
      <c r="AB24" s="596"/>
      <c r="AC24" s="596"/>
      <c r="AD24" s="597" t="s">
        <v>108</v>
      </c>
      <c r="AE24" s="597"/>
      <c r="AF24" s="597"/>
      <c r="AG24" s="597"/>
      <c r="AH24" s="597"/>
      <c r="AI24" s="597"/>
      <c r="AJ24" s="597"/>
      <c r="AK24" s="597"/>
      <c r="AL24" s="598" t="s">
        <v>108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14298960</v>
      </c>
      <c r="CS24" s="583"/>
      <c r="CT24" s="583"/>
      <c r="CU24" s="583"/>
      <c r="CV24" s="583"/>
      <c r="CW24" s="583"/>
      <c r="CX24" s="583"/>
      <c r="CY24" s="584"/>
      <c r="CZ24" s="620">
        <v>46.2</v>
      </c>
      <c r="DA24" s="621"/>
      <c r="DB24" s="621"/>
      <c r="DC24" s="622"/>
      <c r="DD24" s="619">
        <v>9801420</v>
      </c>
      <c r="DE24" s="583"/>
      <c r="DF24" s="583"/>
      <c r="DG24" s="583"/>
      <c r="DH24" s="583"/>
      <c r="DI24" s="583"/>
      <c r="DJ24" s="583"/>
      <c r="DK24" s="584"/>
      <c r="DL24" s="619">
        <v>9670689</v>
      </c>
      <c r="DM24" s="583"/>
      <c r="DN24" s="583"/>
      <c r="DO24" s="583"/>
      <c r="DP24" s="583"/>
      <c r="DQ24" s="583"/>
      <c r="DR24" s="583"/>
      <c r="DS24" s="583"/>
      <c r="DT24" s="583"/>
      <c r="DU24" s="583"/>
      <c r="DV24" s="584"/>
      <c r="DW24" s="587">
        <v>49.5</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3762978</v>
      </c>
      <c r="S25" s="594"/>
      <c r="T25" s="594"/>
      <c r="U25" s="594"/>
      <c r="V25" s="594"/>
      <c r="W25" s="594"/>
      <c r="X25" s="594"/>
      <c r="Y25" s="595"/>
      <c r="Z25" s="596">
        <v>12</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4519721</v>
      </c>
      <c r="CS25" s="625"/>
      <c r="CT25" s="625"/>
      <c r="CU25" s="625"/>
      <c r="CV25" s="625"/>
      <c r="CW25" s="625"/>
      <c r="CX25" s="625"/>
      <c r="CY25" s="626"/>
      <c r="CZ25" s="627">
        <v>14.6</v>
      </c>
      <c r="DA25" s="628"/>
      <c r="DB25" s="628"/>
      <c r="DC25" s="629"/>
      <c r="DD25" s="602">
        <v>4162360</v>
      </c>
      <c r="DE25" s="625"/>
      <c r="DF25" s="625"/>
      <c r="DG25" s="625"/>
      <c r="DH25" s="625"/>
      <c r="DI25" s="625"/>
      <c r="DJ25" s="625"/>
      <c r="DK25" s="626"/>
      <c r="DL25" s="602">
        <v>4032075</v>
      </c>
      <c r="DM25" s="625"/>
      <c r="DN25" s="625"/>
      <c r="DO25" s="625"/>
      <c r="DP25" s="625"/>
      <c r="DQ25" s="625"/>
      <c r="DR25" s="625"/>
      <c r="DS25" s="625"/>
      <c r="DT25" s="625"/>
      <c r="DU25" s="625"/>
      <c r="DV25" s="626"/>
      <c r="DW25" s="598">
        <v>20.7</v>
      </c>
      <c r="DX25" s="623"/>
      <c r="DY25" s="623"/>
      <c r="DZ25" s="623"/>
      <c r="EA25" s="623"/>
      <c r="EB25" s="623"/>
      <c r="EC25" s="624"/>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2998241</v>
      </c>
      <c r="CS26" s="594"/>
      <c r="CT26" s="594"/>
      <c r="CU26" s="594"/>
      <c r="CV26" s="594"/>
      <c r="CW26" s="594"/>
      <c r="CX26" s="594"/>
      <c r="CY26" s="595"/>
      <c r="CZ26" s="627">
        <v>9.6999999999999993</v>
      </c>
      <c r="DA26" s="628"/>
      <c r="DB26" s="628"/>
      <c r="DC26" s="629"/>
      <c r="DD26" s="602">
        <v>2675102</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x14ac:dyDescent="0.15">
      <c r="B27" s="590" t="s">
        <v>277</v>
      </c>
      <c r="C27" s="591"/>
      <c r="D27" s="591"/>
      <c r="E27" s="591"/>
      <c r="F27" s="591"/>
      <c r="G27" s="591"/>
      <c r="H27" s="591"/>
      <c r="I27" s="591"/>
      <c r="J27" s="591"/>
      <c r="K27" s="591"/>
      <c r="L27" s="591"/>
      <c r="M27" s="591"/>
      <c r="N27" s="591"/>
      <c r="O27" s="591"/>
      <c r="P27" s="591"/>
      <c r="Q27" s="592"/>
      <c r="R27" s="593">
        <v>2381150</v>
      </c>
      <c r="S27" s="594"/>
      <c r="T27" s="594"/>
      <c r="U27" s="594"/>
      <c r="V27" s="594"/>
      <c r="W27" s="594"/>
      <c r="X27" s="594"/>
      <c r="Y27" s="595"/>
      <c r="Z27" s="596">
        <v>7.6</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11111007</v>
      </c>
      <c r="BH27" s="594"/>
      <c r="BI27" s="594"/>
      <c r="BJ27" s="594"/>
      <c r="BK27" s="594"/>
      <c r="BL27" s="594"/>
      <c r="BM27" s="594"/>
      <c r="BN27" s="595"/>
      <c r="BO27" s="596">
        <v>100</v>
      </c>
      <c r="BP27" s="596"/>
      <c r="BQ27" s="596"/>
      <c r="BR27" s="596"/>
      <c r="BS27" s="602">
        <v>93915</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6190823</v>
      </c>
      <c r="CS27" s="625"/>
      <c r="CT27" s="625"/>
      <c r="CU27" s="625"/>
      <c r="CV27" s="625"/>
      <c r="CW27" s="625"/>
      <c r="CX27" s="625"/>
      <c r="CY27" s="626"/>
      <c r="CZ27" s="627">
        <v>20</v>
      </c>
      <c r="DA27" s="628"/>
      <c r="DB27" s="628"/>
      <c r="DC27" s="629"/>
      <c r="DD27" s="602">
        <v>2159877</v>
      </c>
      <c r="DE27" s="625"/>
      <c r="DF27" s="625"/>
      <c r="DG27" s="625"/>
      <c r="DH27" s="625"/>
      <c r="DI27" s="625"/>
      <c r="DJ27" s="625"/>
      <c r="DK27" s="626"/>
      <c r="DL27" s="602">
        <v>2159431</v>
      </c>
      <c r="DM27" s="625"/>
      <c r="DN27" s="625"/>
      <c r="DO27" s="625"/>
      <c r="DP27" s="625"/>
      <c r="DQ27" s="625"/>
      <c r="DR27" s="625"/>
      <c r="DS27" s="625"/>
      <c r="DT27" s="625"/>
      <c r="DU27" s="625"/>
      <c r="DV27" s="626"/>
      <c r="DW27" s="598">
        <v>11.1</v>
      </c>
      <c r="DX27" s="623"/>
      <c r="DY27" s="623"/>
      <c r="DZ27" s="623"/>
      <c r="EA27" s="623"/>
      <c r="EB27" s="623"/>
      <c r="EC27" s="624"/>
    </row>
    <row r="28" spans="2:133" ht="11.25" customHeight="1" x14ac:dyDescent="0.15">
      <c r="B28" s="590" t="s">
        <v>280</v>
      </c>
      <c r="C28" s="591"/>
      <c r="D28" s="591"/>
      <c r="E28" s="591"/>
      <c r="F28" s="591"/>
      <c r="G28" s="591"/>
      <c r="H28" s="591"/>
      <c r="I28" s="591"/>
      <c r="J28" s="591"/>
      <c r="K28" s="591"/>
      <c r="L28" s="591"/>
      <c r="M28" s="591"/>
      <c r="N28" s="591"/>
      <c r="O28" s="591"/>
      <c r="P28" s="591"/>
      <c r="Q28" s="592"/>
      <c r="R28" s="593">
        <v>35819</v>
      </c>
      <c r="S28" s="594"/>
      <c r="T28" s="594"/>
      <c r="U28" s="594"/>
      <c r="V28" s="594"/>
      <c r="W28" s="594"/>
      <c r="X28" s="594"/>
      <c r="Y28" s="595"/>
      <c r="Z28" s="596">
        <v>0.1</v>
      </c>
      <c r="AA28" s="596"/>
      <c r="AB28" s="596"/>
      <c r="AC28" s="596"/>
      <c r="AD28" s="597">
        <v>2565</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3588416</v>
      </c>
      <c r="CS28" s="594"/>
      <c r="CT28" s="594"/>
      <c r="CU28" s="594"/>
      <c r="CV28" s="594"/>
      <c r="CW28" s="594"/>
      <c r="CX28" s="594"/>
      <c r="CY28" s="595"/>
      <c r="CZ28" s="627">
        <v>11.6</v>
      </c>
      <c r="DA28" s="628"/>
      <c r="DB28" s="628"/>
      <c r="DC28" s="629"/>
      <c r="DD28" s="602">
        <v>3479183</v>
      </c>
      <c r="DE28" s="594"/>
      <c r="DF28" s="594"/>
      <c r="DG28" s="594"/>
      <c r="DH28" s="594"/>
      <c r="DI28" s="594"/>
      <c r="DJ28" s="594"/>
      <c r="DK28" s="595"/>
      <c r="DL28" s="602">
        <v>3479183</v>
      </c>
      <c r="DM28" s="594"/>
      <c r="DN28" s="594"/>
      <c r="DO28" s="594"/>
      <c r="DP28" s="594"/>
      <c r="DQ28" s="594"/>
      <c r="DR28" s="594"/>
      <c r="DS28" s="594"/>
      <c r="DT28" s="594"/>
      <c r="DU28" s="594"/>
      <c r="DV28" s="595"/>
      <c r="DW28" s="598">
        <v>17.8</v>
      </c>
      <c r="DX28" s="623"/>
      <c r="DY28" s="623"/>
      <c r="DZ28" s="623"/>
      <c r="EA28" s="623"/>
      <c r="EB28" s="623"/>
      <c r="EC28" s="624"/>
    </row>
    <row r="29" spans="2:133" ht="11.25" customHeight="1" x14ac:dyDescent="0.15">
      <c r="B29" s="590" t="s">
        <v>282</v>
      </c>
      <c r="C29" s="591"/>
      <c r="D29" s="591"/>
      <c r="E29" s="591"/>
      <c r="F29" s="591"/>
      <c r="G29" s="591"/>
      <c r="H29" s="591"/>
      <c r="I29" s="591"/>
      <c r="J29" s="591"/>
      <c r="K29" s="591"/>
      <c r="L29" s="591"/>
      <c r="M29" s="591"/>
      <c r="N29" s="591"/>
      <c r="O29" s="591"/>
      <c r="P29" s="591"/>
      <c r="Q29" s="592"/>
      <c r="R29" s="593">
        <v>157679</v>
      </c>
      <c r="S29" s="594"/>
      <c r="T29" s="594"/>
      <c r="U29" s="594"/>
      <c r="V29" s="594"/>
      <c r="W29" s="594"/>
      <c r="X29" s="594"/>
      <c r="Y29" s="595"/>
      <c r="Z29" s="596">
        <v>0.5</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3583374</v>
      </c>
      <c r="CS29" s="625"/>
      <c r="CT29" s="625"/>
      <c r="CU29" s="625"/>
      <c r="CV29" s="625"/>
      <c r="CW29" s="625"/>
      <c r="CX29" s="625"/>
      <c r="CY29" s="626"/>
      <c r="CZ29" s="627">
        <v>11.6</v>
      </c>
      <c r="DA29" s="628"/>
      <c r="DB29" s="628"/>
      <c r="DC29" s="629"/>
      <c r="DD29" s="602">
        <v>3474141</v>
      </c>
      <c r="DE29" s="625"/>
      <c r="DF29" s="625"/>
      <c r="DG29" s="625"/>
      <c r="DH29" s="625"/>
      <c r="DI29" s="625"/>
      <c r="DJ29" s="625"/>
      <c r="DK29" s="626"/>
      <c r="DL29" s="602">
        <v>3474141</v>
      </c>
      <c r="DM29" s="625"/>
      <c r="DN29" s="625"/>
      <c r="DO29" s="625"/>
      <c r="DP29" s="625"/>
      <c r="DQ29" s="625"/>
      <c r="DR29" s="625"/>
      <c r="DS29" s="625"/>
      <c r="DT29" s="625"/>
      <c r="DU29" s="625"/>
      <c r="DV29" s="626"/>
      <c r="DW29" s="598">
        <v>17.8</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258</v>
      </c>
      <c r="S30" s="594"/>
      <c r="T30" s="594"/>
      <c r="U30" s="594"/>
      <c r="V30" s="594"/>
      <c r="W30" s="594"/>
      <c r="X30" s="594"/>
      <c r="Y30" s="595"/>
      <c r="Z30" s="596">
        <v>0</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98.7</v>
      </c>
      <c r="BH30" s="652"/>
      <c r="BI30" s="652"/>
      <c r="BJ30" s="652"/>
      <c r="BK30" s="652"/>
      <c r="BL30" s="652"/>
      <c r="BM30" s="588">
        <v>93.5</v>
      </c>
      <c r="BN30" s="652"/>
      <c r="BO30" s="652"/>
      <c r="BP30" s="652"/>
      <c r="BQ30" s="653"/>
      <c r="BR30" s="651">
        <v>98.4</v>
      </c>
      <c r="BS30" s="652"/>
      <c r="BT30" s="652"/>
      <c r="BU30" s="652"/>
      <c r="BV30" s="652"/>
      <c r="BW30" s="652"/>
      <c r="BX30" s="588">
        <v>92.7</v>
      </c>
      <c r="BY30" s="652"/>
      <c r="BZ30" s="652"/>
      <c r="CA30" s="652"/>
      <c r="CB30" s="653"/>
      <c r="CD30" s="656"/>
      <c r="CE30" s="657"/>
      <c r="CF30" s="607" t="s">
        <v>290</v>
      </c>
      <c r="CG30" s="608"/>
      <c r="CH30" s="608"/>
      <c r="CI30" s="608"/>
      <c r="CJ30" s="608"/>
      <c r="CK30" s="608"/>
      <c r="CL30" s="608"/>
      <c r="CM30" s="608"/>
      <c r="CN30" s="608"/>
      <c r="CO30" s="608"/>
      <c r="CP30" s="608"/>
      <c r="CQ30" s="609"/>
      <c r="CR30" s="593">
        <v>3156128</v>
      </c>
      <c r="CS30" s="594"/>
      <c r="CT30" s="594"/>
      <c r="CU30" s="594"/>
      <c r="CV30" s="594"/>
      <c r="CW30" s="594"/>
      <c r="CX30" s="594"/>
      <c r="CY30" s="595"/>
      <c r="CZ30" s="627">
        <v>10.199999999999999</v>
      </c>
      <c r="DA30" s="628"/>
      <c r="DB30" s="628"/>
      <c r="DC30" s="629"/>
      <c r="DD30" s="602">
        <v>3046895</v>
      </c>
      <c r="DE30" s="594"/>
      <c r="DF30" s="594"/>
      <c r="DG30" s="594"/>
      <c r="DH30" s="594"/>
      <c r="DI30" s="594"/>
      <c r="DJ30" s="594"/>
      <c r="DK30" s="595"/>
      <c r="DL30" s="602">
        <v>3046895</v>
      </c>
      <c r="DM30" s="594"/>
      <c r="DN30" s="594"/>
      <c r="DO30" s="594"/>
      <c r="DP30" s="594"/>
      <c r="DQ30" s="594"/>
      <c r="DR30" s="594"/>
      <c r="DS30" s="594"/>
      <c r="DT30" s="594"/>
      <c r="DU30" s="594"/>
      <c r="DV30" s="595"/>
      <c r="DW30" s="598">
        <v>15.6</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286019</v>
      </c>
      <c r="S31" s="594"/>
      <c r="T31" s="594"/>
      <c r="U31" s="594"/>
      <c r="V31" s="594"/>
      <c r="W31" s="594"/>
      <c r="X31" s="594"/>
      <c r="Y31" s="595"/>
      <c r="Z31" s="596">
        <v>0.9</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98.9</v>
      </c>
      <c r="BH31" s="625"/>
      <c r="BI31" s="625"/>
      <c r="BJ31" s="625"/>
      <c r="BK31" s="625"/>
      <c r="BL31" s="625"/>
      <c r="BM31" s="599">
        <v>94.5</v>
      </c>
      <c r="BN31" s="649"/>
      <c r="BO31" s="649"/>
      <c r="BP31" s="649"/>
      <c r="BQ31" s="650"/>
      <c r="BR31" s="648">
        <v>98.6</v>
      </c>
      <c r="BS31" s="625"/>
      <c r="BT31" s="625"/>
      <c r="BU31" s="625"/>
      <c r="BV31" s="625"/>
      <c r="BW31" s="625"/>
      <c r="BX31" s="599">
        <v>93.7</v>
      </c>
      <c r="BY31" s="649"/>
      <c r="BZ31" s="649"/>
      <c r="CA31" s="649"/>
      <c r="CB31" s="650"/>
      <c r="CD31" s="656"/>
      <c r="CE31" s="657"/>
      <c r="CF31" s="607" t="s">
        <v>294</v>
      </c>
      <c r="CG31" s="608"/>
      <c r="CH31" s="608"/>
      <c r="CI31" s="608"/>
      <c r="CJ31" s="608"/>
      <c r="CK31" s="608"/>
      <c r="CL31" s="608"/>
      <c r="CM31" s="608"/>
      <c r="CN31" s="608"/>
      <c r="CO31" s="608"/>
      <c r="CP31" s="608"/>
      <c r="CQ31" s="609"/>
      <c r="CR31" s="593">
        <v>427246</v>
      </c>
      <c r="CS31" s="625"/>
      <c r="CT31" s="625"/>
      <c r="CU31" s="625"/>
      <c r="CV31" s="625"/>
      <c r="CW31" s="625"/>
      <c r="CX31" s="625"/>
      <c r="CY31" s="626"/>
      <c r="CZ31" s="627">
        <v>1.4</v>
      </c>
      <c r="DA31" s="628"/>
      <c r="DB31" s="628"/>
      <c r="DC31" s="629"/>
      <c r="DD31" s="602">
        <v>427246</v>
      </c>
      <c r="DE31" s="625"/>
      <c r="DF31" s="625"/>
      <c r="DG31" s="625"/>
      <c r="DH31" s="625"/>
      <c r="DI31" s="625"/>
      <c r="DJ31" s="625"/>
      <c r="DK31" s="626"/>
      <c r="DL31" s="602">
        <v>427246</v>
      </c>
      <c r="DM31" s="625"/>
      <c r="DN31" s="625"/>
      <c r="DO31" s="625"/>
      <c r="DP31" s="625"/>
      <c r="DQ31" s="625"/>
      <c r="DR31" s="625"/>
      <c r="DS31" s="625"/>
      <c r="DT31" s="625"/>
      <c r="DU31" s="625"/>
      <c r="DV31" s="626"/>
      <c r="DW31" s="598">
        <v>2.2000000000000002</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1128913</v>
      </c>
      <c r="S32" s="594"/>
      <c r="T32" s="594"/>
      <c r="U32" s="594"/>
      <c r="V32" s="594"/>
      <c r="W32" s="594"/>
      <c r="X32" s="594"/>
      <c r="Y32" s="595"/>
      <c r="Z32" s="596">
        <v>3.6</v>
      </c>
      <c r="AA32" s="596"/>
      <c r="AB32" s="596"/>
      <c r="AC32" s="596"/>
      <c r="AD32" s="597">
        <v>44858</v>
      </c>
      <c r="AE32" s="597"/>
      <c r="AF32" s="597"/>
      <c r="AG32" s="597"/>
      <c r="AH32" s="597"/>
      <c r="AI32" s="597"/>
      <c r="AJ32" s="597"/>
      <c r="AK32" s="597"/>
      <c r="AL32" s="598">
        <v>0.2</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98.4</v>
      </c>
      <c r="BH32" s="661"/>
      <c r="BI32" s="661"/>
      <c r="BJ32" s="661"/>
      <c r="BK32" s="661"/>
      <c r="BL32" s="661"/>
      <c r="BM32" s="662">
        <v>91.8</v>
      </c>
      <c r="BN32" s="661"/>
      <c r="BO32" s="661"/>
      <c r="BP32" s="661"/>
      <c r="BQ32" s="663"/>
      <c r="BR32" s="660">
        <v>98</v>
      </c>
      <c r="BS32" s="661"/>
      <c r="BT32" s="661"/>
      <c r="BU32" s="661"/>
      <c r="BV32" s="661"/>
      <c r="BW32" s="661"/>
      <c r="BX32" s="662">
        <v>91</v>
      </c>
      <c r="BY32" s="661"/>
      <c r="BZ32" s="661"/>
      <c r="CA32" s="661"/>
      <c r="CB32" s="663"/>
      <c r="CD32" s="658"/>
      <c r="CE32" s="659"/>
      <c r="CF32" s="607" t="s">
        <v>297</v>
      </c>
      <c r="CG32" s="608"/>
      <c r="CH32" s="608"/>
      <c r="CI32" s="608"/>
      <c r="CJ32" s="608"/>
      <c r="CK32" s="608"/>
      <c r="CL32" s="608"/>
      <c r="CM32" s="608"/>
      <c r="CN32" s="608"/>
      <c r="CO32" s="608"/>
      <c r="CP32" s="608"/>
      <c r="CQ32" s="609"/>
      <c r="CR32" s="593">
        <v>5042</v>
      </c>
      <c r="CS32" s="594"/>
      <c r="CT32" s="594"/>
      <c r="CU32" s="594"/>
      <c r="CV32" s="594"/>
      <c r="CW32" s="594"/>
      <c r="CX32" s="594"/>
      <c r="CY32" s="595"/>
      <c r="CZ32" s="627">
        <v>0</v>
      </c>
      <c r="DA32" s="628"/>
      <c r="DB32" s="628"/>
      <c r="DC32" s="629"/>
      <c r="DD32" s="602">
        <v>5042</v>
      </c>
      <c r="DE32" s="594"/>
      <c r="DF32" s="594"/>
      <c r="DG32" s="594"/>
      <c r="DH32" s="594"/>
      <c r="DI32" s="594"/>
      <c r="DJ32" s="594"/>
      <c r="DK32" s="595"/>
      <c r="DL32" s="602">
        <v>5042</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3275256</v>
      </c>
      <c r="S33" s="594"/>
      <c r="T33" s="594"/>
      <c r="U33" s="594"/>
      <c r="V33" s="594"/>
      <c r="W33" s="594"/>
      <c r="X33" s="594"/>
      <c r="Y33" s="595"/>
      <c r="Z33" s="596">
        <v>10.4</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13111987</v>
      </c>
      <c r="CS33" s="625"/>
      <c r="CT33" s="625"/>
      <c r="CU33" s="625"/>
      <c r="CV33" s="625"/>
      <c r="CW33" s="625"/>
      <c r="CX33" s="625"/>
      <c r="CY33" s="626"/>
      <c r="CZ33" s="627">
        <v>42.4</v>
      </c>
      <c r="DA33" s="628"/>
      <c r="DB33" s="628"/>
      <c r="DC33" s="629"/>
      <c r="DD33" s="602">
        <v>10705934</v>
      </c>
      <c r="DE33" s="625"/>
      <c r="DF33" s="625"/>
      <c r="DG33" s="625"/>
      <c r="DH33" s="625"/>
      <c r="DI33" s="625"/>
      <c r="DJ33" s="625"/>
      <c r="DK33" s="626"/>
      <c r="DL33" s="602">
        <v>7796507</v>
      </c>
      <c r="DM33" s="625"/>
      <c r="DN33" s="625"/>
      <c r="DO33" s="625"/>
      <c r="DP33" s="625"/>
      <c r="DQ33" s="625"/>
      <c r="DR33" s="625"/>
      <c r="DS33" s="625"/>
      <c r="DT33" s="625"/>
      <c r="DU33" s="625"/>
      <c r="DV33" s="626"/>
      <c r="DW33" s="598">
        <v>39.9</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4846636</v>
      </c>
      <c r="CS34" s="594"/>
      <c r="CT34" s="594"/>
      <c r="CU34" s="594"/>
      <c r="CV34" s="594"/>
      <c r="CW34" s="594"/>
      <c r="CX34" s="594"/>
      <c r="CY34" s="595"/>
      <c r="CZ34" s="627">
        <v>15.7</v>
      </c>
      <c r="DA34" s="628"/>
      <c r="DB34" s="628"/>
      <c r="DC34" s="629"/>
      <c r="DD34" s="602">
        <v>4133988</v>
      </c>
      <c r="DE34" s="594"/>
      <c r="DF34" s="594"/>
      <c r="DG34" s="594"/>
      <c r="DH34" s="594"/>
      <c r="DI34" s="594"/>
      <c r="DJ34" s="594"/>
      <c r="DK34" s="595"/>
      <c r="DL34" s="602">
        <v>3760278</v>
      </c>
      <c r="DM34" s="594"/>
      <c r="DN34" s="594"/>
      <c r="DO34" s="594"/>
      <c r="DP34" s="594"/>
      <c r="DQ34" s="594"/>
      <c r="DR34" s="594"/>
      <c r="DS34" s="594"/>
      <c r="DT34" s="594"/>
      <c r="DU34" s="594"/>
      <c r="DV34" s="595"/>
      <c r="DW34" s="598">
        <v>19.3</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1483956</v>
      </c>
      <c r="S35" s="594"/>
      <c r="T35" s="594"/>
      <c r="U35" s="594"/>
      <c r="V35" s="594"/>
      <c r="W35" s="594"/>
      <c r="X35" s="594"/>
      <c r="Y35" s="595"/>
      <c r="Z35" s="596">
        <v>4.7</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3882227</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8537</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204963</v>
      </c>
      <c r="CS35" s="625"/>
      <c r="CT35" s="625"/>
      <c r="CU35" s="625"/>
      <c r="CV35" s="625"/>
      <c r="CW35" s="625"/>
      <c r="CX35" s="625"/>
      <c r="CY35" s="626"/>
      <c r="CZ35" s="627">
        <v>0.7</v>
      </c>
      <c r="DA35" s="628"/>
      <c r="DB35" s="628"/>
      <c r="DC35" s="629"/>
      <c r="DD35" s="602">
        <v>185674</v>
      </c>
      <c r="DE35" s="625"/>
      <c r="DF35" s="625"/>
      <c r="DG35" s="625"/>
      <c r="DH35" s="625"/>
      <c r="DI35" s="625"/>
      <c r="DJ35" s="625"/>
      <c r="DK35" s="626"/>
      <c r="DL35" s="602">
        <v>185173</v>
      </c>
      <c r="DM35" s="625"/>
      <c r="DN35" s="625"/>
      <c r="DO35" s="625"/>
      <c r="DP35" s="625"/>
      <c r="DQ35" s="625"/>
      <c r="DR35" s="625"/>
      <c r="DS35" s="625"/>
      <c r="DT35" s="625"/>
      <c r="DU35" s="625"/>
      <c r="DV35" s="626"/>
      <c r="DW35" s="598">
        <v>0.9</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31389038</v>
      </c>
      <c r="S36" s="666"/>
      <c r="T36" s="666"/>
      <c r="U36" s="666"/>
      <c r="V36" s="666"/>
      <c r="W36" s="666"/>
      <c r="X36" s="666"/>
      <c r="Y36" s="667"/>
      <c r="Z36" s="668">
        <v>100</v>
      </c>
      <c r="AA36" s="668"/>
      <c r="AB36" s="668"/>
      <c r="AC36" s="668"/>
      <c r="AD36" s="669">
        <v>18040771</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970000</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-424512</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4256660</v>
      </c>
      <c r="CS36" s="594"/>
      <c r="CT36" s="594"/>
      <c r="CU36" s="594"/>
      <c r="CV36" s="594"/>
      <c r="CW36" s="594"/>
      <c r="CX36" s="594"/>
      <c r="CY36" s="595"/>
      <c r="CZ36" s="627">
        <v>13.8</v>
      </c>
      <c r="DA36" s="628"/>
      <c r="DB36" s="628"/>
      <c r="DC36" s="629"/>
      <c r="DD36" s="602">
        <v>3840723</v>
      </c>
      <c r="DE36" s="594"/>
      <c r="DF36" s="594"/>
      <c r="DG36" s="594"/>
      <c r="DH36" s="594"/>
      <c r="DI36" s="594"/>
      <c r="DJ36" s="594"/>
      <c r="DK36" s="595"/>
      <c r="DL36" s="602">
        <v>1455758</v>
      </c>
      <c r="DM36" s="594"/>
      <c r="DN36" s="594"/>
      <c r="DO36" s="594"/>
      <c r="DP36" s="594"/>
      <c r="DQ36" s="594"/>
      <c r="DR36" s="594"/>
      <c r="DS36" s="594"/>
      <c r="DT36" s="594"/>
      <c r="DU36" s="594"/>
      <c r="DV36" s="595"/>
      <c r="DW36" s="598">
        <v>7.5</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249</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12624</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1761</v>
      </c>
      <c r="CS37" s="625"/>
      <c r="CT37" s="625"/>
      <c r="CU37" s="625"/>
      <c r="CV37" s="625"/>
      <c r="CW37" s="625"/>
      <c r="CX37" s="625"/>
      <c r="CY37" s="626"/>
      <c r="CZ37" s="627">
        <v>0</v>
      </c>
      <c r="DA37" s="628"/>
      <c r="DB37" s="628"/>
      <c r="DC37" s="629"/>
      <c r="DD37" s="602">
        <v>1761</v>
      </c>
      <c r="DE37" s="625"/>
      <c r="DF37" s="625"/>
      <c r="DG37" s="625"/>
      <c r="DH37" s="625"/>
      <c r="DI37" s="625"/>
      <c r="DJ37" s="625"/>
      <c r="DK37" s="626"/>
      <c r="DL37" s="602">
        <v>1761</v>
      </c>
      <c r="DM37" s="625"/>
      <c r="DN37" s="625"/>
      <c r="DO37" s="625"/>
      <c r="DP37" s="625"/>
      <c r="DQ37" s="625"/>
      <c r="DR37" s="625"/>
      <c r="DS37" s="625"/>
      <c r="DT37" s="625"/>
      <c r="DU37" s="625"/>
      <c r="DV37" s="626"/>
      <c r="DW37" s="598">
        <v>0</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t="s">
        <v>108</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21356</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2904123</v>
      </c>
      <c r="CS38" s="594"/>
      <c r="CT38" s="594"/>
      <c r="CU38" s="594"/>
      <c r="CV38" s="594"/>
      <c r="CW38" s="594"/>
      <c r="CX38" s="594"/>
      <c r="CY38" s="595"/>
      <c r="CZ38" s="627">
        <v>9.4</v>
      </c>
      <c r="DA38" s="628"/>
      <c r="DB38" s="628"/>
      <c r="DC38" s="629"/>
      <c r="DD38" s="602">
        <v>2443401</v>
      </c>
      <c r="DE38" s="594"/>
      <c r="DF38" s="594"/>
      <c r="DG38" s="594"/>
      <c r="DH38" s="594"/>
      <c r="DI38" s="594"/>
      <c r="DJ38" s="594"/>
      <c r="DK38" s="595"/>
      <c r="DL38" s="602">
        <v>2395288</v>
      </c>
      <c r="DM38" s="594"/>
      <c r="DN38" s="594"/>
      <c r="DO38" s="594"/>
      <c r="DP38" s="594"/>
      <c r="DQ38" s="594"/>
      <c r="DR38" s="594"/>
      <c r="DS38" s="594"/>
      <c r="DT38" s="594"/>
      <c r="DU38" s="594"/>
      <c r="DV38" s="595"/>
      <c r="DW38" s="598">
        <v>12.3</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t="s">
        <v>108</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81</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215533</v>
      </c>
      <c r="CS39" s="625"/>
      <c r="CT39" s="625"/>
      <c r="CU39" s="625"/>
      <c r="CV39" s="625"/>
      <c r="CW39" s="625"/>
      <c r="CX39" s="625"/>
      <c r="CY39" s="626"/>
      <c r="CZ39" s="627">
        <v>0.7</v>
      </c>
      <c r="DA39" s="628"/>
      <c r="DB39" s="628"/>
      <c r="DC39" s="629"/>
      <c r="DD39" s="602">
        <v>101938</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920475</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100</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684072</v>
      </c>
      <c r="CS40" s="594"/>
      <c r="CT40" s="594"/>
      <c r="CU40" s="594"/>
      <c r="CV40" s="594"/>
      <c r="CW40" s="594"/>
      <c r="CX40" s="594"/>
      <c r="CY40" s="595"/>
      <c r="CZ40" s="627">
        <v>2.2000000000000002</v>
      </c>
      <c r="DA40" s="628"/>
      <c r="DB40" s="628"/>
      <c r="DC40" s="629"/>
      <c r="DD40" s="602">
        <v>210</v>
      </c>
      <c r="DE40" s="594"/>
      <c r="DF40" s="594"/>
      <c r="DG40" s="594"/>
      <c r="DH40" s="594"/>
      <c r="DI40" s="594"/>
      <c r="DJ40" s="594"/>
      <c r="DK40" s="595"/>
      <c r="DL40" s="602">
        <v>10</v>
      </c>
      <c r="DM40" s="594"/>
      <c r="DN40" s="594"/>
      <c r="DO40" s="594"/>
      <c r="DP40" s="594"/>
      <c r="DQ40" s="594"/>
      <c r="DR40" s="594"/>
      <c r="DS40" s="594"/>
      <c r="DT40" s="594"/>
      <c r="DU40" s="594"/>
      <c r="DV40" s="595"/>
      <c r="DW40" s="598">
        <v>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1991503</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336</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3523602</v>
      </c>
      <c r="CS42" s="594"/>
      <c r="CT42" s="594"/>
      <c r="CU42" s="594"/>
      <c r="CV42" s="594"/>
      <c r="CW42" s="594"/>
      <c r="CX42" s="594"/>
      <c r="CY42" s="595"/>
      <c r="CZ42" s="627">
        <v>11.4</v>
      </c>
      <c r="DA42" s="676"/>
      <c r="DB42" s="676"/>
      <c r="DC42" s="677"/>
      <c r="DD42" s="602">
        <v>659817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181821</v>
      </c>
      <c r="CS43" s="625"/>
      <c r="CT43" s="625"/>
      <c r="CU43" s="625"/>
      <c r="CV43" s="625"/>
      <c r="CW43" s="625"/>
      <c r="CX43" s="625"/>
      <c r="CY43" s="626"/>
      <c r="CZ43" s="627">
        <v>0.6</v>
      </c>
      <c r="DA43" s="628"/>
      <c r="DB43" s="628"/>
      <c r="DC43" s="629"/>
      <c r="DD43" s="602">
        <v>181821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3034621</v>
      </c>
      <c r="CS44" s="594"/>
      <c r="CT44" s="594"/>
      <c r="CU44" s="594"/>
      <c r="CV44" s="594"/>
      <c r="CW44" s="594"/>
      <c r="CX44" s="594"/>
      <c r="CY44" s="595"/>
      <c r="CZ44" s="627">
        <v>9.8000000000000007</v>
      </c>
      <c r="DA44" s="676"/>
      <c r="DB44" s="676"/>
      <c r="DC44" s="677"/>
      <c r="DD44" s="602">
        <v>597347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1541837</v>
      </c>
      <c r="CS45" s="625"/>
      <c r="CT45" s="625"/>
      <c r="CU45" s="625"/>
      <c r="CV45" s="625"/>
      <c r="CW45" s="625"/>
      <c r="CX45" s="625"/>
      <c r="CY45" s="626"/>
      <c r="CZ45" s="627">
        <v>5</v>
      </c>
      <c r="DA45" s="628"/>
      <c r="DB45" s="628"/>
      <c r="DC45" s="629"/>
      <c r="DD45" s="602">
        <v>96193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1487608</v>
      </c>
      <c r="CS46" s="594"/>
      <c r="CT46" s="594"/>
      <c r="CU46" s="594"/>
      <c r="CV46" s="594"/>
      <c r="CW46" s="594"/>
      <c r="CX46" s="594"/>
      <c r="CY46" s="595"/>
      <c r="CZ46" s="627">
        <v>4.8</v>
      </c>
      <c r="DA46" s="676"/>
      <c r="DB46" s="676"/>
      <c r="DC46" s="677"/>
      <c r="DD46" s="602">
        <v>500343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v>488981</v>
      </c>
      <c r="CS47" s="625"/>
      <c r="CT47" s="625"/>
      <c r="CU47" s="625"/>
      <c r="CV47" s="625"/>
      <c r="CW47" s="625"/>
      <c r="CX47" s="625"/>
      <c r="CY47" s="626"/>
      <c r="CZ47" s="627">
        <v>1.6</v>
      </c>
      <c r="DA47" s="628"/>
      <c r="DB47" s="628"/>
      <c r="DC47" s="629"/>
      <c r="DD47" s="602">
        <v>62470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30934549</v>
      </c>
      <c r="CS49" s="661"/>
      <c r="CT49" s="661"/>
      <c r="CU49" s="661"/>
      <c r="CV49" s="661"/>
      <c r="CW49" s="661"/>
      <c r="CX49" s="661"/>
      <c r="CY49" s="688"/>
      <c r="CZ49" s="689">
        <v>100</v>
      </c>
      <c r="DA49" s="690"/>
      <c r="DB49" s="690"/>
      <c r="DC49" s="691"/>
      <c r="DD49" s="692">
        <v>21167171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74" sqref="B74:P7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31189</v>
      </c>
      <c r="R7" s="723"/>
      <c r="S7" s="723"/>
      <c r="T7" s="723"/>
      <c r="U7" s="723"/>
      <c r="V7" s="723">
        <v>30744</v>
      </c>
      <c r="W7" s="723"/>
      <c r="X7" s="723"/>
      <c r="Y7" s="723"/>
      <c r="Z7" s="723"/>
      <c r="AA7" s="723">
        <v>444</v>
      </c>
      <c r="AB7" s="723"/>
      <c r="AC7" s="723"/>
      <c r="AD7" s="723"/>
      <c r="AE7" s="724"/>
      <c r="AF7" s="725">
        <v>134</v>
      </c>
      <c r="AG7" s="726"/>
      <c r="AH7" s="726"/>
      <c r="AI7" s="726"/>
      <c r="AJ7" s="727"/>
      <c r="AK7" s="762">
        <v>0</v>
      </c>
      <c r="AL7" s="763"/>
      <c r="AM7" s="763"/>
      <c r="AN7" s="763"/>
      <c r="AO7" s="763"/>
      <c r="AP7" s="763">
        <v>37272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0</v>
      </c>
      <c r="CI7" s="760"/>
      <c r="CJ7" s="760"/>
      <c r="CK7" s="760"/>
      <c r="CL7" s="761"/>
      <c r="CM7" s="759">
        <v>106</v>
      </c>
      <c r="CN7" s="760"/>
      <c r="CO7" s="760"/>
      <c r="CP7" s="760"/>
      <c r="CQ7" s="761"/>
      <c r="CR7" s="759">
        <v>100</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362</v>
      </c>
      <c r="C8" s="744"/>
      <c r="D8" s="744"/>
      <c r="E8" s="744"/>
      <c r="F8" s="744"/>
      <c r="G8" s="744"/>
      <c r="H8" s="744"/>
      <c r="I8" s="744"/>
      <c r="J8" s="744"/>
      <c r="K8" s="744"/>
      <c r="L8" s="744"/>
      <c r="M8" s="744"/>
      <c r="N8" s="744"/>
      <c r="O8" s="744"/>
      <c r="P8" s="745"/>
      <c r="Q8" s="746">
        <v>211</v>
      </c>
      <c r="R8" s="747"/>
      <c r="S8" s="747"/>
      <c r="T8" s="747"/>
      <c r="U8" s="747"/>
      <c r="V8" s="747">
        <v>201</v>
      </c>
      <c r="W8" s="747"/>
      <c r="X8" s="747"/>
      <c r="Y8" s="747"/>
      <c r="Z8" s="747"/>
      <c r="AA8" s="747">
        <v>10</v>
      </c>
      <c r="AB8" s="747"/>
      <c r="AC8" s="747"/>
      <c r="AD8" s="747"/>
      <c r="AE8" s="748"/>
      <c r="AF8" s="749">
        <v>10</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-3</v>
      </c>
      <c r="CI8" s="770"/>
      <c r="CJ8" s="770"/>
      <c r="CK8" s="770"/>
      <c r="CL8" s="771"/>
      <c r="CM8" s="769">
        <v>220</v>
      </c>
      <c r="CN8" s="770"/>
      <c r="CO8" s="770"/>
      <c r="CP8" s="770"/>
      <c r="CQ8" s="771"/>
      <c r="CR8" s="769">
        <v>200</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539</v>
      </c>
      <c r="BT9" s="757"/>
      <c r="BU9" s="757"/>
      <c r="BV9" s="757"/>
      <c r="BW9" s="757"/>
      <c r="BX9" s="757"/>
      <c r="BY9" s="757"/>
      <c r="BZ9" s="757"/>
      <c r="CA9" s="757"/>
      <c r="CB9" s="757"/>
      <c r="CC9" s="757"/>
      <c r="CD9" s="757"/>
      <c r="CE9" s="757"/>
      <c r="CF9" s="757"/>
      <c r="CG9" s="758"/>
      <c r="CH9" s="769">
        <v>-97</v>
      </c>
      <c r="CI9" s="770"/>
      <c r="CJ9" s="770"/>
      <c r="CK9" s="770"/>
      <c r="CL9" s="771"/>
      <c r="CM9" s="769">
        <v>3232</v>
      </c>
      <c r="CN9" s="770"/>
      <c r="CO9" s="770"/>
      <c r="CP9" s="770"/>
      <c r="CQ9" s="771"/>
      <c r="CR9" s="769">
        <v>100</v>
      </c>
      <c r="CS9" s="770"/>
      <c r="CT9" s="770"/>
      <c r="CU9" s="770"/>
      <c r="CV9" s="771"/>
      <c r="CW9" s="769">
        <v>55</v>
      </c>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540</v>
      </c>
      <c r="BT10" s="757"/>
      <c r="BU10" s="757"/>
      <c r="BV10" s="757"/>
      <c r="BW10" s="757"/>
      <c r="BX10" s="757"/>
      <c r="BY10" s="757"/>
      <c r="BZ10" s="757"/>
      <c r="CA10" s="757"/>
      <c r="CB10" s="757"/>
      <c r="CC10" s="757"/>
      <c r="CD10" s="757"/>
      <c r="CE10" s="757"/>
      <c r="CF10" s="757"/>
      <c r="CG10" s="758"/>
      <c r="CH10" s="769">
        <v>7</v>
      </c>
      <c r="CI10" s="770"/>
      <c r="CJ10" s="770"/>
      <c r="CK10" s="770"/>
      <c r="CL10" s="771"/>
      <c r="CM10" s="769">
        <v>160</v>
      </c>
      <c r="CN10" s="770"/>
      <c r="CO10" s="770"/>
      <c r="CP10" s="770"/>
      <c r="CQ10" s="771"/>
      <c r="CR10" s="769">
        <v>45</v>
      </c>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541</v>
      </c>
      <c r="BT11" s="757"/>
      <c r="BU11" s="757"/>
      <c r="BV11" s="757"/>
      <c r="BW11" s="757"/>
      <c r="BX11" s="757"/>
      <c r="BY11" s="757"/>
      <c r="BZ11" s="757"/>
      <c r="CA11" s="757"/>
      <c r="CB11" s="757"/>
      <c r="CC11" s="757"/>
      <c r="CD11" s="757"/>
      <c r="CE11" s="757"/>
      <c r="CF11" s="757"/>
      <c r="CG11" s="758"/>
      <c r="CH11" s="769">
        <v>4</v>
      </c>
      <c r="CI11" s="770"/>
      <c r="CJ11" s="770"/>
      <c r="CK11" s="770"/>
      <c r="CL11" s="771"/>
      <c r="CM11" s="769">
        <v>64</v>
      </c>
      <c r="CN11" s="770"/>
      <c r="CO11" s="770"/>
      <c r="CP11" s="770"/>
      <c r="CQ11" s="771"/>
      <c r="CR11" s="769">
        <v>20</v>
      </c>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t="s">
        <v>547</v>
      </c>
      <c r="BS12" s="756" t="s">
        <v>542</v>
      </c>
      <c r="BT12" s="757"/>
      <c r="BU12" s="757"/>
      <c r="BV12" s="757"/>
      <c r="BW12" s="757"/>
      <c r="BX12" s="757"/>
      <c r="BY12" s="757"/>
      <c r="BZ12" s="757"/>
      <c r="CA12" s="757"/>
      <c r="CB12" s="757"/>
      <c r="CC12" s="757"/>
      <c r="CD12" s="757"/>
      <c r="CE12" s="757"/>
      <c r="CF12" s="757"/>
      <c r="CG12" s="758"/>
      <c r="CH12" s="769">
        <v>19</v>
      </c>
      <c r="CI12" s="770"/>
      <c r="CJ12" s="770"/>
      <c r="CK12" s="770"/>
      <c r="CL12" s="771"/>
      <c r="CM12" s="769">
        <v>206</v>
      </c>
      <c r="CN12" s="770"/>
      <c r="CO12" s="770"/>
      <c r="CP12" s="770"/>
      <c r="CQ12" s="771"/>
      <c r="CR12" s="769">
        <v>5</v>
      </c>
      <c r="CS12" s="770"/>
      <c r="CT12" s="770"/>
      <c r="CU12" s="770"/>
      <c r="CV12" s="771"/>
      <c r="CW12" s="769"/>
      <c r="CX12" s="770"/>
      <c r="CY12" s="770"/>
      <c r="CZ12" s="770"/>
      <c r="DA12" s="771"/>
      <c r="DB12" s="769"/>
      <c r="DC12" s="770"/>
      <c r="DD12" s="770"/>
      <c r="DE12" s="770"/>
      <c r="DF12" s="771"/>
      <c r="DG12" s="769">
        <v>1890</v>
      </c>
      <c r="DH12" s="770"/>
      <c r="DI12" s="770"/>
      <c r="DJ12" s="770"/>
      <c r="DK12" s="771"/>
      <c r="DL12" s="769"/>
      <c r="DM12" s="770"/>
      <c r="DN12" s="770"/>
      <c r="DO12" s="770"/>
      <c r="DP12" s="771"/>
      <c r="DQ12" s="769">
        <v>1681</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543</v>
      </c>
      <c r="BT13" s="757"/>
      <c r="BU13" s="757"/>
      <c r="BV13" s="757"/>
      <c r="BW13" s="757"/>
      <c r="BX13" s="757"/>
      <c r="BY13" s="757"/>
      <c r="BZ13" s="757"/>
      <c r="CA13" s="757"/>
      <c r="CB13" s="757"/>
      <c r="CC13" s="757"/>
      <c r="CD13" s="757"/>
      <c r="CE13" s="757"/>
      <c r="CF13" s="757"/>
      <c r="CG13" s="758"/>
      <c r="CH13" s="769">
        <v>9</v>
      </c>
      <c r="CI13" s="770"/>
      <c r="CJ13" s="770"/>
      <c r="CK13" s="770"/>
      <c r="CL13" s="771"/>
      <c r="CM13" s="769">
        <v>133</v>
      </c>
      <c r="CN13" s="770"/>
      <c r="CO13" s="770"/>
      <c r="CP13" s="770"/>
      <c r="CQ13" s="771"/>
      <c r="CR13" s="769">
        <v>80</v>
      </c>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364</v>
      </c>
      <c r="B23" s="778" t="s">
        <v>365</v>
      </c>
      <c r="C23" s="779"/>
      <c r="D23" s="779"/>
      <c r="E23" s="779"/>
      <c r="F23" s="779"/>
      <c r="G23" s="779"/>
      <c r="H23" s="779"/>
      <c r="I23" s="779"/>
      <c r="J23" s="779"/>
      <c r="K23" s="779"/>
      <c r="L23" s="779"/>
      <c r="M23" s="779"/>
      <c r="N23" s="779"/>
      <c r="O23" s="779"/>
      <c r="P23" s="780"/>
      <c r="Q23" s="781">
        <v>31400</v>
      </c>
      <c r="R23" s="782"/>
      <c r="S23" s="782"/>
      <c r="T23" s="782"/>
      <c r="U23" s="782"/>
      <c r="V23" s="782">
        <v>30945</v>
      </c>
      <c r="W23" s="782"/>
      <c r="X23" s="782"/>
      <c r="Y23" s="782"/>
      <c r="Z23" s="782"/>
      <c r="AA23" s="782">
        <v>455</v>
      </c>
      <c r="AB23" s="782"/>
      <c r="AC23" s="782"/>
      <c r="AD23" s="782"/>
      <c r="AE23" s="783"/>
      <c r="AF23" s="784">
        <v>144</v>
      </c>
      <c r="AG23" s="782"/>
      <c r="AH23" s="782"/>
      <c r="AI23" s="782"/>
      <c r="AJ23" s="785"/>
      <c r="AK23" s="786"/>
      <c r="AL23" s="787"/>
      <c r="AM23" s="787"/>
      <c r="AN23" s="787"/>
      <c r="AO23" s="787"/>
      <c r="AP23" s="782">
        <v>37272</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376</v>
      </c>
      <c r="C28" s="720"/>
      <c r="D28" s="720"/>
      <c r="E28" s="720"/>
      <c r="F28" s="720"/>
      <c r="G28" s="720"/>
      <c r="H28" s="720"/>
      <c r="I28" s="720"/>
      <c r="J28" s="720"/>
      <c r="K28" s="720"/>
      <c r="L28" s="720"/>
      <c r="M28" s="720"/>
      <c r="N28" s="720"/>
      <c r="O28" s="720"/>
      <c r="P28" s="721"/>
      <c r="Q28" s="810">
        <v>11514</v>
      </c>
      <c r="R28" s="811"/>
      <c r="S28" s="811"/>
      <c r="T28" s="811"/>
      <c r="U28" s="811"/>
      <c r="V28" s="811">
        <v>11505</v>
      </c>
      <c r="W28" s="811"/>
      <c r="X28" s="811"/>
      <c r="Y28" s="811"/>
      <c r="Z28" s="811"/>
      <c r="AA28" s="811">
        <v>9</v>
      </c>
      <c r="AB28" s="811"/>
      <c r="AC28" s="811"/>
      <c r="AD28" s="811"/>
      <c r="AE28" s="812"/>
      <c r="AF28" s="813">
        <v>9</v>
      </c>
      <c r="AG28" s="811"/>
      <c r="AH28" s="811"/>
      <c r="AI28" s="811"/>
      <c r="AJ28" s="814"/>
      <c r="AK28" s="815">
        <v>920</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377</v>
      </c>
      <c r="C29" s="744"/>
      <c r="D29" s="744"/>
      <c r="E29" s="744"/>
      <c r="F29" s="744"/>
      <c r="G29" s="744"/>
      <c r="H29" s="744"/>
      <c r="I29" s="744"/>
      <c r="J29" s="744"/>
      <c r="K29" s="744"/>
      <c r="L29" s="744"/>
      <c r="M29" s="744"/>
      <c r="N29" s="744"/>
      <c r="O29" s="744"/>
      <c r="P29" s="745"/>
      <c r="Q29" s="746">
        <v>6456</v>
      </c>
      <c r="R29" s="747"/>
      <c r="S29" s="747"/>
      <c r="T29" s="747"/>
      <c r="U29" s="747"/>
      <c r="V29" s="747">
        <v>6217</v>
      </c>
      <c r="W29" s="747"/>
      <c r="X29" s="747"/>
      <c r="Y29" s="747"/>
      <c r="Z29" s="747"/>
      <c r="AA29" s="747">
        <v>239</v>
      </c>
      <c r="AB29" s="747"/>
      <c r="AC29" s="747"/>
      <c r="AD29" s="747"/>
      <c r="AE29" s="748"/>
      <c r="AF29" s="749">
        <v>239</v>
      </c>
      <c r="AG29" s="750"/>
      <c r="AH29" s="750"/>
      <c r="AI29" s="750"/>
      <c r="AJ29" s="751"/>
      <c r="AK29" s="818">
        <v>914</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378</v>
      </c>
      <c r="C30" s="744"/>
      <c r="D30" s="744"/>
      <c r="E30" s="744"/>
      <c r="F30" s="744"/>
      <c r="G30" s="744"/>
      <c r="H30" s="744"/>
      <c r="I30" s="744"/>
      <c r="J30" s="744"/>
      <c r="K30" s="744"/>
      <c r="L30" s="744"/>
      <c r="M30" s="744"/>
      <c r="N30" s="744"/>
      <c r="O30" s="744"/>
      <c r="P30" s="745"/>
      <c r="Q30" s="746">
        <v>1035</v>
      </c>
      <c r="R30" s="747"/>
      <c r="S30" s="747"/>
      <c r="T30" s="747"/>
      <c r="U30" s="747"/>
      <c r="V30" s="747">
        <v>1010</v>
      </c>
      <c r="W30" s="747"/>
      <c r="X30" s="747"/>
      <c r="Y30" s="747"/>
      <c r="Z30" s="747"/>
      <c r="AA30" s="747">
        <v>24</v>
      </c>
      <c r="AB30" s="747"/>
      <c r="AC30" s="747"/>
      <c r="AD30" s="747"/>
      <c r="AE30" s="748"/>
      <c r="AF30" s="749">
        <v>24</v>
      </c>
      <c r="AG30" s="750"/>
      <c r="AH30" s="750"/>
      <c r="AI30" s="750"/>
      <c r="AJ30" s="751"/>
      <c r="AK30" s="818">
        <v>225</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379</v>
      </c>
      <c r="C31" s="744"/>
      <c r="D31" s="744"/>
      <c r="E31" s="744"/>
      <c r="F31" s="744"/>
      <c r="G31" s="744"/>
      <c r="H31" s="744"/>
      <c r="I31" s="744"/>
      <c r="J31" s="744"/>
      <c r="K31" s="744"/>
      <c r="L31" s="744"/>
      <c r="M31" s="744"/>
      <c r="N31" s="744"/>
      <c r="O31" s="744"/>
      <c r="P31" s="745"/>
      <c r="Q31" s="746">
        <v>1801</v>
      </c>
      <c r="R31" s="747"/>
      <c r="S31" s="747"/>
      <c r="T31" s="747"/>
      <c r="U31" s="747"/>
      <c r="V31" s="747">
        <v>1698</v>
      </c>
      <c r="W31" s="747"/>
      <c r="X31" s="747"/>
      <c r="Y31" s="747"/>
      <c r="Z31" s="747"/>
      <c r="AA31" s="747">
        <v>103</v>
      </c>
      <c r="AB31" s="747"/>
      <c r="AC31" s="747"/>
      <c r="AD31" s="747"/>
      <c r="AE31" s="748"/>
      <c r="AF31" s="749">
        <v>1859</v>
      </c>
      <c r="AG31" s="750"/>
      <c r="AH31" s="750"/>
      <c r="AI31" s="750"/>
      <c r="AJ31" s="751"/>
      <c r="AK31" s="818">
        <v>249</v>
      </c>
      <c r="AL31" s="819"/>
      <c r="AM31" s="819"/>
      <c r="AN31" s="819"/>
      <c r="AO31" s="819"/>
      <c r="AP31" s="819">
        <v>4</v>
      </c>
      <c r="AQ31" s="819"/>
      <c r="AR31" s="819"/>
      <c r="AS31" s="819"/>
      <c r="AT31" s="819"/>
      <c r="AU31" s="819">
        <v>455</v>
      </c>
      <c r="AV31" s="819"/>
      <c r="AW31" s="819"/>
      <c r="AX31" s="819"/>
      <c r="AY31" s="819"/>
      <c r="AZ31" s="820"/>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381</v>
      </c>
      <c r="C32" s="744"/>
      <c r="D32" s="744"/>
      <c r="E32" s="744"/>
      <c r="F32" s="744"/>
      <c r="G32" s="744"/>
      <c r="H32" s="744"/>
      <c r="I32" s="744"/>
      <c r="J32" s="744"/>
      <c r="K32" s="744"/>
      <c r="L32" s="744"/>
      <c r="M32" s="744"/>
      <c r="N32" s="744"/>
      <c r="O32" s="744"/>
      <c r="P32" s="745"/>
      <c r="Q32" s="746">
        <v>2719</v>
      </c>
      <c r="R32" s="747"/>
      <c r="S32" s="747"/>
      <c r="T32" s="747"/>
      <c r="U32" s="747"/>
      <c r="V32" s="747">
        <v>2546</v>
      </c>
      <c r="W32" s="747"/>
      <c r="X32" s="747"/>
      <c r="Y32" s="747"/>
      <c r="Z32" s="747"/>
      <c r="AA32" s="747">
        <v>186</v>
      </c>
      <c r="AB32" s="747"/>
      <c r="AC32" s="747"/>
      <c r="AD32" s="747"/>
      <c r="AE32" s="748"/>
      <c r="AF32" s="749">
        <v>1264</v>
      </c>
      <c r="AG32" s="750"/>
      <c r="AH32" s="750"/>
      <c r="AI32" s="750"/>
      <c r="AJ32" s="751"/>
      <c r="AK32" s="818">
        <v>955</v>
      </c>
      <c r="AL32" s="819"/>
      <c r="AM32" s="819"/>
      <c r="AN32" s="819"/>
      <c r="AO32" s="819"/>
      <c r="AP32" s="819">
        <v>23224</v>
      </c>
      <c r="AQ32" s="819"/>
      <c r="AR32" s="819"/>
      <c r="AS32" s="819"/>
      <c r="AT32" s="819"/>
      <c r="AU32" s="819">
        <v>13284</v>
      </c>
      <c r="AV32" s="819"/>
      <c r="AW32" s="819"/>
      <c r="AX32" s="819"/>
      <c r="AY32" s="819"/>
      <c r="AZ32" s="820"/>
      <c r="BA32" s="820"/>
      <c r="BB32" s="820"/>
      <c r="BC32" s="820"/>
      <c r="BD32" s="820"/>
      <c r="BE32" s="816" t="s">
        <v>380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546</v>
      </c>
      <c r="C33" s="744"/>
      <c r="D33" s="744"/>
      <c r="E33" s="744"/>
      <c r="F33" s="744"/>
      <c r="G33" s="744"/>
      <c r="H33" s="744"/>
      <c r="I33" s="744"/>
      <c r="J33" s="744"/>
      <c r="K33" s="744"/>
      <c r="L33" s="744"/>
      <c r="M33" s="744"/>
      <c r="N33" s="744"/>
      <c r="O33" s="744"/>
      <c r="P33" s="745"/>
      <c r="Q33" s="746">
        <v>61</v>
      </c>
      <c r="R33" s="747"/>
      <c r="S33" s="747"/>
      <c r="T33" s="747"/>
      <c r="U33" s="747"/>
      <c r="V33" s="747">
        <v>61</v>
      </c>
      <c r="W33" s="747"/>
      <c r="X33" s="747"/>
      <c r="Y33" s="747"/>
      <c r="Z33" s="747"/>
      <c r="AA33" s="747">
        <v>0</v>
      </c>
      <c r="AB33" s="747"/>
      <c r="AC33" s="747"/>
      <c r="AD33" s="747"/>
      <c r="AE33" s="748"/>
      <c r="AF33" s="749">
        <v>59</v>
      </c>
      <c r="AG33" s="750"/>
      <c r="AH33" s="750"/>
      <c r="AI33" s="750"/>
      <c r="AJ33" s="751"/>
      <c r="AK33" s="818">
        <v>8</v>
      </c>
      <c r="AL33" s="819"/>
      <c r="AM33" s="819"/>
      <c r="AN33" s="819"/>
      <c r="AO33" s="819"/>
      <c r="AP33" s="819"/>
      <c r="AQ33" s="819"/>
      <c r="AR33" s="819"/>
      <c r="AS33" s="819"/>
      <c r="AT33" s="819"/>
      <c r="AU33" s="819"/>
      <c r="AV33" s="819"/>
      <c r="AW33" s="819"/>
      <c r="AX33" s="819"/>
      <c r="AY33" s="819"/>
      <c r="AZ33" s="820"/>
      <c r="BA33" s="820"/>
      <c r="BB33" s="820"/>
      <c r="BC33" s="820"/>
      <c r="BD33" s="820"/>
      <c r="BE33" s="816" t="s">
        <v>380</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364</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3455</v>
      </c>
      <c r="AG63" s="830"/>
      <c r="AH63" s="830"/>
      <c r="AI63" s="830"/>
      <c r="AJ63" s="831"/>
      <c r="AK63" s="832"/>
      <c r="AL63" s="827"/>
      <c r="AM63" s="827"/>
      <c r="AN63" s="827"/>
      <c r="AO63" s="827"/>
      <c r="AP63" s="830">
        <v>23228</v>
      </c>
      <c r="AQ63" s="830"/>
      <c r="AR63" s="830"/>
      <c r="AS63" s="830"/>
      <c r="AT63" s="830"/>
      <c r="AU63" s="830">
        <v>13739</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386</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387</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544</v>
      </c>
      <c r="C68" s="858"/>
      <c r="D68" s="858"/>
      <c r="E68" s="858"/>
      <c r="F68" s="858"/>
      <c r="G68" s="858"/>
      <c r="H68" s="858"/>
      <c r="I68" s="858"/>
      <c r="J68" s="858"/>
      <c r="K68" s="858"/>
      <c r="L68" s="858"/>
      <c r="M68" s="858"/>
      <c r="N68" s="858"/>
      <c r="O68" s="858"/>
      <c r="P68" s="859"/>
      <c r="Q68" s="860">
        <v>15974</v>
      </c>
      <c r="R68" s="854"/>
      <c r="S68" s="854"/>
      <c r="T68" s="854"/>
      <c r="U68" s="854"/>
      <c r="V68" s="854">
        <v>13504</v>
      </c>
      <c r="W68" s="854"/>
      <c r="X68" s="854"/>
      <c r="Y68" s="854"/>
      <c r="Z68" s="854"/>
      <c r="AA68" s="854">
        <v>2470</v>
      </c>
      <c r="AB68" s="854"/>
      <c r="AC68" s="854"/>
      <c r="AD68" s="854"/>
      <c r="AE68" s="854"/>
      <c r="AF68" s="854">
        <v>2470</v>
      </c>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549</v>
      </c>
      <c r="C69" s="862"/>
      <c r="D69" s="862"/>
      <c r="E69" s="862"/>
      <c r="F69" s="862"/>
      <c r="G69" s="862"/>
      <c r="H69" s="862"/>
      <c r="I69" s="862"/>
      <c r="J69" s="862"/>
      <c r="K69" s="862"/>
      <c r="L69" s="862"/>
      <c r="M69" s="862"/>
      <c r="N69" s="862"/>
      <c r="O69" s="862"/>
      <c r="P69" s="863"/>
      <c r="Q69" s="864">
        <v>694022</v>
      </c>
      <c r="R69" s="819"/>
      <c r="S69" s="819"/>
      <c r="T69" s="819"/>
      <c r="U69" s="819"/>
      <c r="V69" s="819">
        <v>680078</v>
      </c>
      <c r="W69" s="819"/>
      <c r="X69" s="819"/>
      <c r="Y69" s="819"/>
      <c r="Z69" s="819"/>
      <c r="AA69" s="819">
        <v>13945</v>
      </c>
      <c r="AB69" s="819"/>
      <c r="AC69" s="819"/>
      <c r="AD69" s="819"/>
      <c r="AE69" s="819"/>
      <c r="AF69" s="819">
        <v>13945</v>
      </c>
      <c r="AG69" s="819"/>
      <c r="AH69" s="819"/>
      <c r="AI69" s="819"/>
      <c r="AJ69" s="819"/>
      <c r="AK69" s="819">
        <v>7270</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545</v>
      </c>
      <c r="C70" s="862"/>
      <c r="D70" s="862"/>
      <c r="E70" s="862"/>
      <c r="F70" s="862"/>
      <c r="G70" s="862"/>
      <c r="H70" s="862"/>
      <c r="I70" s="862"/>
      <c r="J70" s="862"/>
      <c r="K70" s="862"/>
      <c r="L70" s="862"/>
      <c r="M70" s="862"/>
      <c r="N70" s="862"/>
      <c r="O70" s="862"/>
      <c r="P70" s="863"/>
      <c r="Q70" s="864">
        <v>14244</v>
      </c>
      <c r="R70" s="819"/>
      <c r="S70" s="819"/>
      <c r="T70" s="819"/>
      <c r="U70" s="819"/>
      <c r="V70" s="819">
        <v>14349</v>
      </c>
      <c r="W70" s="819"/>
      <c r="X70" s="819"/>
      <c r="Y70" s="819"/>
      <c r="Z70" s="819"/>
      <c r="AA70" s="819">
        <v>-105</v>
      </c>
      <c r="AB70" s="819"/>
      <c r="AC70" s="819"/>
      <c r="AD70" s="819"/>
      <c r="AE70" s="819"/>
      <c r="AF70" s="819">
        <v>1537</v>
      </c>
      <c r="AG70" s="819"/>
      <c r="AH70" s="819"/>
      <c r="AI70" s="819"/>
      <c r="AJ70" s="819"/>
      <c r="AK70" s="819">
        <v>1700</v>
      </c>
      <c r="AL70" s="819"/>
      <c r="AM70" s="819"/>
      <c r="AN70" s="819"/>
      <c r="AO70" s="819"/>
      <c r="AP70" s="819">
        <v>10558</v>
      </c>
      <c r="AQ70" s="819"/>
      <c r="AR70" s="819"/>
      <c r="AS70" s="819"/>
      <c r="AT70" s="819"/>
      <c r="AU70" s="819">
        <v>2924</v>
      </c>
      <c r="AV70" s="819"/>
      <c r="AW70" s="819"/>
      <c r="AX70" s="819"/>
      <c r="AY70" s="819"/>
      <c r="AZ70" s="865" t="s">
        <v>548</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364</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550</v>
      </c>
      <c r="CS102" s="838"/>
      <c r="CT102" s="838"/>
      <c r="CU102" s="838"/>
      <c r="CV102" s="881"/>
      <c r="CW102" s="880">
        <v>55</v>
      </c>
      <c r="CX102" s="838"/>
      <c r="CY102" s="838"/>
      <c r="CZ102" s="838"/>
      <c r="DA102" s="881"/>
      <c r="DB102" s="880"/>
      <c r="DC102" s="838"/>
      <c r="DD102" s="838"/>
      <c r="DE102" s="838"/>
      <c r="DF102" s="881"/>
      <c r="DG102" s="880">
        <v>1890</v>
      </c>
      <c r="DH102" s="838"/>
      <c r="DI102" s="838"/>
      <c r="DJ102" s="838"/>
      <c r="DK102" s="881"/>
      <c r="DL102" s="880"/>
      <c r="DM102" s="838"/>
      <c r="DN102" s="838"/>
      <c r="DO102" s="838"/>
      <c r="DP102" s="881"/>
      <c r="DQ102" s="880">
        <v>1681</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284</v>
      </c>
      <c r="AG109" s="883"/>
      <c r="AH109" s="883"/>
      <c r="AI109" s="883"/>
      <c r="AJ109" s="884"/>
      <c r="AK109" s="882" t="s">
        <v>283</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284</v>
      </c>
      <c r="BW109" s="883"/>
      <c r="BX109" s="883"/>
      <c r="BY109" s="883"/>
      <c r="BZ109" s="884"/>
      <c r="CA109" s="882" t="s">
        <v>283</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284</v>
      </c>
      <c r="DM109" s="883"/>
      <c r="DN109" s="883"/>
      <c r="DO109" s="883"/>
      <c r="DP109" s="884"/>
      <c r="DQ109" s="882" t="s">
        <v>283</v>
      </c>
      <c r="DR109" s="883"/>
      <c r="DS109" s="883"/>
      <c r="DT109" s="883"/>
      <c r="DU109" s="884"/>
      <c r="DV109" s="882" t="s">
        <v>398</v>
      </c>
      <c r="DW109" s="883"/>
      <c r="DX109" s="883"/>
      <c r="DY109" s="883"/>
      <c r="DZ109" s="885"/>
    </row>
    <row r="110" spans="1:131" s="197" customFormat="1" ht="26.25" customHeight="1" x14ac:dyDescent="0.15">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3708117</v>
      </c>
      <c r="AB110" s="890"/>
      <c r="AC110" s="890"/>
      <c r="AD110" s="890"/>
      <c r="AE110" s="891"/>
      <c r="AF110" s="892">
        <v>3765860</v>
      </c>
      <c r="AG110" s="890"/>
      <c r="AH110" s="890"/>
      <c r="AI110" s="890"/>
      <c r="AJ110" s="891"/>
      <c r="AK110" s="892">
        <v>3583374</v>
      </c>
      <c r="AL110" s="890"/>
      <c r="AM110" s="890"/>
      <c r="AN110" s="890"/>
      <c r="AO110" s="891"/>
      <c r="AP110" s="893">
        <v>23</v>
      </c>
      <c r="AQ110" s="894"/>
      <c r="AR110" s="894"/>
      <c r="AS110" s="894"/>
      <c r="AT110" s="895"/>
      <c r="AU110" s="896" t="s">
        <v>60</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37076356</v>
      </c>
      <c r="BR110" s="927"/>
      <c r="BS110" s="927"/>
      <c r="BT110" s="927"/>
      <c r="BU110" s="927"/>
      <c r="BV110" s="927">
        <v>37152546</v>
      </c>
      <c r="BW110" s="927"/>
      <c r="BX110" s="927"/>
      <c r="BY110" s="927"/>
      <c r="BZ110" s="927"/>
      <c r="CA110" s="927">
        <v>37271674</v>
      </c>
      <c r="CB110" s="927"/>
      <c r="CC110" s="927"/>
      <c r="CD110" s="927"/>
      <c r="CE110" s="927"/>
      <c r="CF110" s="941">
        <v>238.9</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404</v>
      </c>
      <c r="DH110" s="927"/>
      <c r="DI110" s="927"/>
      <c r="DJ110" s="927"/>
      <c r="DK110" s="927"/>
      <c r="DL110" s="927" t="s">
        <v>404</v>
      </c>
      <c r="DM110" s="927"/>
      <c r="DN110" s="927"/>
      <c r="DO110" s="927"/>
      <c r="DP110" s="927"/>
      <c r="DQ110" s="927" t="s">
        <v>404</v>
      </c>
      <c r="DR110" s="927"/>
      <c r="DS110" s="927"/>
      <c r="DT110" s="927"/>
      <c r="DU110" s="927"/>
      <c r="DV110" s="928" t="s">
        <v>404</v>
      </c>
      <c r="DW110" s="928"/>
      <c r="DX110" s="928"/>
      <c r="DY110" s="928"/>
      <c r="DZ110" s="929"/>
    </row>
    <row r="111" spans="1:131" s="197" customFormat="1" ht="26.25" customHeight="1" x14ac:dyDescent="0.15">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347091</v>
      </c>
      <c r="BR111" s="920"/>
      <c r="BS111" s="920"/>
      <c r="BT111" s="920"/>
      <c r="BU111" s="920"/>
      <c r="BV111" s="920">
        <v>310076</v>
      </c>
      <c r="BW111" s="920"/>
      <c r="BX111" s="920"/>
      <c r="BY111" s="920"/>
      <c r="BZ111" s="920"/>
      <c r="CA111" s="920">
        <v>236358</v>
      </c>
      <c r="CB111" s="920"/>
      <c r="CC111" s="920"/>
      <c r="CD111" s="920"/>
      <c r="CE111" s="920"/>
      <c r="CF111" s="914">
        <v>1.5</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108</v>
      </c>
      <c r="DH111" s="920"/>
      <c r="DI111" s="920"/>
      <c r="DJ111" s="920"/>
      <c r="DK111" s="920"/>
      <c r="DL111" s="920" t="s">
        <v>108</v>
      </c>
      <c r="DM111" s="920"/>
      <c r="DN111" s="920"/>
      <c r="DO111" s="920"/>
      <c r="DP111" s="920"/>
      <c r="DQ111" s="920" t="s">
        <v>108</v>
      </c>
      <c r="DR111" s="920"/>
      <c r="DS111" s="920"/>
      <c r="DT111" s="920"/>
      <c r="DU111" s="920"/>
      <c r="DV111" s="921" t="s">
        <v>108</v>
      </c>
      <c r="DW111" s="921"/>
      <c r="DX111" s="921"/>
      <c r="DY111" s="921"/>
      <c r="DZ111" s="922"/>
    </row>
    <row r="112" spans="1:131" s="197" customFormat="1" ht="26.25" customHeight="1" x14ac:dyDescent="0.15">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410</v>
      </c>
      <c r="AB112" s="959"/>
      <c r="AC112" s="959"/>
      <c r="AD112" s="959"/>
      <c r="AE112" s="960"/>
      <c r="AF112" s="961" t="s">
        <v>410</v>
      </c>
      <c r="AG112" s="959"/>
      <c r="AH112" s="959"/>
      <c r="AI112" s="959"/>
      <c r="AJ112" s="960"/>
      <c r="AK112" s="961" t="s">
        <v>410</v>
      </c>
      <c r="AL112" s="959"/>
      <c r="AM112" s="959"/>
      <c r="AN112" s="959"/>
      <c r="AO112" s="960"/>
      <c r="AP112" s="962" t="s">
        <v>410</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15567859</v>
      </c>
      <c r="BR112" s="920"/>
      <c r="BS112" s="920"/>
      <c r="BT112" s="920"/>
      <c r="BU112" s="920"/>
      <c r="BV112" s="920">
        <v>14203120</v>
      </c>
      <c r="BW112" s="920"/>
      <c r="BX112" s="920"/>
      <c r="BY112" s="920"/>
      <c r="BZ112" s="920"/>
      <c r="CA112" s="920">
        <v>13738978</v>
      </c>
      <c r="CB112" s="920"/>
      <c r="CC112" s="920"/>
      <c r="CD112" s="920"/>
      <c r="CE112" s="920"/>
      <c r="CF112" s="914">
        <v>88</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212737</v>
      </c>
      <c r="DH112" s="920"/>
      <c r="DI112" s="920"/>
      <c r="DJ112" s="920"/>
      <c r="DK112" s="920"/>
      <c r="DL112" s="920">
        <v>85762</v>
      </c>
      <c r="DM112" s="920"/>
      <c r="DN112" s="920"/>
      <c r="DO112" s="920"/>
      <c r="DP112" s="920"/>
      <c r="DQ112" s="920">
        <v>40824</v>
      </c>
      <c r="DR112" s="920"/>
      <c r="DS112" s="920"/>
      <c r="DT112" s="920"/>
      <c r="DU112" s="920"/>
      <c r="DV112" s="921">
        <v>0.3</v>
      </c>
      <c r="DW112" s="921"/>
      <c r="DX112" s="921"/>
      <c r="DY112" s="921"/>
      <c r="DZ112" s="922"/>
    </row>
    <row r="113" spans="1:130" s="197" customFormat="1" ht="26.25" customHeight="1" x14ac:dyDescent="0.15">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888701</v>
      </c>
      <c r="AB113" s="934"/>
      <c r="AC113" s="934"/>
      <c r="AD113" s="934"/>
      <c r="AE113" s="935"/>
      <c r="AF113" s="936">
        <v>857763</v>
      </c>
      <c r="AG113" s="934"/>
      <c r="AH113" s="934"/>
      <c r="AI113" s="934"/>
      <c r="AJ113" s="935"/>
      <c r="AK113" s="936">
        <v>902654</v>
      </c>
      <c r="AL113" s="934"/>
      <c r="AM113" s="934"/>
      <c r="AN113" s="934"/>
      <c r="AO113" s="935"/>
      <c r="AP113" s="937">
        <v>5.8</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2857161</v>
      </c>
      <c r="BR113" s="920"/>
      <c r="BS113" s="920"/>
      <c r="BT113" s="920"/>
      <c r="BU113" s="920"/>
      <c r="BV113" s="920">
        <v>3078344</v>
      </c>
      <c r="BW113" s="920"/>
      <c r="BX113" s="920"/>
      <c r="BY113" s="920"/>
      <c r="BZ113" s="920"/>
      <c r="CA113" s="920">
        <v>2923593</v>
      </c>
      <c r="CB113" s="920"/>
      <c r="CC113" s="920"/>
      <c r="CD113" s="920"/>
      <c r="CE113" s="920"/>
      <c r="CF113" s="914">
        <v>18.7</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410</v>
      </c>
      <c r="DH113" s="959"/>
      <c r="DI113" s="959"/>
      <c r="DJ113" s="959"/>
      <c r="DK113" s="960"/>
      <c r="DL113" s="961" t="s">
        <v>410</v>
      </c>
      <c r="DM113" s="959"/>
      <c r="DN113" s="959"/>
      <c r="DO113" s="959"/>
      <c r="DP113" s="960"/>
      <c r="DQ113" s="961" t="s">
        <v>410</v>
      </c>
      <c r="DR113" s="959"/>
      <c r="DS113" s="959"/>
      <c r="DT113" s="959"/>
      <c r="DU113" s="960"/>
      <c r="DV113" s="962" t="s">
        <v>410</v>
      </c>
      <c r="DW113" s="963"/>
      <c r="DX113" s="963"/>
      <c r="DY113" s="963"/>
      <c r="DZ113" s="964"/>
    </row>
    <row r="114" spans="1:130" s="197" customFormat="1" ht="26.25" customHeight="1" x14ac:dyDescent="0.15">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33147</v>
      </c>
      <c r="AB114" s="959"/>
      <c r="AC114" s="959"/>
      <c r="AD114" s="959"/>
      <c r="AE114" s="960"/>
      <c r="AF114" s="961">
        <v>135778</v>
      </c>
      <c r="AG114" s="959"/>
      <c r="AH114" s="959"/>
      <c r="AI114" s="959"/>
      <c r="AJ114" s="960"/>
      <c r="AK114" s="961">
        <v>75440</v>
      </c>
      <c r="AL114" s="959"/>
      <c r="AM114" s="959"/>
      <c r="AN114" s="959"/>
      <c r="AO114" s="960"/>
      <c r="AP114" s="962">
        <v>0.5</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6003348</v>
      </c>
      <c r="BR114" s="920"/>
      <c r="BS114" s="920"/>
      <c r="BT114" s="920"/>
      <c r="BU114" s="920"/>
      <c r="BV114" s="920">
        <v>5552650</v>
      </c>
      <c r="BW114" s="920"/>
      <c r="BX114" s="920"/>
      <c r="BY114" s="920"/>
      <c r="BZ114" s="920"/>
      <c r="CA114" s="920">
        <v>4934821</v>
      </c>
      <c r="CB114" s="920"/>
      <c r="CC114" s="920"/>
      <c r="CD114" s="920"/>
      <c r="CE114" s="920"/>
      <c r="CF114" s="914">
        <v>31.6</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410</v>
      </c>
      <c r="DH114" s="959"/>
      <c r="DI114" s="959"/>
      <c r="DJ114" s="959"/>
      <c r="DK114" s="960"/>
      <c r="DL114" s="961" t="s">
        <v>410</v>
      </c>
      <c r="DM114" s="959"/>
      <c r="DN114" s="959"/>
      <c r="DO114" s="959"/>
      <c r="DP114" s="960"/>
      <c r="DQ114" s="961" t="s">
        <v>410</v>
      </c>
      <c r="DR114" s="959"/>
      <c r="DS114" s="959"/>
      <c r="DT114" s="959"/>
      <c r="DU114" s="960"/>
      <c r="DV114" s="962" t="s">
        <v>410</v>
      </c>
      <c r="DW114" s="963"/>
      <c r="DX114" s="963"/>
      <c r="DY114" s="963"/>
      <c r="DZ114" s="964"/>
    </row>
    <row r="115" spans="1:130" s="197" customFormat="1" ht="26.25" customHeight="1" x14ac:dyDescent="0.15">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70683</v>
      </c>
      <c r="AB115" s="934"/>
      <c r="AC115" s="934"/>
      <c r="AD115" s="934"/>
      <c r="AE115" s="935"/>
      <c r="AF115" s="936">
        <v>94286</v>
      </c>
      <c r="AG115" s="934"/>
      <c r="AH115" s="934"/>
      <c r="AI115" s="934"/>
      <c r="AJ115" s="935"/>
      <c r="AK115" s="936">
        <v>28952</v>
      </c>
      <c r="AL115" s="934"/>
      <c r="AM115" s="934"/>
      <c r="AN115" s="934"/>
      <c r="AO115" s="935"/>
      <c r="AP115" s="937">
        <v>0.2</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v>1738529</v>
      </c>
      <c r="BR115" s="920"/>
      <c r="BS115" s="920"/>
      <c r="BT115" s="920"/>
      <c r="BU115" s="920"/>
      <c r="BV115" s="920">
        <v>1691284</v>
      </c>
      <c r="BW115" s="920"/>
      <c r="BX115" s="920"/>
      <c r="BY115" s="920"/>
      <c r="BZ115" s="920"/>
      <c r="CA115" s="920">
        <v>1680970</v>
      </c>
      <c r="CB115" s="920"/>
      <c r="CC115" s="920"/>
      <c r="CD115" s="920"/>
      <c r="CE115" s="920"/>
      <c r="CF115" s="914">
        <v>10.8</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134354</v>
      </c>
      <c r="DH115" s="959"/>
      <c r="DI115" s="959"/>
      <c r="DJ115" s="959"/>
      <c r="DK115" s="960"/>
      <c r="DL115" s="961">
        <v>224314</v>
      </c>
      <c r="DM115" s="959"/>
      <c r="DN115" s="959"/>
      <c r="DO115" s="959"/>
      <c r="DP115" s="960"/>
      <c r="DQ115" s="961">
        <v>195534</v>
      </c>
      <c r="DR115" s="959"/>
      <c r="DS115" s="959"/>
      <c r="DT115" s="959"/>
      <c r="DU115" s="960"/>
      <c r="DV115" s="962">
        <v>1.3</v>
      </c>
      <c r="DW115" s="963"/>
      <c r="DX115" s="963"/>
      <c r="DY115" s="963"/>
      <c r="DZ115" s="964"/>
    </row>
    <row r="116" spans="1:130" s="197" customFormat="1" ht="26.25" customHeight="1" x14ac:dyDescent="0.15">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71</v>
      </c>
      <c r="AB116" s="959"/>
      <c r="AC116" s="959"/>
      <c r="AD116" s="959"/>
      <c r="AE116" s="960"/>
      <c r="AF116" s="961">
        <v>201</v>
      </c>
      <c r="AG116" s="959"/>
      <c r="AH116" s="959"/>
      <c r="AI116" s="959"/>
      <c r="AJ116" s="960"/>
      <c r="AK116" s="961">
        <v>399</v>
      </c>
      <c r="AL116" s="959"/>
      <c r="AM116" s="959"/>
      <c r="AN116" s="959"/>
      <c r="AO116" s="960"/>
      <c r="AP116" s="962">
        <v>0</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410</v>
      </c>
      <c r="BR116" s="920"/>
      <c r="BS116" s="920"/>
      <c r="BT116" s="920"/>
      <c r="BU116" s="920"/>
      <c r="BV116" s="920" t="s">
        <v>410</v>
      </c>
      <c r="BW116" s="920"/>
      <c r="BX116" s="920"/>
      <c r="BY116" s="920"/>
      <c r="BZ116" s="920"/>
      <c r="CA116" s="920" t="s">
        <v>410</v>
      </c>
      <c r="CB116" s="920"/>
      <c r="CC116" s="920"/>
      <c r="CD116" s="920"/>
      <c r="CE116" s="920"/>
      <c r="CF116" s="914" t="s">
        <v>410</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410</v>
      </c>
      <c r="DH116" s="959"/>
      <c r="DI116" s="959"/>
      <c r="DJ116" s="959"/>
      <c r="DK116" s="960"/>
      <c r="DL116" s="961" t="s">
        <v>410</v>
      </c>
      <c r="DM116" s="959"/>
      <c r="DN116" s="959"/>
      <c r="DO116" s="959"/>
      <c r="DP116" s="960"/>
      <c r="DQ116" s="961" t="s">
        <v>410</v>
      </c>
      <c r="DR116" s="959"/>
      <c r="DS116" s="959"/>
      <c r="DT116" s="959"/>
      <c r="DU116" s="960"/>
      <c r="DV116" s="962" t="s">
        <v>410</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4700719</v>
      </c>
      <c r="AB117" s="966"/>
      <c r="AC117" s="966"/>
      <c r="AD117" s="966"/>
      <c r="AE117" s="967"/>
      <c r="AF117" s="965">
        <v>4853888</v>
      </c>
      <c r="AG117" s="966"/>
      <c r="AH117" s="966"/>
      <c r="AI117" s="966"/>
      <c r="AJ117" s="967"/>
      <c r="AK117" s="965">
        <v>4590819</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15">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284</v>
      </c>
      <c r="AG118" s="883"/>
      <c r="AH118" s="883"/>
      <c r="AI118" s="883"/>
      <c r="AJ118" s="884"/>
      <c r="AK118" s="882" t="s">
        <v>283</v>
      </c>
      <c r="AL118" s="883"/>
      <c r="AM118" s="883"/>
      <c r="AN118" s="883"/>
      <c r="AO118" s="884"/>
      <c r="AP118" s="990" t="s">
        <v>398</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428</v>
      </c>
      <c r="BP118" s="994"/>
      <c r="BQ118" s="985">
        <v>63590344</v>
      </c>
      <c r="BR118" s="986"/>
      <c r="BS118" s="986"/>
      <c r="BT118" s="986"/>
      <c r="BU118" s="986"/>
      <c r="BV118" s="986">
        <v>61988020</v>
      </c>
      <c r="BW118" s="986"/>
      <c r="BX118" s="986"/>
      <c r="BY118" s="986"/>
      <c r="BZ118" s="986"/>
      <c r="CA118" s="986">
        <v>60786394</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15">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6095663</v>
      </c>
      <c r="BR119" s="927"/>
      <c r="BS119" s="927"/>
      <c r="BT119" s="927"/>
      <c r="BU119" s="927"/>
      <c r="BV119" s="927">
        <v>6306556</v>
      </c>
      <c r="BW119" s="927"/>
      <c r="BX119" s="927"/>
      <c r="BY119" s="927"/>
      <c r="BZ119" s="927"/>
      <c r="CA119" s="927">
        <v>6677517</v>
      </c>
      <c r="CB119" s="927"/>
      <c r="CC119" s="927"/>
      <c r="CD119" s="927"/>
      <c r="CE119" s="927"/>
      <c r="CF119" s="941">
        <v>42.8</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x14ac:dyDescent="0.15">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6392016</v>
      </c>
      <c r="BR120" s="920"/>
      <c r="BS120" s="920"/>
      <c r="BT120" s="920"/>
      <c r="BU120" s="920"/>
      <c r="BV120" s="920">
        <v>6060761</v>
      </c>
      <c r="BW120" s="920"/>
      <c r="BX120" s="920"/>
      <c r="BY120" s="920"/>
      <c r="BZ120" s="920"/>
      <c r="CA120" s="920">
        <v>6046817</v>
      </c>
      <c r="CB120" s="920"/>
      <c r="CC120" s="920"/>
      <c r="CD120" s="920"/>
      <c r="CE120" s="920"/>
      <c r="CF120" s="914">
        <v>38.799999999999997</v>
      </c>
      <c r="CG120" s="915"/>
      <c r="CH120" s="915"/>
      <c r="CI120" s="915"/>
      <c r="CJ120" s="915"/>
      <c r="CK120" s="1013" t="s">
        <v>434</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14395920</v>
      </c>
      <c r="DH120" s="927"/>
      <c r="DI120" s="927"/>
      <c r="DJ120" s="927"/>
      <c r="DK120" s="927"/>
      <c r="DL120" s="927">
        <v>13696112</v>
      </c>
      <c r="DM120" s="927"/>
      <c r="DN120" s="927"/>
      <c r="DO120" s="927"/>
      <c r="DP120" s="927"/>
      <c r="DQ120" s="927">
        <v>13283978</v>
      </c>
      <c r="DR120" s="927"/>
      <c r="DS120" s="927"/>
      <c r="DT120" s="927"/>
      <c r="DU120" s="927"/>
      <c r="DV120" s="928">
        <v>85.1</v>
      </c>
      <c r="DW120" s="928"/>
      <c r="DX120" s="928"/>
      <c r="DY120" s="928"/>
      <c r="DZ120" s="929"/>
    </row>
    <row r="121" spans="1:130" s="197" customFormat="1" ht="26.25" customHeight="1" x14ac:dyDescent="0.15">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70683</v>
      </c>
      <c r="AB121" s="959"/>
      <c r="AC121" s="959"/>
      <c r="AD121" s="959"/>
      <c r="AE121" s="960"/>
      <c r="AF121" s="961">
        <v>94286</v>
      </c>
      <c r="AG121" s="959"/>
      <c r="AH121" s="959"/>
      <c r="AI121" s="959"/>
      <c r="AJ121" s="960"/>
      <c r="AK121" s="961">
        <v>28952</v>
      </c>
      <c r="AL121" s="959"/>
      <c r="AM121" s="959"/>
      <c r="AN121" s="959"/>
      <c r="AO121" s="960"/>
      <c r="AP121" s="962">
        <v>0.2</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40358425</v>
      </c>
      <c r="BR121" s="986"/>
      <c r="BS121" s="986"/>
      <c r="BT121" s="986"/>
      <c r="BU121" s="986"/>
      <c r="BV121" s="986">
        <v>40981745</v>
      </c>
      <c r="BW121" s="986"/>
      <c r="BX121" s="986"/>
      <c r="BY121" s="986"/>
      <c r="BZ121" s="986"/>
      <c r="CA121" s="986">
        <v>41327963</v>
      </c>
      <c r="CB121" s="986"/>
      <c r="CC121" s="986"/>
      <c r="CD121" s="986"/>
      <c r="CE121" s="986"/>
      <c r="CF121" s="1024">
        <v>264.89999999999998</v>
      </c>
      <c r="CG121" s="1025"/>
      <c r="CH121" s="1025"/>
      <c r="CI121" s="1025"/>
      <c r="CJ121" s="1025"/>
      <c r="CK121" s="1016"/>
      <c r="CL121" s="1017"/>
      <c r="CM121" s="1017"/>
      <c r="CN121" s="1017"/>
      <c r="CO121" s="1018"/>
      <c r="CP121" s="1007" t="s">
        <v>379</v>
      </c>
      <c r="CQ121" s="1008"/>
      <c r="CR121" s="1008"/>
      <c r="CS121" s="1008"/>
      <c r="CT121" s="1008"/>
      <c r="CU121" s="1008"/>
      <c r="CV121" s="1008"/>
      <c r="CW121" s="1008"/>
      <c r="CX121" s="1008"/>
      <c r="CY121" s="1008"/>
      <c r="CZ121" s="1008"/>
      <c r="DA121" s="1008"/>
      <c r="DB121" s="1008"/>
      <c r="DC121" s="1008"/>
      <c r="DD121" s="1008"/>
      <c r="DE121" s="1008"/>
      <c r="DF121" s="1009"/>
      <c r="DG121" s="919">
        <v>559024</v>
      </c>
      <c r="DH121" s="920"/>
      <c r="DI121" s="920"/>
      <c r="DJ121" s="920"/>
      <c r="DK121" s="920"/>
      <c r="DL121" s="920">
        <v>507008</v>
      </c>
      <c r="DM121" s="920"/>
      <c r="DN121" s="920"/>
      <c r="DO121" s="920"/>
      <c r="DP121" s="920"/>
      <c r="DQ121" s="920">
        <v>455000</v>
      </c>
      <c r="DR121" s="920"/>
      <c r="DS121" s="920"/>
      <c r="DT121" s="920"/>
      <c r="DU121" s="920"/>
      <c r="DV121" s="921">
        <v>2.9</v>
      </c>
      <c r="DW121" s="921"/>
      <c r="DX121" s="921"/>
      <c r="DY121" s="921"/>
      <c r="DZ121" s="922"/>
    </row>
    <row r="122" spans="1:130" s="197" customFormat="1" ht="26.25" customHeight="1" x14ac:dyDescent="0.15">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437</v>
      </c>
      <c r="BP122" s="994"/>
      <c r="BQ122" s="1034">
        <v>52846104</v>
      </c>
      <c r="BR122" s="1035"/>
      <c r="BS122" s="1035"/>
      <c r="BT122" s="1035"/>
      <c r="BU122" s="1035"/>
      <c r="BV122" s="1035">
        <v>53349062</v>
      </c>
      <c r="BW122" s="1035"/>
      <c r="BX122" s="1035"/>
      <c r="BY122" s="1035"/>
      <c r="BZ122" s="1035"/>
      <c r="CA122" s="1035">
        <v>54052297</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t="s">
        <v>108</v>
      </c>
      <c r="DH122" s="920"/>
      <c r="DI122" s="920"/>
      <c r="DJ122" s="920"/>
      <c r="DK122" s="920"/>
      <c r="DL122" s="920" t="s">
        <v>108</v>
      </c>
      <c r="DM122" s="920"/>
      <c r="DN122" s="920"/>
      <c r="DO122" s="920"/>
      <c r="DP122" s="920"/>
      <c r="DQ122" s="920" t="s">
        <v>108</v>
      </c>
      <c r="DR122" s="920"/>
      <c r="DS122" s="920"/>
      <c r="DT122" s="920"/>
      <c r="DU122" s="920"/>
      <c r="DV122" s="921" t="s">
        <v>108</v>
      </c>
      <c r="DW122" s="921"/>
      <c r="DX122" s="921"/>
      <c r="DY122" s="921"/>
      <c r="DZ122" s="922"/>
    </row>
    <row r="123" spans="1:130" s="197" customFormat="1" ht="26.25" customHeight="1" thickBot="1" x14ac:dyDescent="0.2">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108</v>
      </c>
      <c r="AB123" s="959"/>
      <c r="AC123" s="959"/>
      <c r="AD123" s="959"/>
      <c r="AE123" s="960"/>
      <c r="AF123" s="961" t="s">
        <v>108</v>
      </c>
      <c r="AG123" s="959"/>
      <c r="AH123" s="959"/>
      <c r="AI123" s="959"/>
      <c r="AJ123" s="960"/>
      <c r="AK123" s="961" t="s">
        <v>108</v>
      </c>
      <c r="AL123" s="959"/>
      <c r="AM123" s="959"/>
      <c r="AN123" s="959"/>
      <c r="AO123" s="960"/>
      <c r="AP123" s="962" t="s">
        <v>108</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68.400000000000006</v>
      </c>
      <c r="BR123" s="1027"/>
      <c r="BS123" s="1027"/>
      <c r="BT123" s="1027"/>
      <c r="BU123" s="1027"/>
      <c r="BV123" s="1027">
        <v>55.6</v>
      </c>
      <c r="BW123" s="1027"/>
      <c r="BX123" s="1027"/>
      <c r="BY123" s="1027"/>
      <c r="BZ123" s="1027"/>
      <c r="CA123" s="1027">
        <v>43.1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439</v>
      </c>
      <c r="AB124" s="959"/>
      <c r="AC124" s="959"/>
      <c r="AD124" s="959"/>
      <c r="AE124" s="960"/>
      <c r="AF124" s="961" t="s">
        <v>439</v>
      </c>
      <c r="AG124" s="959"/>
      <c r="AH124" s="959"/>
      <c r="AI124" s="959"/>
      <c r="AJ124" s="960"/>
      <c r="AK124" s="961" t="s">
        <v>439</v>
      </c>
      <c r="AL124" s="959"/>
      <c r="AM124" s="959"/>
      <c r="AN124" s="959"/>
      <c r="AO124" s="960"/>
      <c r="AP124" s="962" t="s">
        <v>439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v>612915</v>
      </c>
      <c r="DH124" s="998"/>
      <c r="DI124" s="998"/>
      <c r="DJ124" s="998"/>
      <c r="DK124" s="999"/>
      <c r="DL124" s="1000" t="s">
        <v>439</v>
      </c>
      <c r="DM124" s="998"/>
      <c r="DN124" s="998"/>
      <c r="DO124" s="998"/>
      <c r="DP124" s="999"/>
      <c r="DQ124" s="1000" t="s">
        <v>439</v>
      </c>
      <c r="DR124" s="998"/>
      <c r="DS124" s="998"/>
      <c r="DT124" s="998"/>
      <c r="DU124" s="999"/>
      <c r="DV124" s="1001" t="s">
        <v>439</v>
      </c>
      <c r="DW124" s="1002"/>
      <c r="DX124" s="1002"/>
      <c r="DY124" s="1002"/>
      <c r="DZ124" s="1003"/>
    </row>
    <row r="125" spans="1:130" s="197" customFormat="1" ht="26.25" customHeight="1" thickBot="1" x14ac:dyDescent="0.2">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439</v>
      </c>
      <c r="AB125" s="959"/>
      <c r="AC125" s="959"/>
      <c r="AD125" s="959"/>
      <c r="AE125" s="960"/>
      <c r="AF125" s="961" t="s">
        <v>439</v>
      </c>
      <c r="AG125" s="959"/>
      <c r="AH125" s="959"/>
      <c r="AI125" s="959"/>
      <c r="AJ125" s="960"/>
      <c r="AK125" s="961" t="s">
        <v>439</v>
      </c>
      <c r="AL125" s="959"/>
      <c r="AM125" s="959"/>
      <c r="AN125" s="959"/>
      <c r="AO125" s="960"/>
      <c r="AP125" s="962" t="s">
        <v>439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439</v>
      </c>
      <c r="DH125" s="927"/>
      <c r="DI125" s="927"/>
      <c r="DJ125" s="927"/>
      <c r="DK125" s="927"/>
      <c r="DL125" s="927" t="s">
        <v>439</v>
      </c>
      <c r="DM125" s="927"/>
      <c r="DN125" s="927"/>
      <c r="DO125" s="927"/>
      <c r="DP125" s="927"/>
      <c r="DQ125" s="927" t="s">
        <v>439</v>
      </c>
      <c r="DR125" s="927"/>
      <c r="DS125" s="927"/>
      <c r="DT125" s="927"/>
      <c r="DU125" s="927"/>
      <c r="DV125" s="928" t="s">
        <v>439</v>
      </c>
      <c r="DW125" s="928"/>
      <c r="DX125" s="928"/>
      <c r="DY125" s="928"/>
      <c r="DZ125" s="929"/>
    </row>
    <row r="126" spans="1:130" s="197" customFormat="1" ht="26.25" customHeight="1" x14ac:dyDescent="0.15">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439</v>
      </c>
      <c r="AB126" s="959"/>
      <c r="AC126" s="959"/>
      <c r="AD126" s="959"/>
      <c r="AE126" s="960"/>
      <c r="AF126" s="961" t="s">
        <v>439</v>
      </c>
      <c r="AG126" s="959"/>
      <c r="AH126" s="959"/>
      <c r="AI126" s="959"/>
      <c r="AJ126" s="960"/>
      <c r="AK126" s="961" t="s">
        <v>439</v>
      </c>
      <c r="AL126" s="959"/>
      <c r="AM126" s="959"/>
      <c r="AN126" s="959"/>
      <c r="AO126" s="960"/>
      <c r="AP126" s="962" t="s">
        <v>439</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v>1738529</v>
      </c>
      <c r="DH126" s="920"/>
      <c r="DI126" s="920"/>
      <c r="DJ126" s="920"/>
      <c r="DK126" s="920"/>
      <c r="DL126" s="920">
        <v>1691284</v>
      </c>
      <c r="DM126" s="920"/>
      <c r="DN126" s="920"/>
      <c r="DO126" s="920"/>
      <c r="DP126" s="920"/>
      <c r="DQ126" s="920">
        <v>1680970</v>
      </c>
      <c r="DR126" s="920"/>
      <c r="DS126" s="920"/>
      <c r="DT126" s="920"/>
      <c r="DU126" s="920"/>
      <c r="DV126" s="921">
        <v>10.8</v>
      </c>
      <c r="DW126" s="921"/>
      <c r="DX126" s="921"/>
      <c r="DY126" s="921"/>
      <c r="DZ126" s="922"/>
    </row>
    <row r="127" spans="1:130" s="197" customFormat="1" ht="26.25" customHeight="1" thickBot="1" x14ac:dyDescent="0.2">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439</v>
      </c>
      <c r="AB127" s="959"/>
      <c r="AC127" s="959"/>
      <c r="AD127" s="959"/>
      <c r="AE127" s="960"/>
      <c r="AF127" s="961" t="s">
        <v>439</v>
      </c>
      <c r="AG127" s="959"/>
      <c r="AH127" s="959"/>
      <c r="AI127" s="959"/>
      <c r="AJ127" s="960"/>
      <c r="AK127" s="961" t="s">
        <v>439</v>
      </c>
      <c r="AL127" s="959"/>
      <c r="AM127" s="959"/>
      <c r="AN127" s="959"/>
      <c r="AO127" s="960"/>
      <c r="AP127" s="962" t="s">
        <v>439</v>
      </c>
      <c r="AQ127" s="963"/>
      <c r="AR127" s="963"/>
      <c r="AS127" s="963"/>
      <c r="AT127" s="964"/>
      <c r="AU127" s="233"/>
      <c r="AV127" s="233"/>
      <c r="AW127" s="233"/>
      <c r="AX127" s="886" t="s">
        <v>449</v>
      </c>
      <c r="AY127" s="887"/>
      <c r="AZ127" s="887"/>
      <c r="BA127" s="887"/>
      <c r="BB127" s="887"/>
      <c r="BC127" s="887"/>
      <c r="BD127" s="887"/>
      <c r="BE127" s="888"/>
      <c r="BF127" s="1041" t="s">
        <v>439</v>
      </c>
      <c r="BG127" s="1042"/>
      <c r="BH127" s="1042"/>
      <c r="BI127" s="1042"/>
      <c r="BJ127" s="1042"/>
      <c r="BK127" s="1042"/>
      <c r="BL127" s="1051"/>
      <c r="BM127" s="1041">
        <v>12.55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451</v>
      </c>
      <c r="DH127" s="1048"/>
      <c r="DI127" s="1048"/>
      <c r="DJ127" s="1048"/>
      <c r="DK127" s="1048"/>
      <c r="DL127" s="1048" t="s">
        <v>452</v>
      </c>
      <c r="DM127" s="1048"/>
      <c r="DN127" s="1048"/>
      <c r="DO127" s="1048"/>
      <c r="DP127" s="1048"/>
      <c r="DQ127" s="1048" t="s">
        <v>452</v>
      </c>
      <c r="DR127" s="1048"/>
      <c r="DS127" s="1048"/>
      <c r="DT127" s="1048"/>
      <c r="DU127" s="1048"/>
      <c r="DV127" s="1049" t="s">
        <v>452</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557767</v>
      </c>
      <c r="AB128" s="1090"/>
      <c r="AC128" s="1090"/>
      <c r="AD128" s="1090"/>
      <c r="AE128" s="1091"/>
      <c r="AF128" s="1092">
        <v>624483</v>
      </c>
      <c r="AG128" s="1090"/>
      <c r="AH128" s="1090"/>
      <c r="AI128" s="1090"/>
      <c r="AJ128" s="1091"/>
      <c r="AK128" s="1092">
        <v>646275</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456</v>
      </c>
      <c r="BG128" s="1067"/>
      <c r="BH128" s="1067"/>
      <c r="BI128" s="1067"/>
      <c r="BJ128" s="1067"/>
      <c r="BK128" s="1067"/>
      <c r="BL128" s="1068"/>
      <c r="BM128" s="1066">
        <v>17.55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18830486</v>
      </c>
      <c r="AB129" s="959"/>
      <c r="AC129" s="959"/>
      <c r="AD129" s="959"/>
      <c r="AE129" s="960"/>
      <c r="AF129" s="961">
        <v>18699971</v>
      </c>
      <c r="AG129" s="959"/>
      <c r="AH129" s="959"/>
      <c r="AI129" s="959"/>
      <c r="AJ129" s="960"/>
      <c r="AK129" s="961">
        <v>18902689</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5.7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3142965</v>
      </c>
      <c r="AB130" s="959"/>
      <c r="AC130" s="959"/>
      <c r="AD130" s="959"/>
      <c r="AE130" s="960"/>
      <c r="AF130" s="961">
        <v>3184604</v>
      </c>
      <c r="AG130" s="959"/>
      <c r="AH130" s="959"/>
      <c r="AI130" s="959"/>
      <c r="AJ130" s="960"/>
      <c r="AK130" s="961">
        <v>3298730</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43.1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15687521</v>
      </c>
      <c r="AB131" s="998"/>
      <c r="AC131" s="998"/>
      <c r="AD131" s="998"/>
      <c r="AE131" s="999"/>
      <c r="AF131" s="1000">
        <v>15515367</v>
      </c>
      <c r="AG131" s="998"/>
      <c r="AH131" s="998"/>
      <c r="AI131" s="998"/>
      <c r="AJ131" s="999"/>
      <c r="AK131" s="1000">
        <v>15603959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6.3744105900000001</v>
      </c>
      <c r="AB132" s="1104"/>
      <c r="AC132" s="1104"/>
      <c r="AD132" s="1104"/>
      <c r="AE132" s="1105"/>
      <c r="AF132" s="1106">
        <v>6.7339749060000003</v>
      </c>
      <c r="AG132" s="1104"/>
      <c r="AH132" s="1104"/>
      <c r="AI132" s="1104"/>
      <c r="AJ132" s="1105"/>
      <c r="AK132" s="1106">
        <v>4.1387828339999997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8.6999999999999993</v>
      </c>
      <c r="AB133" s="1111"/>
      <c r="AC133" s="1111"/>
      <c r="AD133" s="1111"/>
      <c r="AE133" s="1112"/>
      <c r="AF133" s="1110">
        <v>7.2</v>
      </c>
      <c r="AG133" s="1111"/>
      <c r="AH133" s="1111"/>
      <c r="AI133" s="1111"/>
      <c r="AJ133" s="1112"/>
      <c r="AK133" s="1110">
        <v>5.7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N53" sqref="N53"/>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7" t="s">
        <v>468</v>
      </c>
      <c r="L7" s="254"/>
      <c r="M7" s="255" t="s">
        <v>469</v>
      </c>
      <c r="N7" s="256"/>
    </row>
    <row r="8" spans="1:16" x14ac:dyDescent="0.15">
      <c r="A8" s="248"/>
      <c r="B8" s="244"/>
      <c r="C8" s="244"/>
      <c r="D8" s="244"/>
      <c r="E8" s="244"/>
      <c r="F8" s="244"/>
      <c r="G8" s="257"/>
      <c r="H8" s="258"/>
      <c r="I8" s="258"/>
      <c r="J8" s="259"/>
      <c r="K8" s="1118"/>
      <c r="L8" s="260" t="s">
        <v>470</v>
      </c>
      <c r="M8" s="261" t="s">
        <v>471</v>
      </c>
      <c r="N8" s="262" t="s">
        <v>472</v>
      </c>
    </row>
    <row r="9" spans="1:16" x14ac:dyDescent="0.15">
      <c r="A9" s="248"/>
      <c r="B9" s="244"/>
      <c r="C9" s="244"/>
      <c r="D9" s="244"/>
      <c r="E9" s="244"/>
      <c r="F9" s="244"/>
      <c r="G9" s="1119" t="s">
        <v>473</v>
      </c>
      <c r="H9" s="1120"/>
      <c r="I9" s="1120"/>
      <c r="J9" s="1121"/>
      <c r="K9" s="263">
        <v>4519721</v>
      </c>
      <c r="L9" s="264">
        <v>57008</v>
      </c>
      <c r="M9" s="265">
        <v>62416</v>
      </c>
      <c r="N9" s="266">
        <v>-8.6999999999999993</v>
      </c>
    </row>
    <row r="10" spans="1:16" x14ac:dyDescent="0.15">
      <c r="A10" s="248"/>
      <c r="B10" s="244"/>
      <c r="C10" s="244"/>
      <c r="D10" s="244"/>
      <c r="E10" s="244"/>
      <c r="F10" s="244"/>
      <c r="G10" s="1119" t="s">
        <v>474</v>
      </c>
      <c r="H10" s="1120"/>
      <c r="I10" s="1120"/>
      <c r="J10" s="1121"/>
      <c r="K10" s="267">
        <v>697538</v>
      </c>
      <c r="L10" s="268">
        <v>8798</v>
      </c>
      <c r="M10" s="269">
        <v>5506</v>
      </c>
      <c r="N10" s="270">
        <v>59.8</v>
      </c>
    </row>
    <row r="11" spans="1:16" ht="13.5" customHeight="1" x14ac:dyDescent="0.15">
      <c r="A11" s="248"/>
      <c r="B11" s="244"/>
      <c r="C11" s="244"/>
      <c r="D11" s="244"/>
      <c r="E11" s="244"/>
      <c r="F11" s="244"/>
      <c r="G11" s="1119" t="s">
        <v>475</v>
      </c>
      <c r="H11" s="1120"/>
      <c r="I11" s="1120"/>
      <c r="J11" s="1121"/>
      <c r="K11" s="267">
        <v>4</v>
      </c>
      <c r="L11" s="268">
        <v>0</v>
      </c>
      <c r="M11" s="269">
        <v>5414</v>
      </c>
      <c r="N11" s="270">
        <v>-100</v>
      </c>
    </row>
    <row r="12" spans="1:16" ht="13.5" customHeight="1" x14ac:dyDescent="0.15">
      <c r="A12" s="248"/>
      <c r="B12" s="244"/>
      <c r="C12" s="244"/>
      <c r="D12" s="244"/>
      <c r="E12" s="244"/>
      <c r="F12" s="244"/>
      <c r="G12" s="1119" t="s">
        <v>476</v>
      </c>
      <c r="H12" s="1120"/>
      <c r="I12" s="1120"/>
      <c r="J12" s="1121"/>
      <c r="K12" s="267">
        <v>996</v>
      </c>
      <c r="L12" s="268">
        <v>13</v>
      </c>
      <c r="M12" s="269">
        <v>1117</v>
      </c>
      <c r="N12" s="270">
        <v>-98.8</v>
      </c>
    </row>
    <row r="13" spans="1:16" ht="13.5" customHeight="1" x14ac:dyDescent="0.15">
      <c r="A13" s="248"/>
      <c r="B13" s="244"/>
      <c r="C13" s="244"/>
      <c r="D13" s="244"/>
      <c r="E13" s="244"/>
      <c r="F13" s="244"/>
      <c r="G13" s="1119" t="s">
        <v>477</v>
      </c>
      <c r="H13" s="1120"/>
      <c r="I13" s="1120"/>
      <c r="J13" s="1121"/>
      <c r="K13" s="267" t="s">
        <v>478</v>
      </c>
      <c r="L13" s="268" t="s">
        <v>478</v>
      </c>
      <c r="M13" s="269">
        <v>0</v>
      </c>
      <c r="N13" s="270" t="s">
        <v>478</v>
      </c>
    </row>
    <row r="14" spans="1:16" ht="13.5" customHeight="1" x14ac:dyDescent="0.15">
      <c r="A14" s="248"/>
      <c r="B14" s="244"/>
      <c r="C14" s="244"/>
      <c r="D14" s="244"/>
      <c r="E14" s="244"/>
      <c r="F14" s="244"/>
      <c r="G14" s="1119" t="s">
        <v>479</v>
      </c>
      <c r="H14" s="1120"/>
      <c r="I14" s="1120"/>
      <c r="J14" s="1121"/>
      <c r="K14" s="267">
        <v>190221</v>
      </c>
      <c r="L14" s="268">
        <v>2399</v>
      </c>
      <c r="M14" s="269">
        <v>2298</v>
      </c>
      <c r="N14" s="270">
        <v>4.4000000000000004</v>
      </c>
    </row>
    <row r="15" spans="1:16" ht="13.5" customHeight="1" x14ac:dyDescent="0.15">
      <c r="A15" s="248"/>
      <c r="B15" s="244"/>
      <c r="C15" s="244"/>
      <c r="D15" s="244"/>
      <c r="E15" s="244"/>
      <c r="F15" s="244"/>
      <c r="G15" s="1119" t="s">
        <v>480</v>
      </c>
      <c r="H15" s="1120"/>
      <c r="I15" s="1120"/>
      <c r="J15" s="1121"/>
      <c r="K15" s="267">
        <v>181821</v>
      </c>
      <c r="L15" s="268">
        <v>2293</v>
      </c>
      <c r="M15" s="269">
        <v>1592</v>
      </c>
      <c r="N15" s="270">
        <v>44</v>
      </c>
    </row>
    <row r="16" spans="1:16" x14ac:dyDescent="0.15">
      <c r="A16" s="248"/>
      <c r="B16" s="244"/>
      <c r="C16" s="244"/>
      <c r="D16" s="244"/>
      <c r="E16" s="244"/>
      <c r="F16" s="244"/>
      <c r="G16" s="1122" t="s">
        <v>481</v>
      </c>
      <c r="H16" s="1123"/>
      <c r="I16" s="1123"/>
      <c r="J16" s="1124"/>
      <c r="K16" s="268">
        <v>-500893</v>
      </c>
      <c r="L16" s="268">
        <v>-6318</v>
      </c>
      <c r="M16" s="269">
        <v>-6284</v>
      </c>
      <c r="N16" s="270">
        <v>0.5</v>
      </c>
    </row>
    <row r="17" spans="1:16" x14ac:dyDescent="0.15">
      <c r="A17" s="248"/>
      <c r="B17" s="244"/>
      <c r="C17" s="244"/>
      <c r="D17" s="244"/>
      <c r="E17" s="244"/>
      <c r="F17" s="244"/>
      <c r="G17" s="1122" t="s">
        <v>167</v>
      </c>
      <c r="H17" s="1123"/>
      <c r="I17" s="1123"/>
      <c r="J17" s="1124"/>
      <c r="K17" s="268">
        <v>5089408</v>
      </c>
      <c r="L17" s="268">
        <v>64194</v>
      </c>
      <c r="M17" s="269">
        <v>72059</v>
      </c>
      <c r="N17" s="270">
        <v>-10.9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14" t="s">
        <v>486</v>
      </c>
      <c r="H21" s="1115"/>
      <c r="I21" s="1115"/>
      <c r="J21" s="1116"/>
      <c r="K21" s="280">
        <v>5.69</v>
      </c>
      <c r="L21" s="281">
        <v>7.1</v>
      </c>
      <c r="M21" s="282">
        <v>-1.41</v>
      </c>
      <c r="N21" s="249"/>
      <c r="O21" s="283"/>
      <c r="P21" s="279"/>
    </row>
    <row r="22" spans="1:16" s="284" customFormat="1" x14ac:dyDescent="0.15">
      <c r="A22" s="279"/>
      <c r="B22" s="249"/>
      <c r="C22" s="249"/>
      <c r="D22" s="249"/>
      <c r="E22" s="249"/>
      <c r="F22" s="249"/>
      <c r="G22" s="1114" t="s">
        <v>487</v>
      </c>
      <c r="H22" s="1115"/>
      <c r="I22" s="1115"/>
      <c r="J22" s="1116"/>
      <c r="K22" s="285">
        <v>99.6</v>
      </c>
      <c r="L22" s="286">
        <v>98.4</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468</v>
      </c>
      <c r="L30" s="254"/>
      <c r="M30" s="255" t="s">
        <v>469</v>
      </c>
      <c r="N30" s="256"/>
    </row>
    <row r="31" spans="1:16" x14ac:dyDescent="0.15">
      <c r="A31" s="248"/>
      <c r="B31" s="244"/>
      <c r="C31" s="244"/>
      <c r="D31" s="244"/>
      <c r="E31" s="244"/>
      <c r="F31" s="244"/>
      <c r="G31" s="257"/>
      <c r="H31" s="258"/>
      <c r="I31" s="258"/>
      <c r="J31" s="259"/>
      <c r="K31" s="1118"/>
      <c r="L31" s="260" t="s">
        <v>470</v>
      </c>
      <c r="M31" s="261" t="s">
        <v>471</v>
      </c>
      <c r="N31" s="262" t="s">
        <v>472</v>
      </c>
    </row>
    <row r="32" spans="1:16" ht="27" customHeight="1" x14ac:dyDescent="0.15">
      <c r="A32" s="248"/>
      <c r="B32" s="244"/>
      <c r="C32" s="244"/>
      <c r="D32" s="244"/>
      <c r="E32" s="244"/>
      <c r="F32" s="244"/>
      <c r="G32" s="1130" t="s">
        <v>491</v>
      </c>
      <c r="H32" s="1131"/>
      <c r="I32" s="1131"/>
      <c r="J32" s="1132"/>
      <c r="K32" s="294">
        <v>3583374</v>
      </c>
      <c r="L32" s="294">
        <v>45198</v>
      </c>
      <c r="M32" s="295">
        <v>39864</v>
      </c>
      <c r="N32" s="296">
        <v>13.4</v>
      </c>
    </row>
    <row r="33" spans="1:16" ht="13.5" customHeight="1" x14ac:dyDescent="0.15">
      <c r="A33" s="248"/>
      <c r="B33" s="244"/>
      <c r="C33" s="244"/>
      <c r="D33" s="244"/>
      <c r="E33" s="244"/>
      <c r="F33" s="244"/>
      <c r="G33" s="1130" t="s">
        <v>492</v>
      </c>
      <c r="H33" s="1131"/>
      <c r="I33" s="1131"/>
      <c r="J33" s="1132"/>
      <c r="K33" s="294" t="s">
        <v>478</v>
      </c>
      <c r="L33" s="294" t="s">
        <v>478</v>
      </c>
      <c r="M33" s="295">
        <v>3</v>
      </c>
      <c r="N33" s="296" t="s">
        <v>478</v>
      </c>
    </row>
    <row r="34" spans="1:16" ht="27" customHeight="1" x14ac:dyDescent="0.15">
      <c r="A34" s="248"/>
      <c r="B34" s="244"/>
      <c r="C34" s="244"/>
      <c r="D34" s="244"/>
      <c r="E34" s="244"/>
      <c r="F34" s="244"/>
      <c r="G34" s="1130" t="s">
        <v>493</v>
      </c>
      <c r="H34" s="1131"/>
      <c r="I34" s="1131"/>
      <c r="J34" s="1132"/>
      <c r="K34" s="294" t="s">
        <v>478</v>
      </c>
      <c r="L34" s="294" t="s">
        <v>478</v>
      </c>
      <c r="M34" s="295">
        <v>79</v>
      </c>
      <c r="N34" s="296" t="s">
        <v>478</v>
      </c>
    </row>
    <row r="35" spans="1:16" ht="27" customHeight="1" x14ac:dyDescent="0.15">
      <c r="A35" s="248"/>
      <c r="B35" s="244"/>
      <c r="C35" s="244"/>
      <c r="D35" s="244"/>
      <c r="E35" s="244"/>
      <c r="F35" s="244"/>
      <c r="G35" s="1130" t="s">
        <v>494</v>
      </c>
      <c r="H35" s="1131"/>
      <c r="I35" s="1131"/>
      <c r="J35" s="1132"/>
      <c r="K35" s="294">
        <v>902654</v>
      </c>
      <c r="L35" s="294">
        <v>11385</v>
      </c>
      <c r="M35" s="295">
        <v>14090</v>
      </c>
      <c r="N35" s="296">
        <v>-19.2</v>
      </c>
    </row>
    <row r="36" spans="1:16" ht="27" customHeight="1" x14ac:dyDescent="0.15">
      <c r="A36" s="248"/>
      <c r="B36" s="244"/>
      <c r="C36" s="244"/>
      <c r="D36" s="244"/>
      <c r="E36" s="244"/>
      <c r="F36" s="244"/>
      <c r="G36" s="1130" t="s">
        <v>495</v>
      </c>
      <c r="H36" s="1131"/>
      <c r="I36" s="1131"/>
      <c r="J36" s="1132"/>
      <c r="K36" s="294">
        <v>75440</v>
      </c>
      <c r="L36" s="294">
        <v>952</v>
      </c>
      <c r="M36" s="295">
        <v>1791</v>
      </c>
      <c r="N36" s="296">
        <v>-46.8</v>
      </c>
    </row>
    <row r="37" spans="1:16" ht="13.5" customHeight="1" x14ac:dyDescent="0.15">
      <c r="A37" s="248"/>
      <c r="B37" s="244"/>
      <c r="C37" s="244"/>
      <c r="D37" s="244"/>
      <c r="E37" s="244"/>
      <c r="F37" s="244"/>
      <c r="G37" s="1130" t="s">
        <v>496</v>
      </c>
      <c r="H37" s="1131"/>
      <c r="I37" s="1131"/>
      <c r="J37" s="1132"/>
      <c r="K37" s="294">
        <v>28952</v>
      </c>
      <c r="L37" s="294">
        <v>365</v>
      </c>
      <c r="M37" s="295">
        <v>866</v>
      </c>
      <c r="N37" s="296">
        <v>-57.9</v>
      </c>
    </row>
    <row r="38" spans="1:16" ht="27" customHeight="1" x14ac:dyDescent="0.15">
      <c r="A38" s="248"/>
      <c r="B38" s="244"/>
      <c r="C38" s="244"/>
      <c r="D38" s="244"/>
      <c r="E38" s="244"/>
      <c r="F38" s="244"/>
      <c r="G38" s="1133" t="s">
        <v>497</v>
      </c>
      <c r="H38" s="1134"/>
      <c r="I38" s="1134"/>
      <c r="J38" s="1135"/>
      <c r="K38" s="297">
        <v>399</v>
      </c>
      <c r="L38" s="297">
        <v>5</v>
      </c>
      <c r="M38" s="298">
        <v>3</v>
      </c>
      <c r="N38" s="299">
        <v>66.7</v>
      </c>
      <c r="O38" s="293"/>
    </row>
    <row r="39" spans="1:16" x14ac:dyDescent="0.15">
      <c r="A39" s="248"/>
      <c r="B39" s="244"/>
      <c r="C39" s="244"/>
      <c r="D39" s="244"/>
      <c r="E39" s="244"/>
      <c r="F39" s="244"/>
      <c r="G39" s="1133" t="s">
        <v>498</v>
      </c>
      <c r="H39" s="1134"/>
      <c r="I39" s="1134"/>
      <c r="J39" s="1135"/>
      <c r="K39" s="300">
        <v>-646275</v>
      </c>
      <c r="L39" s="300">
        <v>-8152</v>
      </c>
      <c r="M39" s="301">
        <v>-5541</v>
      </c>
      <c r="N39" s="302">
        <v>47.1</v>
      </c>
      <c r="O39" s="293"/>
    </row>
    <row r="40" spans="1:16" ht="27" customHeight="1" x14ac:dyDescent="0.15">
      <c r="A40" s="248"/>
      <c r="B40" s="244"/>
      <c r="C40" s="244"/>
      <c r="D40" s="244"/>
      <c r="E40" s="244"/>
      <c r="F40" s="244"/>
      <c r="G40" s="1130" t="s">
        <v>499</v>
      </c>
      <c r="H40" s="1131"/>
      <c r="I40" s="1131"/>
      <c r="J40" s="1132"/>
      <c r="K40" s="300">
        <v>-3298730</v>
      </c>
      <c r="L40" s="300">
        <v>-41608</v>
      </c>
      <c r="M40" s="301">
        <v>-36202</v>
      </c>
      <c r="N40" s="302">
        <v>14.9</v>
      </c>
      <c r="O40" s="293"/>
    </row>
    <row r="41" spans="1:16" x14ac:dyDescent="0.15">
      <c r="A41" s="248"/>
      <c r="B41" s="244"/>
      <c r="C41" s="244"/>
      <c r="D41" s="244"/>
      <c r="E41" s="244"/>
      <c r="F41" s="244"/>
      <c r="G41" s="1136" t="s">
        <v>278</v>
      </c>
      <c r="H41" s="1137"/>
      <c r="I41" s="1137"/>
      <c r="J41" s="1138"/>
      <c r="K41" s="294">
        <v>645814</v>
      </c>
      <c r="L41" s="300">
        <v>8146</v>
      </c>
      <c r="M41" s="301">
        <v>14952</v>
      </c>
      <c r="N41" s="302">
        <v>-45.5</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5" t="s">
        <v>468</v>
      </c>
      <c r="J49" s="1127" t="s">
        <v>503</v>
      </c>
      <c r="K49" s="1128"/>
      <c r="L49" s="1128"/>
      <c r="M49" s="1128"/>
      <c r="N49" s="1129"/>
    </row>
    <row r="50" spans="1:14" x14ac:dyDescent="0.15">
      <c r="A50" s="248"/>
      <c r="B50" s="244"/>
      <c r="C50" s="244"/>
      <c r="D50" s="244"/>
      <c r="E50" s="244"/>
      <c r="F50" s="244"/>
      <c r="G50" s="312"/>
      <c r="H50" s="313"/>
      <c r="I50" s="1126"/>
      <c r="J50" s="314" t="s">
        <v>504</v>
      </c>
      <c r="K50" s="315" t="s">
        <v>505</v>
      </c>
      <c r="L50" s="316" t="s">
        <v>506</v>
      </c>
      <c r="M50" s="317" t="s">
        <v>507</v>
      </c>
      <c r="N50" s="318" t="s">
        <v>508</v>
      </c>
    </row>
    <row r="51" spans="1:14" x14ac:dyDescent="0.15">
      <c r="A51" s="248"/>
      <c r="B51" s="244"/>
      <c r="C51" s="244"/>
      <c r="D51" s="244"/>
      <c r="E51" s="244"/>
      <c r="F51" s="244"/>
      <c r="G51" s="310" t="s">
        <v>509</v>
      </c>
      <c r="H51" s="311"/>
      <c r="I51" s="319">
        <v>3230007</v>
      </c>
      <c r="J51" s="320">
        <v>40052</v>
      </c>
      <c r="K51" s="321">
        <v>-7.8</v>
      </c>
      <c r="L51" s="322">
        <v>47569</v>
      </c>
      <c r="M51" s="323">
        <v>-23.1</v>
      </c>
      <c r="N51" s="324">
        <v>15.3</v>
      </c>
    </row>
    <row r="52" spans="1:14" x14ac:dyDescent="0.15">
      <c r="A52" s="248"/>
      <c r="B52" s="244"/>
      <c r="C52" s="244"/>
      <c r="D52" s="244"/>
      <c r="E52" s="244"/>
      <c r="F52" s="244"/>
      <c r="G52" s="325"/>
      <c r="H52" s="326" t="s">
        <v>510</v>
      </c>
      <c r="I52" s="327">
        <v>2590849</v>
      </c>
      <c r="J52" s="328">
        <v>32126</v>
      </c>
      <c r="K52" s="329">
        <v>89.5</v>
      </c>
      <c r="L52" s="330">
        <v>26255</v>
      </c>
      <c r="M52" s="331">
        <v>-18.399999999999999</v>
      </c>
      <c r="N52" s="332">
        <v>107.9</v>
      </c>
    </row>
    <row r="53" spans="1:14" x14ac:dyDescent="0.15">
      <c r="A53" s="248"/>
      <c r="B53" s="244"/>
      <c r="C53" s="244"/>
      <c r="D53" s="244"/>
      <c r="E53" s="244"/>
      <c r="F53" s="244"/>
      <c r="G53" s="310" t="s">
        <v>511</v>
      </c>
      <c r="H53" s="311"/>
      <c r="I53" s="319">
        <v>4262375</v>
      </c>
      <c r="J53" s="320">
        <v>52623</v>
      </c>
      <c r="K53" s="321">
        <v>31.4</v>
      </c>
      <c r="L53" s="322">
        <v>50880</v>
      </c>
      <c r="M53" s="323">
        <v>7</v>
      </c>
      <c r="N53" s="324">
        <v>24.4</v>
      </c>
    </row>
    <row r="54" spans="1:14" x14ac:dyDescent="0.15">
      <c r="A54" s="248"/>
      <c r="B54" s="244"/>
      <c r="C54" s="244"/>
      <c r="D54" s="244"/>
      <c r="E54" s="244"/>
      <c r="F54" s="244"/>
      <c r="G54" s="325"/>
      <c r="H54" s="326" t="s">
        <v>510</v>
      </c>
      <c r="I54" s="327">
        <v>2953820</v>
      </c>
      <c r="J54" s="328">
        <v>36467</v>
      </c>
      <c r="K54" s="329">
        <v>13.5</v>
      </c>
      <c r="L54" s="330">
        <v>26879</v>
      </c>
      <c r="M54" s="331">
        <v>2.4</v>
      </c>
      <c r="N54" s="332">
        <v>11.1</v>
      </c>
    </row>
    <row r="55" spans="1:14" x14ac:dyDescent="0.15">
      <c r="A55" s="248"/>
      <c r="B55" s="244"/>
      <c r="C55" s="244"/>
      <c r="D55" s="244"/>
      <c r="E55" s="244"/>
      <c r="F55" s="244"/>
      <c r="G55" s="310" t="s">
        <v>512</v>
      </c>
      <c r="H55" s="311"/>
      <c r="I55" s="319">
        <v>6672627</v>
      </c>
      <c r="J55" s="320">
        <v>83006</v>
      </c>
      <c r="K55" s="321">
        <v>57.7</v>
      </c>
      <c r="L55" s="322">
        <v>63956</v>
      </c>
      <c r="M55" s="323">
        <v>25.7</v>
      </c>
      <c r="N55" s="324">
        <v>32</v>
      </c>
    </row>
    <row r="56" spans="1:14" x14ac:dyDescent="0.15">
      <c r="A56" s="248"/>
      <c r="B56" s="244"/>
      <c r="C56" s="244"/>
      <c r="D56" s="244"/>
      <c r="E56" s="244"/>
      <c r="F56" s="244"/>
      <c r="G56" s="325"/>
      <c r="H56" s="326" t="s">
        <v>510</v>
      </c>
      <c r="I56" s="327">
        <v>4282877</v>
      </c>
      <c r="J56" s="328">
        <v>53278</v>
      </c>
      <c r="K56" s="329">
        <v>46.1</v>
      </c>
      <c r="L56" s="330">
        <v>29239</v>
      </c>
      <c r="M56" s="331">
        <v>8.8000000000000007</v>
      </c>
      <c r="N56" s="332">
        <v>37.299999999999997</v>
      </c>
    </row>
    <row r="57" spans="1:14" x14ac:dyDescent="0.15">
      <c r="A57" s="248"/>
      <c r="B57" s="244"/>
      <c r="C57" s="244"/>
      <c r="D57" s="244"/>
      <c r="E57" s="244"/>
      <c r="F57" s="244"/>
      <c r="G57" s="310" t="s">
        <v>513</v>
      </c>
      <c r="H57" s="311"/>
      <c r="I57" s="319">
        <v>3796316</v>
      </c>
      <c r="J57" s="320">
        <v>47595</v>
      </c>
      <c r="K57" s="321">
        <v>-42.7</v>
      </c>
      <c r="L57" s="322">
        <v>66255</v>
      </c>
      <c r="M57" s="323">
        <v>3.6</v>
      </c>
      <c r="N57" s="324">
        <v>-46.3</v>
      </c>
    </row>
    <row r="58" spans="1:14" x14ac:dyDescent="0.15">
      <c r="A58" s="248"/>
      <c r="B58" s="244"/>
      <c r="C58" s="244"/>
      <c r="D58" s="244"/>
      <c r="E58" s="244"/>
      <c r="F58" s="244"/>
      <c r="G58" s="325"/>
      <c r="H58" s="326" t="s">
        <v>510</v>
      </c>
      <c r="I58" s="327">
        <v>1852019</v>
      </c>
      <c r="J58" s="328">
        <v>23219</v>
      </c>
      <c r="K58" s="329">
        <v>-56.4</v>
      </c>
      <c r="L58" s="330">
        <v>31822</v>
      </c>
      <c r="M58" s="331">
        <v>8.8000000000000007</v>
      </c>
      <c r="N58" s="332">
        <v>-65.2</v>
      </c>
    </row>
    <row r="59" spans="1:14" x14ac:dyDescent="0.15">
      <c r="A59" s="248"/>
      <c r="B59" s="244"/>
      <c r="C59" s="244"/>
      <c r="D59" s="244"/>
      <c r="E59" s="244"/>
      <c r="F59" s="244"/>
      <c r="G59" s="310" t="s">
        <v>514</v>
      </c>
      <c r="H59" s="311"/>
      <c r="I59" s="319">
        <v>3034621</v>
      </c>
      <c r="J59" s="320">
        <v>38276</v>
      </c>
      <c r="K59" s="321">
        <v>-19.600000000000001</v>
      </c>
      <c r="L59" s="322">
        <v>54227</v>
      </c>
      <c r="M59" s="323">
        <v>-18.2</v>
      </c>
      <c r="N59" s="324">
        <v>-1.4</v>
      </c>
    </row>
    <row r="60" spans="1:14" x14ac:dyDescent="0.15">
      <c r="A60" s="248"/>
      <c r="B60" s="244"/>
      <c r="C60" s="244"/>
      <c r="D60" s="244"/>
      <c r="E60" s="244"/>
      <c r="F60" s="244"/>
      <c r="G60" s="325"/>
      <c r="H60" s="326" t="s">
        <v>510</v>
      </c>
      <c r="I60" s="333">
        <v>1487608</v>
      </c>
      <c r="J60" s="328">
        <v>18764</v>
      </c>
      <c r="K60" s="329">
        <v>-19.2</v>
      </c>
      <c r="L60" s="330">
        <v>29694</v>
      </c>
      <c r="M60" s="331">
        <v>-6.7</v>
      </c>
      <c r="N60" s="332">
        <v>-12.5</v>
      </c>
    </row>
    <row r="61" spans="1:14" x14ac:dyDescent="0.15">
      <c r="A61" s="248"/>
      <c r="B61" s="244"/>
      <c r="C61" s="244"/>
      <c r="D61" s="244"/>
      <c r="E61" s="244"/>
      <c r="F61" s="244"/>
      <c r="G61" s="310" t="s">
        <v>515</v>
      </c>
      <c r="H61" s="334"/>
      <c r="I61" s="335">
        <v>4199189</v>
      </c>
      <c r="J61" s="336">
        <v>52310</v>
      </c>
      <c r="K61" s="337">
        <v>3.8</v>
      </c>
      <c r="L61" s="338">
        <v>56577</v>
      </c>
      <c r="M61" s="339">
        <v>-1</v>
      </c>
      <c r="N61" s="324">
        <v>4.8</v>
      </c>
    </row>
    <row r="62" spans="1:14" x14ac:dyDescent="0.15">
      <c r="A62" s="248"/>
      <c r="B62" s="244"/>
      <c r="C62" s="244"/>
      <c r="D62" s="244"/>
      <c r="E62" s="244"/>
      <c r="F62" s="244"/>
      <c r="G62" s="325"/>
      <c r="H62" s="326" t="s">
        <v>510</v>
      </c>
      <c r="I62" s="327">
        <v>2633435</v>
      </c>
      <c r="J62" s="328">
        <v>32771</v>
      </c>
      <c r="K62" s="329">
        <v>14.7</v>
      </c>
      <c r="L62" s="330">
        <v>28778</v>
      </c>
      <c r="M62" s="331">
        <v>-1</v>
      </c>
      <c r="N62" s="332">
        <v>15.7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12.06</v>
      </c>
      <c r="G47" s="12">
        <v>12.34</v>
      </c>
      <c r="H47" s="12">
        <v>12.26</v>
      </c>
      <c r="I47" s="12">
        <v>13.18</v>
      </c>
      <c r="J47" s="13">
        <v>13.57</v>
      </c>
    </row>
    <row r="48" spans="2:10" ht="57.75" customHeight="1" x14ac:dyDescent="0.15">
      <c r="B48" s="14"/>
      <c r="C48" s="1141" t="s">
        <v>4</v>
      </c>
      <c r="D48" s="1141"/>
      <c r="E48" s="1142"/>
      <c r="F48" s="15">
        <v>0.19</v>
      </c>
      <c r="G48" s="16">
        <v>0.09</v>
      </c>
      <c r="H48" s="16">
        <v>1.53</v>
      </c>
      <c r="I48" s="16">
        <v>0.97</v>
      </c>
      <c r="J48" s="17">
        <v>0.76</v>
      </c>
    </row>
    <row r="49" spans="2:10" ht="57.75" customHeight="1" thickBot="1" x14ac:dyDescent="0.2">
      <c r="B49" s="18"/>
      <c r="C49" s="1143" t="s">
        <v>5</v>
      </c>
      <c r="D49" s="1143"/>
      <c r="E49" s="1144"/>
      <c r="F49" s="19" t="s">
        <v>522</v>
      </c>
      <c r="G49" s="20">
        <v>0.03</v>
      </c>
      <c r="H49" s="20">
        <v>1.53</v>
      </c>
      <c r="I49" s="20">
        <v>0.27</v>
      </c>
      <c r="J49" s="21">
        <v>0.34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MJ0378</cp:lastModifiedBy>
  <cp:lastPrinted>2017-04-05T03:00:12Z</cp:lastPrinted>
  <dcterms:created xsi:type="dcterms:W3CDTF">2017-02-15T20:42:52Z</dcterms:created>
  <dcterms:modified xsi:type="dcterms:W3CDTF">2017-04-05T03:09:42Z</dcterms:modified>
</cp:coreProperties>
</file>