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W36" i="9"/>
  <c r="BE36" i="9"/>
  <c r="C36" i="9"/>
  <c r="BW35"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AM36" i="9" s="1"/>
  <c r="BW34" i="9" l="1"/>
  <c r="CO34" i="9" s="1"/>
  <c r="CO35" i="9" s="1"/>
  <c r="CO36" i="9" s="1"/>
  <c r="CO37" i="9" s="1"/>
  <c r="CO38" i="9" s="1"/>
  <c r="CO39" i="9" s="1"/>
  <c r="CO40" i="9" s="1"/>
  <c r="CO41" i="9" s="1"/>
  <c r="CO42" i="9" s="1"/>
  <c r="CO43" i="9" s="1"/>
</calcChain>
</file>

<file path=xl/sharedStrings.xml><?xml version="1.0" encoding="utf-8"?>
<sst xmlns="http://schemas.openxmlformats.org/spreadsheetml/2006/main" count="926" uniqueCount="564">
  <si>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</si>
  <si>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</si>
  <si>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</si>
  <si>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</si>
  <si>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</si>
  <si>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</si>
  <si>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</si>
  <si>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</si>
  <si>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</si>
  <si>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</si>
  <si>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</si>
  <si>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</si>
  <si>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</si>
  <si>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</si>
  <si>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</si>
  <si>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</si>
  <si>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</si>
  <si>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</si>
  <si>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</si>
  <si>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</si>
  <si>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</si>
  <si>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</si>
  <si>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</si>
  <si>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</si>
  <si>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</si>
  <si>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</si>
  <si>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</si>
  <si>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</si>
  <si>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</si>
  <si>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</si>
  <si>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</si>
  <si>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</si>
  <si>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</si>
  <si>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</si>
  <si>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</si>
  <si>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</si>
  <si>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</si>
  <si>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</si>
  <si>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</si>
  <si>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</si>
  <si>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</si>
  <si>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</si>
  <si>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</si>
  <si>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</si>
  <si>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</si>
  <si>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</si>
  <si>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</si>
  <si>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</si>
  <si>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</si>
  <si>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</si>
  <si>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</si>
  <si>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</si>
  <si>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</si>
  <si>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</si>
  <si>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</si>
  <si>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</si>
  <si>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</si>
  <si>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</si>
  <si>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</si>
  <si>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</si>
  <si>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</si>
  <si>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</si>
  <si>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</si>
  <si>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</si>
  <si>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</si>
  <si>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</si>
  <si>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</si>
  <si>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</si>
  <si>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</si>
  <si>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</si>
  <si>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</si>
  <si>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</si>
  <si>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</si>
  <si>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</si>
  <si>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</si>
  <si>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</si>
  <si>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</si>
  <si>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</si>
  <si>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</si>
  <si>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</si>
  <si>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</si>
  <si>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</si>
  <si>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</si>
  <si>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</si>
  <si>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</si>
  <si>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</si>
  <si>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</si>
  <si>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</si>
  <si>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</si>
  <si>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</si>
  <si>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</si>
  <si>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</si>
  <si>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</si>
  <si>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</si>
  <si>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</si>
  <si>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</si>
  <si>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</si>
  <si>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</si>
  <si>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</si>
  <si>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</si>
  <si>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</si>
  <si>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</si>
  <si>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</si>
  <si>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</si>
  <si>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</si>
  <si>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</si>
  <si>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</si>
  <si>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</si>
  <si>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</si>
  <si>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</si>
  <si>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</si>
  <si>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</si>
  <si>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</si>
  <si>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</si>
  <si>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</si>
  <si>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</si>
  <si>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</si>
  <si>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</si>
  <si>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</si>
  <si>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</si>
  <si>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</si>
  <si>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</si>
  <si>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</si>
  <si>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</si>
  <si>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</si>
  <si>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</si>
  <si>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</si>
  <si>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</si>
  <si>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</si>
  <si>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</si>
  <si>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</si>
  <si>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</si>
  <si>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</si>
  <si>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</si>
  <si>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</si>
  <si>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</si>
  <si>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</si>
  <si>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</si>
  <si>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</si>
  <si>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</si>
  <si>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</si>
  <si>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</si>
  <si>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</si>
  <si>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</si>
  <si>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</si>
  <si>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</si>
  <si>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</si>
  <si>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</si>
  <si>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</si>
  <si>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</si>
  <si>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</si>
  <si>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</si>
  <si>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</si>
  <si>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</si>
  <si>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</si>
  <si>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</si>
  <si>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</si>
  <si>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</si>
  <si>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</si>
  <si>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</si>
  <si>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</si>
  <si>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</si>
  <si>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</si>
  <si>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</si>
  <si>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</si>
  <si>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</si>
  <si>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</si>
  <si>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</si>
  <si>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</si>
  <si>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</si>
  <si>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</si>
  <si>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</si>
  <si>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</si>
  <si>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</si>
  <si>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</si>
  <si>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</si>
  <si>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</si>
  <si>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</si>
  <si>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</si>
  <si>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</si>
  <si>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</si>
  <si>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</si>
  <si>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</si>
  <si>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</si>
  <si>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</si>
  <si>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</si>
  <si>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</si>
  <si>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</si>
  <si>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</si>
  <si>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</si>
  <si>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</si>
  <si>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</si>
  <si>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</si>
  <si>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</si>
  <si>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</si>
  <si>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兵庫県宝塚市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</si>
  <si>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</si>
  <si>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</si>
  <si>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</si>
  <si>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</si>
  <si>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</si>
  <si>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</si>
  <si>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</si>
  <si>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</si>
  <si>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</si>
  <si>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</si>
  <si>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</si>
  <si>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</si>
  <si>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</si>
  <si>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</si>
  <si>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</si>
  <si>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</si>
  <si>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</si>
  <si>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</si>
  <si>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</si>
  <si>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</si>
  <si>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</si>
  <si>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</si>
  <si>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</si>
  <si>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</si>
  <si>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</si>
  <si>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</si>
  <si>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</si>
  <si>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</si>
  <si>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</si>
  <si>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</si>
  <si>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</si>
  <si>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</si>
  <si>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</si>
  <si>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</si>
  <si>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</si>
  <si>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</si>
  <si>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</si>
  <si>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</si>
  <si>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</si>
  <si>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</si>
  <si>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</si>
  <si>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</si>
  <si>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</si>
  <si>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</si>
  <si>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</si>
  <si>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</si>
  <si>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</si>
  <si>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</si>
  <si>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</si>
  <si>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</si>
  <si>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</si>
  <si>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</si>
  <si>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</si>
  <si>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</si>
  <si>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</si>
  <si>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</si>
  <si>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</si>
  <si>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</si>
  <si>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</si>
  <si>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</si>
  <si>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</si>
  <si>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</si>
  <si>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</si>
  <si>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</si>
  <si>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</si>
  <si>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</si>
  <si>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</si>
  <si>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</si>
  <si>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</si>
  <si>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</si>
  <si>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</si>
  <si>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</si>
  <si>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</si>
  <si>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</si>
  <si>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</si>
  <si>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</si>
  <si>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</si>
  <si>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</si>
  <si>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</si>
  <si>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</si>
  <si>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</si>
  <si>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</si>
  <si>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</si>
  <si>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</si>
  <si>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</si>
  <si>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</si>
  <si>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</si>
  <si>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</si>
  <si>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</si>
  <si>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</si>
  <si>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</si>
  <si>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</si>
  <si>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</si>
  <si>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</si>
  <si>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</si>
  <si>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</si>
  <si>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</si>
  <si>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</si>
  <si>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</si>
  <si>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</si>
  <si>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</si>
  <si>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</si>
  <si>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</si>
  <si>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</si>
  <si>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</si>
  <si>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</si>
  <si>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</si>
  <si>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</si>
  <si>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</si>
  <si>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</si>
  <si>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</si>
  <si>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</si>
  <si>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</si>
  <si>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</si>
  <si>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</si>
  <si>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</si>
  <si>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</si>
  <si>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</si>
  <si>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</si>
  <si>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</si>
  <si>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</si>
  <si>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</si>
  <si>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</si>
  <si>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</si>
  <si>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</si>
  <si>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</si>
  <si>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</si>
  <si>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</si>
  <si>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</si>
  <si>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</si>
  <si>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</si>
  <si>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</si>
  <si>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</si>
  <si>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</si>
  <si>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</si>
  <si>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</si>
  <si>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</si>
  <si>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</si>
  <si>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</si>
  <si>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</si>
  <si>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</si>
  <si>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</si>
  <si>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</si>
  <si>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</si>
  <si>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</si>
  <si>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</si>
  <si>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</si>
  <si>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</si>
  <si>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兵庫県宝塚市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</si>
  <si>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</si>
  <si>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</si>
  <si>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</si>
  <si>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</si>
  <si>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</si>
  <si>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</si>
  <si>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</si>
  <si>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</si>
  <si>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</si>
  <si>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</si>
  <si>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</si>
  <si>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</si>
  <si>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</si>
  <si>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</si>
  <si>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</si>
  <si>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</si>
  <si>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</si>
  <si>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</si>
  <si>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</si>
  <si>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</si>
  <si>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特別会計宝塚すみれ墓苑事業費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</si>
  <si>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</si>
  <si>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</si>
  <si>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</si>
  <si>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</si>
  <si>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</si>
  <si>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</si>
  <si>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</si>
  <si>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</si>
  <si>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</si>
  <si>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</si>
  <si>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</si>
  <si>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</si>
  <si>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</si>
  <si>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</si>
  <si>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t>
    <phoneticPr fontId="5"/>
  </si>
  <si>
    <t>介護保険事業</t>
    <phoneticPr fontId="5"/>
  </si>
  <si>
    <t>後期高齢者医療事業</t>
    <phoneticPr fontId="5"/>
  </si>
  <si>
    <t>農業共済事業</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</si>
  <si>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</si>
  <si>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</si>
  <si>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</si>
  <si>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</si>
  <si>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</si>
  <si>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</si>
  <si>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</si>
  <si>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</si>
  <si>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</si>
  <si>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</si>
  <si>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</si>
  <si>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</si>
  <si>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</si>
  <si>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</si>
  <si>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</si>
  <si>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</si>
  <si>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</si>
  <si>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</si>
  <si>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</si>
  <si>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</si>
  <si>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</si>
  <si>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</si>
  <si>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</si>
  <si>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</si>
  <si>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</si>
  <si>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</si>
  <si>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</si>
  <si>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</si>
  <si>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</si>
  <si>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</si>
  <si>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</si>
  <si>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</si>
  <si>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</si>
  <si>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</si>
  <si>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</si>
  <si>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</si>
  <si>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</si>
  <si>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</si>
  <si>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</si>
  <si>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</si>
  <si>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</si>
  <si>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</si>
  <si>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</si>
  <si>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</si>
  <si>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</si>
  <si>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</si>
  <si>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</si>
  <si>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</si>
  <si>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</si>
  <si>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</si>
  <si>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</si>
  <si>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</si>
  <si>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</si>
  <si>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</si>
  <si>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</si>
  <si>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</si>
  <si>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</si>
  <si>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</si>
  <si>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国民健康保険診療施設費</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</si>
  <si>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</si>
  <si>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</si>
  <si>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</si>
  <si>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</si>
  <si>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</si>
  <si>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</si>
  <si>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</si>
  <si>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</si>
  <si>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</si>
  <si>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</si>
  <si>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</si>
  <si>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</si>
  <si>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</si>
  <si>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</si>
  <si>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</si>
  <si>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</si>
  <si>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</si>
  <si>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</si>
  <si>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</si>
  <si>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</si>
  <si>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</si>
  <si>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</si>
  <si>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</si>
  <si>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</si>
  <si>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</si>
  <si>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</si>
  <si>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</si>
  <si>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</si>
  <si>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</si>
  <si>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</si>
  <si>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</si>
  <si>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</si>
  <si>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</si>
  <si>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</si>
  <si>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</si>
  <si>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</si>
  <si>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</si>
  <si>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</si>
  <si>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</si>
  <si>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</si>
  <si>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</si>
  <si>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</si>
  <si>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</si>
  <si>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</si>
  <si>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</si>
  <si>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</si>
  <si>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</si>
  <si>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</si>
  <si>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</si>
  <si>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</si>
  <si>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</si>
  <si>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</si>
  <si>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</si>
  <si>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</si>
  <si>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</si>
  <si>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</si>
  <si>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</si>
  <si>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</si>
  <si>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</si>
  <si>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</si>
  <si>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</si>
  <si>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</si>
  <si>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</si>
  <si>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</si>
  <si>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</si>
  <si>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</si>
  <si>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</si>
  <si>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</si>
  <si>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</si>
  <si>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</si>
  <si>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</si>
  <si>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</si>
  <si>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</si>
  <si>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</si>
  <si>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</si>
  <si>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</si>
  <si>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</si>
  <si>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</si>
  <si>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</si>
  <si>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t>
  </si>
  <si>
    <t>▲ 2.48</t>
  </si>
  <si>
    <t>▲ 3.46</t>
  </si>
  <si>
    <t>▲ 3.88</t>
  </si>
  <si>
    <t>▲ 3.39</t>
  </si>
  <si>
    <t>▲ 2.52</t>
  </si>
  <si>
    <t>病院事業会計</t>
  </si>
  <si>
    <t>▲ 2.46</t>
  </si>
  <si>
    <t>▲ 0.76</t>
  </si>
  <si>
    <t>▲ 0.63</t>
  </si>
  <si>
    <t>水道事業会計</t>
  </si>
  <si>
    <t>一般会計</t>
  </si>
  <si>
    <t>下水道事業会計</t>
  </si>
  <si>
    <t>介護保険事業</t>
  </si>
  <si>
    <t>特別会計宝塚すみれ墓苑事業費</t>
  </si>
  <si>
    <t>後期高齢者医療事業</t>
  </si>
  <si>
    <t>その他会計（赤字）</t>
  </si>
  <si>
    <t>その他会計（黒字）</t>
  </si>
  <si>
    <t>（公財）宝塚市スポーツ振興公社</t>
    <rPh sb="1" eb="2">
      <t>コウ</t>
    </rPh>
    <rPh sb="2" eb="3">
      <t>ザイ</t>
    </rPh>
    <rPh sb="4" eb="7">
      <t>タカラヅカシ</t>
    </rPh>
    <rPh sb="11" eb="13">
      <t>シンコウ</t>
    </rPh>
    <rPh sb="13" eb="15">
      <t>コウシャ</t>
    </rPh>
    <phoneticPr fontId="2"/>
  </si>
  <si>
    <t>ソリオ宝塚都市開発（株）</t>
    <rPh sb="3" eb="5">
      <t>タカラヅカ</t>
    </rPh>
    <rPh sb="5" eb="7">
      <t>トシ</t>
    </rPh>
    <rPh sb="7" eb="9">
      <t>カイハツ</t>
    </rPh>
    <rPh sb="10" eb="11">
      <t>カブ</t>
    </rPh>
    <phoneticPr fontId="2"/>
  </si>
  <si>
    <t>（公財）宝塚市文化財団</t>
    <rPh sb="1" eb="2">
      <t>コウ</t>
    </rPh>
    <rPh sb="2" eb="3">
      <t>ザイ</t>
    </rPh>
    <rPh sb="4" eb="7">
      <t>タカラヅカシ</t>
    </rPh>
    <rPh sb="7" eb="9">
      <t>ブンカ</t>
    </rPh>
    <rPh sb="9" eb="11">
      <t>ザイダン</t>
    </rPh>
    <phoneticPr fontId="2"/>
  </si>
  <si>
    <t>（一財）宝塚市保健福祉サービス公社</t>
    <rPh sb="1" eb="2">
      <t>イッ</t>
    </rPh>
    <rPh sb="2" eb="3">
      <t>ザイ</t>
    </rPh>
    <rPh sb="4" eb="7">
      <t>タカラヅカシ</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</si>
  <si>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</si>
  <si>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</si>
  <si>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（株）エフエム宝塚</t>
    <rPh sb="1" eb="2">
      <t>カブ</t>
    </rPh>
    <rPh sb="7" eb="9">
      <t>タカラヅカ</t>
    </rPh>
    <phoneticPr fontId="2"/>
  </si>
  <si>
    <t>宝塚市土地開発公社</t>
    <rPh sb="0" eb="2">
      <t>タカラヅカ</t>
    </rPh>
    <rPh sb="2" eb="3">
      <t>シ</t>
    </rPh>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</si>
  <si>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</si>
  <si>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2"/>
  </si>
  <si>
    <t>丹波少年自然の家</t>
    <rPh sb="0" eb="2">
      <t>タンバ</t>
    </rPh>
    <rPh sb="2" eb="4">
      <t>ショウネン</t>
    </rPh>
    <rPh sb="4" eb="6">
      <t>シゼン</t>
    </rPh>
    <rPh sb="7" eb="8">
      <t>イエ</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</si>
  <si>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</si>
  <si>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</si>
  <si>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</si>
  <si>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</si>
  <si>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</si>
  <si>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</si>
  <si>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</si>
  <si>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</si>
  <si>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</si>
  <si>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</si>
  <si>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</si>
  <si>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</si>
  <si>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将来負担額は右肩下がりの状況となっている。主な要因は、退職手当負担見込額、地方債の現在高、公営企業等繰入見込額がそれぞれ減となっていることによる。
実質公債費比率についても右肩下がりの状況となっている。主な要因として近年の地方債抑制による元利償還金の減などによる。</t>
    <rPh sb="7" eb="10">
      <t>ミギカタサ</t>
    </rPh>
    <rPh sb="13" eb="15">
      <t>ジョウキョウ</t>
    </rPh>
    <rPh sb="75" eb="77">
      <t>ジッシツ</t>
    </rPh>
    <rPh sb="77" eb="80">
      <t>コウサイヒ</t>
    </rPh>
    <rPh sb="80" eb="82">
      <t>ヒリツ</t>
    </rPh>
    <rPh sb="87" eb="90">
      <t>ミギカタサ</t>
    </rPh>
    <rPh sb="93" eb="95">
      <t>ジョウキョウ</t>
    </rPh>
    <rPh sb="102" eb="103">
      <t>オモ</t>
    </rPh>
    <rPh sb="104" eb="106">
      <t>ヨウイン</t>
    </rPh>
    <rPh sb="109" eb="111">
      <t>キンネン</t>
    </rPh>
    <rPh sb="112" eb="115">
      <t>チホウサイ</t>
    </rPh>
    <rPh sb="115" eb="117">
      <t>ヨクセイ</t>
    </rPh>
    <rPh sb="120" eb="122">
      <t>ガンリ</t>
    </rPh>
    <rPh sb="122" eb="125">
      <t>ショウカンキン</t>
    </rPh>
    <rPh sb="126" eb="127">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</si>
</sst>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extLst xmlns:c16r2="http://schemas.microsoft.com/office/drawing/2015/06/chart">
            <c:ext xmlns:c16="http://schemas.microsoft.com/office/drawing/2014/chart" uri="{C3380CC4-5D6E-409C-BE32-E72D297353CC}">
              <c16:uniqueId val="{00000000-EEA6-4F1E-9724-820A002720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21961</c:v>
                </c:pt>
                <c:pt idx="1">
                  <c:v>31008</c:v>
                </c:pt>
                <c:pt idx="2">
                  <c:v>24131</c:v>
                </c:pt>
                <c:pt idx="3">
                  <c:v>26825</c:v>
                </c:pt>
                <c:pt idx="4">
                  <c:v>25872</c:v>
                </c:pt>
              </c:numCache>
            </c:numRef>
          </c:val>
          <c:smooth val="0"/>
          <c:extLst xmlns:c16r2="http://schemas.microsoft.com/office/drawing/2015/06/chart">
            <c:ext xmlns:c16="http://schemas.microsoft.com/office/drawing/2014/chart" uri="{C3380CC4-5D6E-409C-BE32-E72D297353CC}">
              <c16:uniqueId val="{00000001-EEA6-4F1E-9724-820A002720D2}"/>
            </c:ext>
          </c:extLst>
        </c:ser>
        <c:dLbls>
          <c:showLegendKey val="0"/>
          <c:showVal val="0"/>
          <c:showCatName val="0"/>
          <c:showSerName val="0"/>
          <c:showPercent val="0"/>
          <c:showBubbleSize val="0"/>
        </c:dLbls>
        <c:marker val="1"/>
        <c:smooth val="0"/>
        <c:axId val="112931968"/>
        <c:axId val="112933888"/>
      </c:lineChart>
      <c:catAx>
        <c:axId val="11293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33888"/>
        <c:crosses val="autoZero"/>
        <c:auto val="1"/>
        <c:lblAlgn val="ctr"/>
        <c:lblOffset val="100"/>
        <c:tickLblSkip val="1"/>
        <c:tickMarkSkip val="1"/>
        <c:noMultiLvlLbl val="0"/>
      </c:catAx>
      <c:valAx>
        <c:axId val="1129338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3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1.44</c:v>
                </c:pt>
                <c:pt idx="1">
                  <c:v>2.2400000000000002</c:v>
                </c:pt>
                <c:pt idx="2">
                  <c:v>1.93</c:v>
                </c:pt>
                <c:pt idx="3">
                  <c:v>1.21</c:v>
                </c:pt>
                <c:pt idx="4">
                  <c:v>1.87</c:v>
                </c:pt>
              </c:numCache>
            </c:numRef>
          </c:val>
          <c:extLst xmlns:c16r2="http://schemas.microsoft.com/office/drawing/2015/06/chart">
            <c:ext xmlns:c16="http://schemas.microsoft.com/office/drawing/2014/chart" uri="{C3380CC4-5D6E-409C-BE32-E72D297353CC}">
              <c16:uniqueId val="{00000000-C6C9-4484-A8E0-61C8110B7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11.31</c:v>
                </c:pt>
                <c:pt idx="1">
                  <c:v>12</c:v>
                </c:pt>
                <c:pt idx="2">
                  <c:v>12.86</c:v>
                </c:pt>
                <c:pt idx="3">
                  <c:v>12.7</c:v>
                </c:pt>
                <c:pt idx="4">
                  <c:v>12.03</c:v>
                </c:pt>
              </c:numCache>
            </c:numRef>
          </c:val>
          <c:extLst xmlns:c16r2="http://schemas.microsoft.com/office/drawing/2015/06/chart">
            <c:ext xmlns:c16="http://schemas.microsoft.com/office/drawing/2014/chart" uri="{C3380CC4-5D6E-409C-BE32-E72D297353CC}">
              <c16:uniqueId val="{00000001-C6C9-4484-A8E0-61C8110B7CFD}"/>
            </c:ext>
          </c:extLst>
        </c:ser>
        <c:dLbls>
          <c:showLegendKey val="0"/>
          <c:showVal val="0"/>
          <c:showCatName val="0"/>
          <c:showSerName val="0"/>
          <c:showPercent val="0"/>
          <c:showBubbleSize val="0"/>
        </c:dLbls>
        <c:gapWidth val="250"/>
        <c:overlap val="100"/>
        <c:axId val="108663552"/>
        <c:axId val="10866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0.46</c:v>
                </c:pt>
                <c:pt idx="1">
                  <c:v>1.55</c:v>
                </c:pt>
                <c:pt idx="2">
                  <c:v>1.0900000000000001</c:v>
                </c:pt>
                <c:pt idx="3">
                  <c:v>0.57999999999999996</c:v>
                </c:pt>
                <c:pt idx="4">
                  <c:v>0.09</c:v>
                </c:pt>
              </c:numCache>
            </c:numRef>
          </c:val>
          <c:smooth val="0"/>
          <c:extLst xmlns:c16r2="http://schemas.microsoft.com/office/drawing/2015/06/chart">
            <c:ext xmlns:c16="http://schemas.microsoft.com/office/drawing/2014/chart" uri="{C3380CC4-5D6E-409C-BE32-E72D297353CC}">
              <c16:uniqueId val="{00000002-C6C9-4484-A8E0-61C8110B7CFD}"/>
            </c:ext>
          </c:extLst>
        </c:ser>
        <c:dLbls>
          <c:showLegendKey val="0"/>
          <c:showVal val="0"/>
          <c:showCatName val="0"/>
          <c:showSerName val="0"/>
          <c:showPercent val="0"/>
          <c:showBubbleSize val="0"/>
        </c:dLbls>
        <c:marker val="1"/>
        <c:smooth val="0"/>
        <c:axId val="108663552"/>
        <c:axId val="108665472"/>
      </c:lineChart>
      <c:catAx>
        <c:axId val="10866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65472"/>
        <c:crosses val="autoZero"/>
        <c:auto val="1"/>
        <c:lblAlgn val="ctr"/>
        <c:lblOffset val="100"/>
        <c:tickLblSkip val="1"/>
        <c:tickMarkSkip val="1"/>
        <c:noMultiLvlLbl val="0"/>
      </c:catAx>
      <c:valAx>
        <c:axId val="10866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57EC-414A-86F2-6537BDE0D4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EC-414A-86F2-6537BDE0D460}"/>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0.22</c:v>
                </c:pt>
                <c:pt idx="4">
                  <c:v>#N/A</c:v>
                </c:pt>
                <c:pt idx="5">
                  <c:v>0.22</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2-57EC-414A-86F2-6537BDE0D460}"/>
            </c:ext>
          </c:extLst>
        </c:ser>
        <c:ser>
          <c:idx val="3"/>
          <c:order val="3"/>
          <c:tx>
            <c:strRef>
              <c:f>データシート!$A$30</c:f>
              <c:strCache>
                <c:ptCount val="1"/>
                <c:pt idx="0">
                  <c:v>特別会計宝塚すみれ墓苑事業費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0.25</c:v>
                </c:pt>
                <c:pt idx="4">
                  <c:v>#N/A</c:v>
                </c:pt>
                <c:pt idx="5">
                  <c:v>0.4</c:v>
                </c:pt>
                <c:pt idx="6">
                  <c:v>#N/A</c:v>
                </c:pt>
                <c:pt idx="7">
                  <c:v>0.52</c:v>
                </c:pt>
                <c:pt idx="8">
                  <c:v>#N/A</c:v>
                </c:pt>
                <c:pt idx="9">
                  <c:v>0.5</c:v>
                </c:pt>
              </c:numCache>
            </c:numRef>
          </c:val>
          <c:extLst xmlns:c16r2="http://schemas.microsoft.com/office/drawing/2015/06/chart">
            <c:ext xmlns:c16="http://schemas.microsoft.com/office/drawing/2014/chart" uri="{C3380CC4-5D6E-409C-BE32-E72D297353CC}">
              <c16:uniqueId val="{00000003-57EC-414A-86F2-6537BDE0D460}"/>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0.42</c:v>
                </c:pt>
                <c:pt idx="8">
                  <c:v>#N/A</c:v>
                </c:pt>
                <c:pt idx="9">
                  <c:v>0.99</c:v>
                </c:pt>
              </c:numCache>
            </c:numRef>
          </c:val>
          <c:extLst xmlns:c16r2="http://schemas.microsoft.com/office/drawing/2015/06/chart">
            <c:ext xmlns:c16="http://schemas.microsoft.com/office/drawing/2014/chart" uri="{C3380CC4-5D6E-409C-BE32-E72D297353CC}">
              <c16:uniqueId val="{00000004-57EC-414A-86F2-6537BDE0D46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1.45</c:v>
                </c:pt>
                <c:pt idx="2">
                  <c:v>#N/A</c:v>
                </c:pt>
                <c:pt idx="3">
                  <c:v>0.47</c:v>
                </c:pt>
                <c:pt idx="4">
                  <c:v>#N/A</c:v>
                </c:pt>
                <c:pt idx="5">
                  <c:v>0</c:v>
                </c:pt>
                <c:pt idx="6">
                  <c:v>#N/A</c:v>
                </c:pt>
                <c:pt idx="7">
                  <c:v>0.98</c:v>
                </c:pt>
                <c:pt idx="8">
                  <c:v>#N/A</c:v>
                </c:pt>
                <c:pt idx="9">
                  <c:v>1.35</c:v>
                </c:pt>
              </c:numCache>
            </c:numRef>
          </c:val>
          <c:extLst xmlns:c16r2="http://schemas.microsoft.com/office/drawing/2015/06/chart">
            <c:ext xmlns:c16="http://schemas.microsoft.com/office/drawing/2014/chart" uri="{C3380CC4-5D6E-409C-BE32-E72D297353CC}">
              <c16:uniqueId val="{00000005-57EC-414A-86F2-6537BDE0D46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1.43</c:v>
                </c:pt>
                <c:pt idx="2">
                  <c:v>#N/A</c:v>
                </c:pt>
                <c:pt idx="3">
                  <c:v>1.98</c:v>
                </c:pt>
                <c:pt idx="4">
                  <c:v>#N/A</c:v>
                </c:pt>
                <c:pt idx="5">
                  <c:v>1.52</c:v>
                </c:pt>
                <c:pt idx="6">
                  <c:v>#N/A</c:v>
                </c:pt>
                <c:pt idx="7">
                  <c:v>0.68</c:v>
                </c:pt>
                <c:pt idx="8">
                  <c:v>#N/A</c:v>
                </c:pt>
                <c:pt idx="9">
                  <c:v>1.36</c:v>
                </c:pt>
              </c:numCache>
            </c:numRef>
          </c:val>
          <c:extLst xmlns:c16r2="http://schemas.microsoft.com/office/drawing/2015/06/chart">
            <c:ext xmlns:c16="http://schemas.microsoft.com/office/drawing/2014/chart" uri="{C3380CC4-5D6E-409C-BE32-E72D297353CC}">
              <c16:uniqueId val="{00000006-57EC-414A-86F2-6537BDE0D46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10.27</c:v>
                </c:pt>
                <c:pt idx="2">
                  <c:v>#N/A</c:v>
                </c:pt>
                <c:pt idx="3">
                  <c:v>10.43</c:v>
                </c:pt>
                <c:pt idx="4">
                  <c:v>#N/A</c:v>
                </c:pt>
                <c:pt idx="5">
                  <c:v>13.94</c:v>
                </c:pt>
                <c:pt idx="6">
                  <c:v>#N/A</c:v>
                </c:pt>
                <c:pt idx="7">
                  <c:v>10.9</c:v>
                </c:pt>
                <c:pt idx="8">
                  <c:v>#N/A</c:v>
                </c:pt>
                <c:pt idx="9">
                  <c:v>8.81</c:v>
                </c:pt>
              </c:numCache>
            </c:numRef>
          </c:val>
          <c:extLst xmlns:c16r2="http://schemas.microsoft.com/office/drawing/2015/06/chart">
            <c:ext xmlns:c16="http://schemas.microsoft.com/office/drawing/2014/chart" uri="{C3380CC4-5D6E-409C-BE32-E72D297353CC}">
              <c16:uniqueId val="{00000007-57EC-414A-86F2-6537BDE0D46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1.55</c:v>
                </c:pt>
                <c:pt idx="2">
                  <c:v>#N/A</c:v>
                </c:pt>
                <c:pt idx="3">
                  <c:v>0.98</c:v>
                </c:pt>
                <c:pt idx="4">
                  <c:v>2.46</c:v>
                </c:pt>
                <c:pt idx="5">
                  <c:v>#N/A</c:v>
                </c:pt>
                <c:pt idx="6">
                  <c:v>0.76</c:v>
                </c:pt>
                <c:pt idx="7">
                  <c:v>#N/A</c:v>
                </c:pt>
                <c:pt idx="8">
                  <c:v>0.63</c:v>
                </c:pt>
                <c:pt idx="9">
                  <c:v>#N/A</c:v>
                </c:pt>
              </c:numCache>
            </c:numRef>
          </c:val>
          <c:extLst xmlns:c16r2="http://schemas.microsoft.com/office/drawing/2015/06/chart">
            <c:ext xmlns:c16="http://schemas.microsoft.com/office/drawing/2014/chart" uri="{C3380CC4-5D6E-409C-BE32-E72D297353CC}">
              <c16:uniqueId val="{00000008-57EC-414A-86F2-6537BDE0D460}"/>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2.48</c:v>
                </c:pt>
                <c:pt idx="1">
                  <c:v>#N/A</c:v>
                </c:pt>
                <c:pt idx="2">
                  <c:v>3.46</c:v>
                </c:pt>
                <c:pt idx="3">
                  <c:v>#N/A</c:v>
                </c:pt>
                <c:pt idx="4">
                  <c:v>3.88</c:v>
                </c:pt>
                <c:pt idx="5">
                  <c:v>#N/A</c:v>
                </c:pt>
                <c:pt idx="6">
                  <c:v>3.39</c:v>
                </c:pt>
                <c:pt idx="7">
                  <c:v>#N/A</c:v>
                </c:pt>
                <c:pt idx="8">
                  <c:v>2.52</c:v>
                </c:pt>
                <c:pt idx="9">
                  <c:v>#N/A</c:v>
                </c:pt>
              </c:numCache>
            </c:numRef>
          </c:val>
          <c:extLst xmlns:c16r2="http://schemas.microsoft.com/office/drawing/2015/06/chart">
            <c:ext xmlns:c16="http://schemas.microsoft.com/office/drawing/2014/chart" uri="{C3380CC4-5D6E-409C-BE32-E72D297353CC}">
              <c16:uniqueId val="{00000009-57EC-414A-86F2-6537BDE0D460}"/>
            </c:ext>
          </c:extLst>
        </c:ser>
        <c:dLbls>
          <c:showLegendKey val="0"/>
          <c:showVal val="0"/>
          <c:showCatName val="0"/>
          <c:showSerName val="0"/>
          <c:showPercent val="0"/>
          <c:showBubbleSize val="0"/>
        </c:dLbls>
        <c:gapWidth val="150"/>
        <c:overlap val="100"/>
        <c:axId val="128731392"/>
        <c:axId val="128733184"/>
      </c:barChart>
      <c:catAx>
        <c:axId val="1287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33184"/>
        <c:crosses val="autoZero"/>
        <c:auto val="1"/>
        <c:lblAlgn val="ctr"/>
        <c:lblOffset val="100"/>
        <c:tickLblSkip val="1"/>
        <c:tickMarkSkip val="1"/>
        <c:noMultiLvlLbl val="0"/>
      </c:catAx>
      <c:valAx>
        <c:axId val="12873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8349</c:v>
                </c:pt>
                <c:pt idx="5">
                  <c:v>7881</c:v>
                </c:pt>
                <c:pt idx="8">
                  <c:v>7802</c:v>
                </c:pt>
                <c:pt idx="11">
                  <c:v>7859</c:v>
                </c:pt>
                <c:pt idx="14">
                  <c:v>7499</c:v>
                </c:pt>
              </c:numCache>
            </c:numRef>
          </c:val>
          <c:extLst xmlns:c16r2="http://schemas.microsoft.com/office/drawing/2015/06/chart">
            <c:ext xmlns:c16="http://schemas.microsoft.com/office/drawing/2014/chart" uri="{C3380CC4-5D6E-409C-BE32-E72D297353CC}">
              <c16:uniqueId val="{00000000-9D83-4EBD-A155-38AF19DF0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9D83-4EBD-A155-38AF19DF0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486</c:v>
                </c:pt>
                <c:pt idx="3">
                  <c:v>490</c:v>
                </c:pt>
                <c:pt idx="6">
                  <c:v>466</c:v>
                </c:pt>
                <c:pt idx="9">
                  <c:v>493</c:v>
                </c:pt>
                <c:pt idx="12">
                  <c:v>593</c:v>
                </c:pt>
              </c:numCache>
            </c:numRef>
          </c:val>
          <c:extLst xmlns:c16r2="http://schemas.microsoft.com/office/drawing/2015/06/chart">
            <c:ext xmlns:c16="http://schemas.microsoft.com/office/drawing/2014/chart" uri="{C3380CC4-5D6E-409C-BE32-E72D297353CC}">
              <c16:uniqueId val="{00000002-9D83-4EBD-A155-38AF19DF0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3</c:v>
                </c:pt>
                <c:pt idx="9">
                  <c:v>3</c:v>
                </c:pt>
                <c:pt idx="12">
                  <c:v>3</c:v>
                </c:pt>
              </c:numCache>
            </c:numRef>
          </c:val>
          <c:extLst xmlns:c16r2="http://schemas.microsoft.com/office/drawing/2015/06/chart">
            <c:ext xmlns:c16="http://schemas.microsoft.com/office/drawing/2014/chart" uri="{C3380CC4-5D6E-409C-BE32-E72D297353CC}">
              <c16:uniqueId val="{00000003-9D83-4EBD-A155-38AF19DF0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1993</c:v>
                </c:pt>
                <c:pt idx="3">
                  <c:v>1921</c:v>
                </c:pt>
                <c:pt idx="6">
                  <c:v>1881</c:v>
                </c:pt>
                <c:pt idx="9">
                  <c:v>1662</c:v>
                </c:pt>
                <c:pt idx="12">
                  <c:v>1862</c:v>
                </c:pt>
              </c:numCache>
            </c:numRef>
          </c:val>
          <c:extLst xmlns:c16r2="http://schemas.microsoft.com/office/drawing/2015/06/chart">
            <c:ext xmlns:c16="http://schemas.microsoft.com/office/drawing/2014/chart" uri="{C3380CC4-5D6E-409C-BE32-E72D297353CC}">
              <c16:uniqueId val="{00000004-9D83-4EBD-A155-38AF19DF0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30</c:v>
                </c:pt>
                <c:pt idx="3">
                  <c:v>47</c:v>
                </c:pt>
                <c:pt idx="6">
                  <c:v>30</c:v>
                </c:pt>
                <c:pt idx="9">
                  <c:v>13</c:v>
                </c:pt>
                <c:pt idx="12">
                  <c:v>7</c:v>
                </c:pt>
              </c:numCache>
            </c:numRef>
          </c:val>
          <c:extLst xmlns:c16r2="http://schemas.microsoft.com/office/drawing/2015/06/chart">
            <c:ext xmlns:c16="http://schemas.microsoft.com/office/drawing/2014/chart" uri="{C3380CC4-5D6E-409C-BE32-E72D297353CC}">
              <c16:uniqueId val="{00000005-9D83-4EBD-A155-38AF19DF0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83-4EBD-A155-38AF19DF0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8920</c:v>
                </c:pt>
                <c:pt idx="3">
                  <c:v>8456</c:v>
                </c:pt>
                <c:pt idx="6">
                  <c:v>7954</c:v>
                </c:pt>
                <c:pt idx="9">
                  <c:v>7431</c:v>
                </c:pt>
                <c:pt idx="12">
                  <c:v>6820</c:v>
                </c:pt>
              </c:numCache>
            </c:numRef>
          </c:val>
          <c:extLst xmlns:c16r2="http://schemas.microsoft.com/office/drawing/2015/06/chart">
            <c:ext xmlns:c16="http://schemas.microsoft.com/office/drawing/2014/chart" uri="{C3380CC4-5D6E-409C-BE32-E72D297353CC}">
              <c16:uniqueId val="{00000007-9D83-4EBD-A155-38AF19DF0B9F}"/>
            </c:ext>
          </c:extLst>
        </c:ser>
        <c:dLbls>
          <c:showLegendKey val="0"/>
          <c:showVal val="0"/>
          <c:showCatName val="0"/>
          <c:showSerName val="0"/>
          <c:showPercent val="0"/>
          <c:showBubbleSize val="0"/>
        </c:dLbls>
        <c:gapWidth val="100"/>
        <c:overlap val="100"/>
        <c:axId val="112732032"/>
        <c:axId val="11274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3084</c:v>
                </c:pt>
                <c:pt idx="2">
                  <c:v>#N/A</c:v>
                </c:pt>
                <c:pt idx="3">
                  <c:v>#N/A</c:v>
                </c:pt>
                <c:pt idx="4">
                  <c:v>3037</c:v>
                </c:pt>
                <c:pt idx="5">
                  <c:v>#N/A</c:v>
                </c:pt>
                <c:pt idx="6">
                  <c:v>#N/A</c:v>
                </c:pt>
                <c:pt idx="7">
                  <c:v>2532</c:v>
                </c:pt>
                <c:pt idx="8">
                  <c:v>#N/A</c:v>
                </c:pt>
                <c:pt idx="9">
                  <c:v>#N/A</c:v>
                </c:pt>
                <c:pt idx="10">
                  <c:v>1744</c:v>
                </c:pt>
                <c:pt idx="11">
                  <c:v>#N/A</c:v>
                </c:pt>
                <c:pt idx="12">
                  <c:v>#N/A</c:v>
                </c:pt>
                <c:pt idx="13">
                  <c:v>1786</c:v>
                </c:pt>
                <c:pt idx="14">
                  <c:v>#N/A</c:v>
                </c:pt>
              </c:numCache>
            </c:numRef>
          </c:val>
          <c:smooth val="0"/>
          <c:extLst xmlns:c16r2="http://schemas.microsoft.com/office/drawing/2015/06/chart">
            <c:ext xmlns:c16="http://schemas.microsoft.com/office/drawing/2014/chart" uri="{C3380CC4-5D6E-409C-BE32-E72D297353CC}">
              <c16:uniqueId val="{00000008-9D83-4EBD-A155-38AF19DF0B9F}"/>
            </c:ext>
          </c:extLst>
        </c:ser>
        <c:dLbls>
          <c:showLegendKey val="0"/>
          <c:showVal val="0"/>
          <c:showCatName val="0"/>
          <c:showSerName val="0"/>
          <c:showPercent val="0"/>
          <c:showBubbleSize val="0"/>
        </c:dLbls>
        <c:marker val="1"/>
        <c:smooth val="0"/>
        <c:axId val="112732032"/>
        <c:axId val="112742400"/>
      </c:lineChart>
      <c:catAx>
        <c:axId val="1127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42400"/>
        <c:crosses val="autoZero"/>
        <c:auto val="1"/>
        <c:lblAlgn val="ctr"/>
        <c:lblOffset val="100"/>
        <c:tickLblSkip val="1"/>
        <c:tickMarkSkip val="1"/>
        <c:noMultiLvlLbl val="0"/>
      </c:catAx>
      <c:valAx>
        <c:axId val="11274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3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58464</c:v>
                </c:pt>
                <c:pt idx="5">
                  <c:v>58564</c:v>
                </c:pt>
                <c:pt idx="8">
                  <c:v>59568</c:v>
                </c:pt>
                <c:pt idx="11">
                  <c:v>58751</c:v>
                </c:pt>
                <c:pt idx="14">
                  <c:v>58403</c:v>
                </c:pt>
              </c:numCache>
            </c:numRef>
          </c:val>
          <c:extLst xmlns:c16r2="http://schemas.microsoft.com/office/drawing/2015/06/chart">
            <c:ext xmlns:c16="http://schemas.microsoft.com/office/drawing/2014/chart" uri="{C3380CC4-5D6E-409C-BE32-E72D297353CC}">
              <c16:uniqueId val="{00000000-3BBD-4D84-811B-DF06E36C69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29051</c:v>
                </c:pt>
                <c:pt idx="5">
                  <c:v>27259</c:v>
                </c:pt>
                <c:pt idx="8">
                  <c:v>27207</c:v>
                </c:pt>
                <c:pt idx="11">
                  <c:v>25291</c:v>
                </c:pt>
                <c:pt idx="14">
                  <c:v>25024</c:v>
                </c:pt>
              </c:numCache>
            </c:numRef>
          </c:val>
          <c:extLst xmlns:c16r2="http://schemas.microsoft.com/office/drawing/2015/06/chart">
            <c:ext xmlns:c16="http://schemas.microsoft.com/office/drawing/2014/chart" uri="{C3380CC4-5D6E-409C-BE32-E72D297353CC}">
              <c16:uniqueId val="{00000001-3BBD-4D84-811B-DF06E36C69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12203</c:v>
                </c:pt>
                <c:pt idx="5">
                  <c:v>12428</c:v>
                </c:pt>
                <c:pt idx="8">
                  <c:v>12881</c:v>
                </c:pt>
                <c:pt idx="11">
                  <c:v>11641</c:v>
                </c:pt>
                <c:pt idx="14">
                  <c:v>10820</c:v>
                </c:pt>
              </c:numCache>
            </c:numRef>
          </c:val>
          <c:extLst xmlns:c16r2="http://schemas.microsoft.com/office/drawing/2015/06/chart">
            <c:ext xmlns:c16="http://schemas.microsoft.com/office/drawing/2014/chart" uri="{C3380CC4-5D6E-409C-BE32-E72D297353CC}">
              <c16:uniqueId val="{00000002-3BBD-4D84-811B-DF06E36C69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BD-4D84-811B-DF06E36C69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BD-4D84-811B-DF06E36C69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1103</c:v>
                </c:pt>
                <c:pt idx="3">
                  <c:v>841</c:v>
                </c:pt>
                <c:pt idx="6">
                  <c:v>1088</c:v>
                </c:pt>
                <c:pt idx="9">
                  <c:v>1048</c:v>
                </c:pt>
                <c:pt idx="12">
                  <c:v>2615</c:v>
                </c:pt>
              </c:numCache>
            </c:numRef>
          </c:val>
          <c:extLst xmlns:c16r2="http://schemas.microsoft.com/office/drawing/2015/06/chart">
            <c:ext xmlns:c16="http://schemas.microsoft.com/office/drawing/2014/chart" uri="{C3380CC4-5D6E-409C-BE32-E72D297353CC}">
              <c16:uniqueId val="{00000005-3BBD-4D84-811B-DF06E36C69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13105</c:v>
                </c:pt>
                <c:pt idx="3">
                  <c:v>12592</c:v>
                </c:pt>
                <c:pt idx="6">
                  <c:v>11747</c:v>
                </c:pt>
                <c:pt idx="9">
                  <c:v>10251</c:v>
                </c:pt>
                <c:pt idx="12">
                  <c:v>8980</c:v>
                </c:pt>
              </c:numCache>
            </c:numRef>
          </c:val>
          <c:extLst xmlns:c16r2="http://schemas.microsoft.com/office/drawing/2015/06/chart">
            <c:ext xmlns:c16="http://schemas.microsoft.com/office/drawing/2014/chart" uri="{C3380CC4-5D6E-409C-BE32-E72D297353CC}">
              <c16:uniqueId val="{00000006-3BBD-4D84-811B-DF06E36C69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c:v>
                </c:pt>
                <c:pt idx="3">
                  <c:v>30</c:v>
                </c:pt>
                <c:pt idx="6">
                  <c:v>26</c:v>
                </c:pt>
                <c:pt idx="9">
                  <c:v>23</c:v>
                </c:pt>
                <c:pt idx="12">
                  <c:v>20</c:v>
                </c:pt>
              </c:numCache>
            </c:numRef>
          </c:val>
          <c:extLst xmlns:c16r2="http://schemas.microsoft.com/office/drawing/2015/06/chart">
            <c:ext xmlns:c16="http://schemas.microsoft.com/office/drawing/2014/chart" uri="{C3380CC4-5D6E-409C-BE32-E72D297353CC}">
              <c16:uniqueId val="{00000007-3BBD-4D84-811B-DF06E36C69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20776</c:v>
                </c:pt>
                <c:pt idx="3">
                  <c:v>19963</c:v>
                </c:pt>
                <c:pt idx="6">
                  <c:v>18835</c:v>
                </c:pt>
                <c:pt idx="9">
                  <c:v>17798</c:v>
                </c:pt>
                <c:pt idx="12">
                  <c:v>17682</c:v>
                </c:pt>
              </c:numCache>
            </c:numRef>
          </c:val>
          <c:extLst xmlns:c16r2="http://schemas.microsoft.com/office/drawing/2015/06/chart">
            <c:ext xmlns:c16="http://schemas.microsoft.com/office/drawing/2014/chart" uri="{C3380CC4-5D6E-409C-BE32-E72D297353CC}">
              <c16:uniqueId val="{00000008-3BBD-4D84-811B-DF06E36C69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9109</c:v>
                </c:pt>
                <c:pt idx="3">
                  <c:v>8842</c:v>
                </c:pt>
                <c:pt idx="6">
                  <c:v>9237</c:v>
                </c:pt>
                <c:pt idx="9">
                  <c:v>8967</c:v>
                </c:pt>
                <c:pt idx="12">
                  <c:v>6578</c:v>
                </c:pt>
              </c:numCache>
            </c:numRef>
          </c:val>
          <c:extLst xmlns:c16r2="http://schemas.microsoft.com/office/drawing/2015/06/chart">
            <c:ext xmlns:c16="http://schemas.microsoft.com/office/drawing/2014/chart" uri="{C3380CC4-5D6E-409C-BE32-E72D297353CC}">
              <c16:uniqueId val="{00000009-3BBD-4D84-811B-DF06E36C69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79073</c:v>
                </c:pt>
                <c:pt idx="3">
                  <c:v>79603</c:v>
                </c:pt>
                <c:pt idx="6">
                  <c:v>77244</c:v>
                </c:pt>
                <c:pt idx="9">
                  <c:v>75761</c:v>
                </c:pt>
                <c:pt idx="12">
                  <c:v>74758</c:v>
                </c:pt>
              </c:numCache>
            </c:numRef>
          </c:val>
          <c:extLst xmlns:c16r2="http://schemas.microsoft.com/office/drawing/2015/06/chart">
            <c:ext xmlns:c16="http://schemas.microsoft.com/office/drawing/2014/chart" uri="{C3380CC4-5D6E-409C-BE32-E72D297353CC}">
              <c16:uniqueId val="{0000000A-3BBD-4D84-811B-DF06E36C69DD}"/>
            </c:ext>
          </c:extLst>
        </c:ser>
        <c:dLbls>
          <c:showLegendKey val="0"/>
          <c:showVal val="0"/>
          <c:showCatName val="0"/>
          <c:showSerName val="0"/>
          <c:showPercent val="0"/>
          <c:showBubbleSize val="0"/>
        </c:dLbls>
        <c:gapWidth val="100"/>
        <c:overlap val="100"/>
        <c:axId val="128598784"/>
        <c:axId val="12860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23481</c:v>
                </c:pt>
                <c:pt idx="2">
                  <c:v>#N/A</c:v>
                </c:pt>
                <c:pt idx="3">
                  <c:v>#N/A</c:v>
                </c:pt>
                <c:pt idx="4">
                  <c:v>23620</c:v>
                </c:pt>
                <c:pt idx="5">
                  <c:v>#N/A</c:v>
                </c:pt>
                <c:pt idx="6">
                  <c:v>#N/A</c:v>
                </c:pt>
                <c:pt idx="7">
                  <c:v>18521</c:v>
                </c:pt>
                <c:pt idx="8">
                  <c:v>#N/A</c:v>
                </c:pt>
                <c:pt idx="9">
                  <c:v>#N/A</c:v>
                </c:pt>
                <c:pt idx="10">
                  <c:v>18165</c:v>
                </c:pt>
                <c:pt idx="11">
                  <c:v>#N/A</c:v>
                </c:pt>
                <c:pt idx="12">
                  <c:v>#N/A</c:v>
                </c:pt>
                <c:pt idx="13">
                  <c:v>16385</c:v>
                </c:pt>
                <c:pt idx="14">
                  <c:v>#N/A</c:v>
                </c:pt>
              </c:numCache>
            </c:numRef>
          </c:val>
          <c:smooth val="0"/>
          <c:extLst xmlns:c16r2="http://schemas.microsoft.com/office/drawing/2015/06/chart">
            <c:ext xmlns:c16="http://schemas.microsoft.com/office/drawing/2014/chart" uri="{C3380CC4-5D6E-409C-BE32-E72D297353CC}">
              <c16:uniqueId val="{0000000B-3BBD-4D84-811B-DF06E36C69DD}"/>
            </c:ext>
          </c:extLst>
        </c:ser>
        <c:dLbls>
          <c:showLegendKey val="0"/>
          <c:showVal val="0"/>
          <c:showCatName val="0"/>
          <c:showSerName val="0"/>
          <c:showPercent val="0"/>
          <c:showBubbleSize val="0"/>
        </c:dLbls>
        <c:marker val="1"/>
        <c:smooth val="0"/>
        <c:axId val="128598784"/>
        <c:axId val="128600704"/>
      </c:lineChart>
      <c:catAx>
        <c:axId val="128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00704"/>
        <c:crosses val="autoZero"/>
        <c:auto val="1"/>
        <c:lblAlgn val="ctr"/>
        <c:lblOffset val="100"/>
        <c:tickLblSkip val="1"/>
        <c:tickMarkSkip val="1"/>
        <c:noMultiLvlLbl val="0"/>
      </c:catAx>
      <c:valAx>
        <c:axId val="12860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{B05C17C0-8C69-4A39-8DDA-EEAF2A499E12}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80C-409D-86F4-57CC7220098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{04FF104F-7885-4074-9575-69CF5FC36FAA}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80C-409D-86F4-57CC7220098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{A0BD9420-4676-418D-A0CE-D50094CFF134}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80C-409D-86F4-57CC7220098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{FF246B0F-2F25-4593-87EA-E29A516FD0B1}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80C-409D-86F4-57CC7220098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{D9F02E8F-E7E8-48CA-AC33-DA03E7AFD743}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80C-409D-86F4-57CC7220098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80C-409D-86F4-57CC7220098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{CC082014-6991-4834-9B45-34433BB607DB}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80C-409D-86F4-57CC7220098E}"/>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{706B1504-2143-433E-9CBF-FBB4B3CECC67}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80C-409D-86F4-57CC7220098E}"/>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{0111F8E2-85FA-42DF-B824-E2DD311047D8}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80C-409D-86F4-57CC7220098E}"/>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{0B5F9053-770E-40EA-9BC1-EEAF515B751C}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80C-409D-86F4-57CC7220098E}"/>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{E4D0145B-4AB5-4281-BCD4-8B60AA4D4B22}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80C-409D-86F4-57CC7220098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80C-409D-86F4-57CC7220098E}"/>
            </c:ext>
          </c:extLst>
        </c:ser>
        <c:dLbls>
          <c:showLegendKey val="0"/>
          <c:showVal val="0"/>
          <c:showCatName val="0"/>
          <c:showSerName val="0"/>
          <c:showPercent val="0"/>
          <c:showBubbleSize val="0"/>
        </c:dLbls>
        <c:axId val="129164416"/>
        <c:axId val="129166336"/>
      </c:scatterChart>
      <c:valAx>
        <c:axId val="129164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166336"/>
        <c:crosses val="autoZero"/>
        <c:crossBetween val="midCat"/>
      </c:valAx>
      <c:valAx>
        <c:axId val="129166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16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{910BDA51-90EC-4188-A5A3-322AC325608A}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390-4524-9CDB-E6B18690F019}"/>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{896DB014-0E2A-430B-BA13-1579FAEE5E16}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390-4524-9CDB-E6B18690F019}"/>
                </c:ext>
              </c:extLst>
            </c:dLbl>
            <c:dLbl>
              <c:idx val="2"/>
              <c:layout>
                <c:manualLayout>
                  <c:x val="-2.765147516615142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{BD282AA2-DCC1-46B5-8436-F6DDCB529B92}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390-4524-9CDB-E6B18690F01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{8604FE4D-A8D8-43AD-845C-62307130778E}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390-4524-9CDB-E6B18690F01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{295C59DB-96FF-434C-A739-8B35835C40A0}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390-4524-9CDB-E6B18690F01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8.6</c:v>
                </c:pt>
                <c:pt idx="2">
                  <c:v>7.8</c:v>
                </c:pt>
                <c:pt idx="3">
                  <c:v>6.5</c:v>
                </c:pt>
                <c:pt idx="4">
                  <c:v>5.3</c:v>
                </c:pt>
              </c:numCache>
            </c:numRef>
          </c:xVal>
          <c:yVal>
            <c:numRef>
              <c:f>公会計指標分析・財政指標組合せ分析表!$K$73:$O$73</c:f>
              <c:numCache>
                <c:formatCode>#,##0.0;"▲ "#,##0.0</c:formatCode>
                <c:ptCount val="5"/>
                <c:pt idx="0">
                  <c:v>64.599999999999994</c:v>
                </c:pt>
                <c:pt idx="1">
                  <c:v>64.2</c:v>
                </c:pt>
                <c:pt idx="2">
                  <c:v>49.5</c:v>
                </c:pt>
                <c:pt idx="3">
                  <c:v>48.8</c:v>
                </c:pt>
                <c:pt idx="4">
                  <c:v>43</c:v>
                </c:pt>
              </c:numCache>
            </c:numRef>
          </c:yVal>
          <c:smooth val="0"/>
          <c:extLst xmlns:c16r2="http://schemas.microsoft.com/office/drawing/2015/06/chart">
            <c:ext xmlns:c16="http://schemas.microsoft.com/office/drawing/2014/chart" uri="{C3380CC4-5D6E-409C-BE32-E72D297353CC}">
              <c16:uniqueId val="{00000005-6390-4524-9CDB-E6B18690F01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98540811673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{4C8C3337-1839-4027-BDFE-46A7C59BB5E9}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390-4524-9CDB-E6B18690F01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{69DA49BC-84FE-4B91-8411-9B73F23BC674}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390-4524-9CDB-E6B18690F019}"/>
                </c:ext>
              </c:extLst>
            </c:dLbl>
            <c:dLbl>
              <c:idx val="2"/>
              <c:layout>
                <c:manualLayout>
                  <c:x val="-3.575944935747607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{A9FB6667-6EC2-414A-9062-F1DBE9510B6F}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390-4524-9CDB-E6B18690F01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{C33D8B78-6792-495F-B4FB-088839554FDD}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390-4524-9CDB-E6B18690F01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{66D94EC5-6BD7-43D4-BBB6-F9FD3364A2FD}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390-4524-9CDB-E6B18690F01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extLst xmlns:c16r2="http://schemas.microsoft.com/office/drawing/2015/06/chart">
            <c:ext xmlns:c16="http://schemas.microsoft.com/office/drawing/2014/chart" uri="{C3380CC4-5D6E-409C-BE32-E72D297353CC}">
              <c16:uniqueId val="{0000000B-6390-4524-9CDB-E6B18690F019}"/>
            </c:ext>
          </c:extLst>
        </c:ser>
        <c:dLbls>
          <c:showLegendKey val="0"/>
          <c:showVal val="0"/>
          <c:showCatName val="0"/>
          <c:showSerName val="0"/>
          <c:showPercent val="0"/>
          <c:showBubbleSize val="0"/>
        </c:dLbls>
        <c:axId val="129434752"/>
        <c:axId val="129436672"/>
      </c:scatterChart>
      <c:valAx>
        <c:axId val="129434752"/>
        <c:scaling>
          <c:orientation val="minMax"/>
          <c:max val="9.5"/>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36672"/>
        <c:crosses val="autoZero"/>
        <c:crossBetween val="midCat"/>
      </c:valAx>
      <c:valAx>
        <c:axId val="129436672"/>
        <c:scaling>
          <c:orientation val="minMax"/>
          <c:max val="7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43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実質公債費比率の分子については昨年度より０．４億円の増となった。</a:t>
          </a:r>
        </a:p>
        <a:p>
          <a:r>
            <a:rPr kumimoji="1" lang="ja-JP" altLang="en-US" sz="1400">
              <a:latin typeface="ＭＳ ゴシック" pitchFamily="49" charset="-128"/>
              <a:ea typeface="ＭＳ ゴシック" pitchFamily="49" charset="-128"/>
            </a:rPr>
            <a:t>　主な要因は地方債抑制等により元利償還金が約６．１億円の減、公営企業債の元利償還金に対する繰入金が２億円の増となったことによる。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将来負担額は前年度に比べて約３２．１億円の減となっている。主な要因は、退職手当負担見込額が　　１２．７億円の減、地方債の現在高が約１０．３億円の減、公営企業等繰入見込額が１．１億円の減となったことによる。</a:t>
          </a:r>
        </a:p>
        <a:p>
          <a:r>
            <a:rPr kumimoji="1" lang="ja-JP" altLang="en-US" sz="1400">
              <a:latin typeface="ＭＳ ゴシック" pitchFamily="49" charset="-128"/>
              <a:ea typeface="ＭＳ ゴシック" pitchFamily="49" charset="-128"/>
            </a:rPr>
            <a:t>　分子から差し引く充当可能財源等は充当可能基金の減などに伴い、約１４．３億円の減となっている。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分子である基準財政収入額は地方消費税交付金の増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により前年度より約</a:t>
          </a:r>
          <a:r>
            <a:rPr kumimoji="1" lang="ja-JP" altLang="en-US" sz="1300">
              <a:solidFill>
                <a:schemeClr val="dk1"/>
              </a:solidFill>
              <a:effectLst/>
              <a:latin typeface="+mn-lt"/>
              <a:ea typeface="+mn-ea"/>
              <a:cs typeface="+mn-cs"/>
            </a:rPr>
            <a:t>８．２</a:t>
          </a:r>
          <a:r>
            <a:rPr kumimoji="1" lang="ja-JP" altLang="ja-JP" sz="1300">
              <a:solidFill>
                <a:schemeClr val="dk1"/>
              </a:solidFill>
              <a:effectLst/>
              <a:latin typeface="+mn-lt"/>
              <a:ea typeface="+mn-ea"/>
              <a:cs typeface="+mn-cs"/>
            </a:rPr>
            <a:t>億増加した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分母である基準財政需要額については、</a:t>
          </a:r>
          <a:r>
            <a:rPr kumimoji="1" lang="ja-JP" altLang="en-US" sz="1300">
              <a:solidFill>
                <a:schemeClr val="dk1"/>
              </a:solidFill>
              <a:effectLst/>
              <a:latin typeface="+mn-lt"/>
              <a:ea typeface="+mn-ea"/>
              <a:cs typeface="+mn-cs"/>
            </a:rPr>
            <a:t>社会福祉費、保健衛生費等の</a:t>
          </a:r>
          <a:r>
            <a:rPr kumimoji="1" lang="ja-JP" altLang="ja-JP" sz="1300">
              <a:solidFill>
                <a:schemeClr val="dk1"/>
              </a:solidFill>
              <a:effectLst/>
              <a:latin typeface="+mn-lt"/>
              <a:ea typeface="+mn-ea"/>
              <a:cs typeface="+mn-cs"/>
            </a:rPr>
            <a:t>増により前年度より約２</a:t>
          </a:r>
          <a:r>
            <a:rPr kumimoji="1" lang="ja-JP" altLang="en-US" sz="1300">
              <a:solidFill>
                <a:schemeClr val="dk1"/>
              </a:solidFill>
              <a:effectLst/>
              <a:latin typeface="+mn-lt"/>
              <a:ea typeface="+mn-ea"/>
              <a:cs typeface="+mn-cs"/>
            </a:rPr>
            <a:t>７．８</a:t>
          </a:r>
          <a:r>
            <a:rPr kumimoji="1" lang="ja-JP" altLang="ja-JP" sz="1300">
              <a:solidFill>
                <a:schemeClr val="dk1"/>
              </a:solidFill>
              <a:effectLst/>
              <a:latin typeface="+mn-lt"/>
              <a:ea typeface="+mn-ea"/>
              <a:cs typeface="+mn-cs"/>
            </a:rPr>
            <a:t>億円増加した</a:t>
          </a:r>
          <a:r>
            <a:rPr kumimoji="1" lang="ja-JP" altLang="en-US" sz="1300">
              <a:solidFill>
                <a:schemeClr val="dk1"/>
              </a:solidFill>
              <a:effectLst/>
              <a:latin typeface="+mn-lt"/>
              <a:ea typeface="+mn-ea"/>
              <a:cs typeface="+mn-cs"/>
            </a:rPr>
            <a:t>ことにより、</a:t>
          </a:r>
          <a:r>
            <a:rPr kumimoji="1" lang="ja-JP" altLang="ja-JP" sz="1300">
              <a:solidFill>
                <a:schemeClr val="dk1"/>
              </a:solidFill>
              <a:effectLst/>
              <a:latin typeface="+mn-lt"/>
              <a:ea typeface="+mn-ea"/>
              <a:cs typeface="+mn-cs"/>
            </a:rPr>
            <a:t>財政力指数</a:t>
          </a:r>
          <a:r>
            <a:rPr kumimoji="1" lang="ja-JP" altLang="en-US" sz="1300">
              <a:solidFill>
                <a:schemeClr val="dk1"/>
              </a:solidFill>
              <a:effectLst/>
              <a:latin typeface="+mn-lt"/>
              <a:ea typeface="+mn-ea"/>
              <a:cs typeface="+mn-cs"/>
            </a:rPr>
            <a:t>が０．１ポイント改善した。</a:t>
          </a:r>
          <a:r>
            <a:rPr kumimoji="1" lang="ja-JP" altLang="ja-JP" sz="1300">
              <a:solidFill>
                <a:schemeClr val="dk1"/>
              </a:solidFill>
              <a:effectLst/>
              <a:latin typeface="+mn-lt"/>
              <a:ea typeface="+mn-ea"/>
              <a:cs typeface="+mn-cs"/>
            </a:rPr>
            <a:t>今後も引き続き財源不足の解消を図り、健全で持続可能な収支均衡の財政運営を目指す。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1" name="直線コネクタ 70"/>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7" name="直線コネクタ 76"/>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算定において、分子である経常経費充当一般財源（歳出）が前年度に比べ約１２億円増となったものの、分母である経常一般財源（歳入）が前年度より約１２億円増となったため、経常収支比率は前年度同数となった。　</a:t>
          </a:r>
        </a:p>
        <a:p>
          <a:r>
            <a:rPr kumimoji="1" lang="ja-JP" altLang="en-US" sz="1300">
              <a:latin typeface="ＭＳ Ｐゴシック"/>
            </a:rPr>
            <a:t>　今後とも、行財政改革の取組を通じて経常経費の削減努力を継続し、財政構造の弾力性の回復に努める。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157480</xdr:rowOff>
    </xdr:from>
    <xdr:to>
      <xdr:col>7</xdr:col>
      <xdr:colOff>152400</xdr:colOff>
      <xdr:row>65</xdr:row>
      <xdr:rowOff>157480</xdr:rowOff>
    </xdr:to>
    <xdr:cxnSp macro="">
      <xdr:nvCxnSpPr>
        <xdr:cNvPr id="131" name="直線コネクタ 130"/>
        <xdr:cNvCxnSpPr/>
      </xdr:nvCxnSpPr>
      <xdr:spPr>
        <a:xfrm>
          <a:off x="4114800" y="1130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157480</xdr:rowOff>
    </xdr:from>
    <xdr:to>
      <xdr:col>6</xdr:col>
      <xdr:colOff>0</xdr:colOff>
      <xdr:row>65</xdr:row>
      <xdr:rowOff>165523</xdr:rowOff>
    </xdr:to>
    <xdr:cxnSp macro="">
      <xdr:nvCxnSpPr>
        <xdr:cNvPr id="134" name="直線コネクタ 133"/>
        <xdr:cNvCxnSpPr/>
      </xdr:nvCxnSpPr>
      <xdr:spPr>
        <a:xfrm flipV="1">
          <a:off x="3225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165523</xdr:rowOff>
    </xdr:from>
    <xdr:to>
      <xdr:col>4</xdr:col>
      <xdr:colOff>482600</xdr:colOff>
      <xdr:row>66</xdr:row>
      <xdr:rowOff>34290</xdr:rowOff>
    </xdr:to>
    <xdr:cxnSp macro="">
      <xdr:nvCxnSpPr>
        <xdr:cNvPr id="137" name="直線コネクタ 136"/>
        <xdr:cNvCxnSpPr/>
      </xdr:nvCxnSpPr>
      <xdr:spPr>
        <a:xfrm flipV="1">
          <a:off x="2336800" y="1130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66</xdr:row>
      <xdr:rowOff>106680</xdr:rowOff>
    </xdr:to>
    <xdr:cxnSp macro="">
      <xdr:nvCxnSpPr>
        <xdr:cNvPr id="140" name="直線コネクタ 139"/>
        <xdr:cNvCxnSpPr/>
      </xdr:nvCxnSpPr>
      <xdr:spPr>
        <a:xfrm flipV="1">
          <a:off x="1447800" y="1134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0" name="円/楕円 149"/>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1"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2" name="円/楕円 151"/>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3" name="テキスト ボックス 152"/>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114723</xdr:rowOff>
    </xdr:from>
    <xdr:to>
      <xdr:col>4</xdr:col>
      <xdr:colOff>533400</xdr:colOff>
      <xdr:row>66</xdr:row>
      <xdr:rowOff>44873</xdr:rowOff>
    </xdr:to>
    <xdr:sp macro="" textlink="">
      <xdr:nvSpPr>
        <xdr:cNvPr id="154" name="円/楕円 153"/>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55" name="テキスト ボックス 154"/>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6" name="円/楕円 155"/>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7" name="テキスト ボックス 156"/>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55880</xdr:rowOff>
    </xdr:from>
    <xdr:to>
      <xdr:col>2</xdr:col>
      <xdr:colOff>127000</xdr:colOff>
      <xdr:row>66</xdr:row>
      <xdr:rowOff>157480</xdr:rowOff>
    </xdr:to>
    <xdr:sp macro="" textlink="">
      <xdr:nvSpPr>
        <xdr:cNvPr id="158" name="円/楕円 157"/>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142257</xdr:rowOff>
    </xdr:from>
    <xdr:ext cx="762000" cy="259045"/>
    <xdr:sp macro="" textlink="">
      <xdr:nvSpPr>
        <xdr:cNvPr id="159" name="テキスト ボックス 158"/>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年度から行っていた給与減額措置が平成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年度で終了したこと、及び昨年に引き続きプラス改定となった人事院勧告の影響、平成２７年１０月から共済標準報酬制が開始されたことによる事業主負担の増加の影響により、人口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人あたりの決算額は前年度と比べて</a:t>
          </a:r>
          <a:r>
            <a:rPr kumimoji="1" lang="en-US" altLang="ja-JP" sz="1300">
              <a:solidFill>
                <a:schemeClr val="dk1"/>
              </a:solidFill>
              <a:effectLst/>
              <a:latin typeface="+mn-lt"/>
              <a:ea typeface="+mn-ea"/>
              <a:cs typeface="+mn-cs"/>
            </a:rPr>
            <a:t>2,744</a:t>
          </a:r>
          <a:r>
            <a:rPr kumimoji="1" lang="ja-JP" altLang="ja-JP" sz="1300">
              <a:solidFill>
                <a:schemeClr val="dk1"/>
              </a:solidFill>
              <a:effectLst/>
              <a:latin typeface="+mn-lt"/>
              <a:ea typeface="+mn-ea"/>
              <a:cs typeface="+mn-cs"/>
            </a:rPr>
            <a:t>円の増となった。今後も</a:t>
          </a:r>
          <a:r>
            <a:rPr lang="ja-JP" altLang="ja-JP" sz="1300" b="0" i="0" baseline="0">
              <a:solidFill>
                <a:schemeClr val="dk1"/>
              </a:solidFill>
              <a:effectLst/>
              <a:latin typeface="+mn-lt"/>
              <a:ea typeface="+mn-ea"/>
              <a:cs typeface="+mn-cs"/>
            </a:rPr>
            <a:t>社会情勢や財政状況を鑑みながら</a:t>
          </a:r>
          <a:r>
            <a:rPr kumimoji="1" lang="ja-JP" altLang="ja-JP" sz="1300">
              <a:solidFill>
                <a:schemeClr val="dk1"/>
              </a:solidFill>
              <a:effectLst/>
              <a:latin typeface="+mn-lt"/>
              <a:ea typeface="+mn-ea"/>
              <a:cs typeface="+mn-cs"/>
            </a:rPr>
            <a:t>職員数と給与の適正化に取り組み、人件費・物件費の抑制に努める。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129335</xdr:rowOff>
    </xdr:from>
    <xdr:to>
      <xdr:col>7</xdr:col>
      <xdr:colOff>152400</xdr:colOff>
      <xdr:row>83</xdr:row>
      <xdr:rowOff>13061</xdr:rowOff>
    </xdr:to>
    <xdr:cxnSp macro="">
      <xdr:nvCxnSpPr>
        <xdr:cNvPr id="194" name="直線コネクタ 193"/>
        <xdr:cNvCxnSpPr/>
      </xdr:nvCxnSpPr>
      <xdr:spPr>
        <a:xfrm>
          <a:off x="4114800" y="14188235"/>
          <a:ext cx="838200" cy="5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65289</xdr:rowOff>
    </xdr:from>
    <xdr:to>
      <xdr:col>6</xdr:col>
      <xdr:colOff>0</xdr:colOff>
      <xdr:row>82</xdr:row>
      <xdr:rowOff>129335</xdr:rowOff>
    </xdr:to>
    <xdr:cxnSp macro="">
      <xdr:nvCxnSpPr>
        <xdr:cNvPr id="197" name="直線コネクタ 196"/>
        <xdr:cNvCxnSpPr/>
      </xdr:nvCxnSpPr>
      <xdr:spPr>
        <a:xfrm>
          <a:off x="3225800" y="1412418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65289</xdr:rowOff>
    </xdr:from>
    <xdr:to>
      <xdr:col>4</xdr:col>
      <xdr:colOff>482600</xdr:colOff>
      <xdr:row>82</xdr:row>
      <xdr:rowOff>69151</xdr:rowOff>
    </xdr:to>
    <xdr:cxnSp macro="">
      <xdr:nvCxnSpPr>
        <xdr:cNvPr id="200" name="直線コネクタ 199"/>
        <xdr:cNvCxnSpPr/>
      </xdr:nvCxnSpPr>
      <xdr:spPr>
        <a:xfrm flipV="1">
          <a:off x="2336800" y="1412418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69151</xdr:rowOff>
    </xdr:from>
    <xdr:to>
      <xdr:col>3</xdr:col>
      <xdr:colOff>279400</xdr:colOff>
      <xdr:row>82</xdr:row>
      <xdr:rowOff>117149</xdr:rowOff>
    </xdr:to>
    <xdr:cxnSp macro="">
      <xdr:nvCxnSpPr>
        <xdr:cNvPr id="203" name="直線コネクタ 202"/>
        <xdr:cNvCxnSpPr/>
      </xdr:nvCxnSpPr>
      <xdr:spPr>
        <a:xfrm flipV="1">
          <a:off x="1447800" y="14128051"/>
          <a:ext cx="889000" cy="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133711</xdr:rowOff>
    </xdr:from>
    <xdr:to>
      <xdr:col>7</xdr:col>
      <xdr:colOff>203200</xdr:colOff>
      <xdr:row>83</xdr:row>
      <xdr:rowOff>63861</xdr:rowOff>
    </xdr:to>
    <xdr:sp macro="" textlink="">
      <xdr:nvSpPr>
        <xdr:cNvPr id="213" name="円/楕円 212"/>
        <xdr:cNvSpPr/>
      </xdr:nvSpPr>
      <xdr:spPr>
        <a:xfrm>
          <a:off x="4902200" y="141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150238</xdr:rowOff>
    </xdr:from>
    <xdr:ext cx="762000" cy="259045"/>
    <xdr:sp macro="" textlink="">
      <xdr:nvSpPr>
        <xdr:cNvPr id="214" name="人件費・物件費等の状況該当値テキスト"/>
        <xdr:cNvSpPr txBox="1"/>
      </xdr:nvSpPr>
      <xdr:spPr>
        <a:xfrm>
          <a:off x="5041900" y="140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78535</xdr:rowOff>
    </xdr:from>
    <xdr:to>
      <xdr:col>6</xdr:col>
      <xdr:colOff>50800</xdr:colOff>
      <xdr:row>83</xdr:row>
      <xdr:rowOff>8685</xdr:rowOff>
    </xdr:to>
    <xdr:sp macro="" textlink="">
      <xdr:nvSpPr>
        <xdr:cNvPr id="215" name="円/楕円 214"/>
        <xdr:cNvSpPr/>
      </xdr:nvSpPr>
      <xdr:spPr>
        <a:xfrm>
          <a:off x="4064000" y="141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18862</xdr:rowOff>
    </xdr:from>
    <xdr:ext cx="736600" cy="259045"/>
    <xdr:sp macro="" textlink="">
      <xdr:nvSpPr>
        <xdr:cNvPr id="216" name="テキスト ボックス 215"/>
        <xdr:cNvSpPr txBox="1"/>
      </xdr:nvSpPr>
      <xdr:spPr>
        <a:xfrm>
          <a:off x="3733800" y="1390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14489</xdr:rowOff>
    </xdr:from>
    <xdr:to>
      <xdr:col>4</xdr:col>
      <xdr:colOff>533400</xdr:colOff>
      <xdr:row>82</xdr:row>
      <xdr:rowOff>116089</xdr:rowOff>
    </xdr:to>
    <xdr:sp macro="" textlink="">
      <xdr:nvSpPr>
        <xdr:cNvPr id="217" name="円/楕円 216"/>
        <xdr:cNvSpPr/>
      </xdr:nvSpPr>
      <xdr:spPr>
        <a:xfrm>
          <a:off x="3175000" y="140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126266</xdr:rowOff>
    </xdr:from>
    <xdr:ext cx="762000" cy="259045"/>
    <xdr:sp macro="" textlink="">
      <xdr:nvSpPr>
        <xdr:cNvPr id="218" name="テキスト ボックス 217"/>
        <xdr:cNvSpPr txBox="1"/>
      </xdr:nvSpPr>
      <xdr:spPr>
        <a:xfrm>
          <a:off x="2844800" y="138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18351</xdr:rowOff>
    </xdr:from>
    <xdr:to>
      <xdr:col>3</xdr:col>
      <xdr:colOff>330200</xdr:colOff>
      <xdr:row>82</xdr:row>
      <xdr:rowOff>119951</xdr:rowOff>
    </xdr:to>
    <xdr:sp macro="" textlink="">
      <xdr:nvSpPr>
        <xdr:cNvPr id="219" name="円/楕円 218"/>
        <xdr:cNvSpPr/>
      </xdr:nvSpPr>
      <xdr:spPr>
        <a:xfrm>
          <a:off x="2286000" y="140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130128</xdr:rowOff>
    </xdr:from>
    <xdr:ext cx="762000" cy="259045"/>
    <xdr:sp macro="" textlink="">
      <xdr:nvSpPr>
        <xdr:cNvPr id="220" name="テキスト ボックス 219"/>
        <xdr:cNvSpPr txBox="1"/>
      </xdr:nvSpPr>
      <xdr:spPr>
        <a:xfrm>
          <a:off x="1955800" y="138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66349</xdr:rowOff>
    </xdr:from>
    <xdr:to>
      <xdr:col>2</xdr:col>
      <xdr:colOff>127000</xdr:colOff>
      <xdr:row>82</xdr:row>
      <xdr:rowOff>167949</xdr:rowOff>
    </xdr:to>
    <xdr:sp macro="" textlink="">
      <xdr:nvSpPr>
        <xdr:cNvPr id="221" name="円/楕円 220"/>
        <xdr:cNvSpPr/>
      </xdr:nvSpPr>
      <xdr:spPr>
        <a:xfrm>
          <a:off x="1397000" y="141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6676</xdr:rowOff>
    </xdr:from>
    <xdr:ext cx="762000" cy="259045"/>
    <xdr:sp macro="" textlink="">
      <xdr:nvSpPr>
        <xdr:cNvPr id="222" name="テキスト ボックス 221"/>
        <xdr:cNvSpPr txBox="1"/>
      </xdr:nvSpPr>
      <xdr:spPr>
        <a:xfrm>
          <a:off x="1066800" y="138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月</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日より１．２～４．５％の給料月額のカット等の給与減額措置を開始した影響もあり昨年度と比べて３．３ポイントの減となった。給与総合見直しで国の引き下げ率を上回る引下げを行ったため、３年間の給与減額措置の終了後も指数は低下していく見込み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84</xdr:row>
      <xdr:rowOff>65314</xdr:rowOff>
    </xdr:to>
    <xdr:cxnSp macro="">
      <xdr:nvCxnSpPr>
        <xdr:cNvPr id="258" name="直線コネクタ 257"/>
        <xdr:cNvCxnSpPr/>
      </xdr:nvCxnSpPr>
      <xdr:spPr>
        <a:xfrm flipV="1">
          <a:off x="16179800" y="14087929"/>
          <a:ext cx="8382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88191</xdr:rowOff>
    </xdr:from>
    <xdr:ext cx="762000" cy="259045"/>
    <xdr:sp macro="" textlink="">
      <xdr:nvSpPr>
        <xdr:cNvPr id="259" name="給与水準   （国との比較）平均値テキスト"/>
        <xdr:cNvSpPr txBox="1"/>
      </xdr:nvSpPr>
      <xdr:spPr>
        <a:xfrm>
          <a:off x="17106900" y="1414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84</xdr:row>
      <xdr:rowOff>65314</xdr:rowOff>
    </xdr:to>
    <xdr:cxnSp macro="">
      <xdr:nvCxnSpPr>
        <xdr:cNvPr id="261" name="直線コネクタ 260"/>
        <xdr:cNvCxnSpPr/>
      </xdr:nvCxnSpPr>
      <xdr:spPr>
        <a:xfrm>
          <a:off x="15290800" y="14099418"/>
          <a:ext cx="8890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89</xdr:row>
      <xdr:rowOff>92832</xdr:rowOff>
    </xdr:to>
    <xdr:cxnSp macro="">
      <xdr:nvCxnSpPr>
        <xdr:cNvPr id="264" name="直線コネクタ 263"/>
        <xdr:cNvCxnSpPr/>
      </xdr:nvCxnSpPr>
      <xdr:spPr>
        <a:xfrm flipV="1">
          <a:off x="14401800" y="14099418"/>
          <a:ext cx="889000" cy="12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92832</xdr:rowOff>
    </xdr:to>
    <xdr:cxnSp macro="">
      <xdr:nvCxnSpPr>
        <xdr:cNvPr id="267" name="直線コネクタ 266"/>
        <xdr:cNvCxnSpPr/>
      </xdr:nvCxnSpPr>
      <xdr:spPr>
        <a:xfrm>
          <a:off x="13512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81" name="円/楕円 280"/>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82" name="テキスト ボックス 281"/>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これまでに策定した定員適正化計画の取組により、着実に職員数を減らしてきたことで、類似団体平均より</a:t>
          </a:r>
          <a:r>
            <a:rPr lang="ja-JP" altLang="en-US" sz="1300" b="0" i="0" baseline="0">
              <a:solidFill>
                <a:schemeClr val="dk1"/>
              </a:solidFill>
              <a:effectLst/>
              <a:latin typeface="+mn-lt"/>
              <a:ea typeface="+mn-ea"/>
              <a:cs typeface="+mn-cs"/>
            </a:rPr>
            <a:t>０．３</a:t>
          </a:r>
          <a:r>
            <a:rPr lang="ja-JP" altLang="ja-JP" sz="1300" b="0" i="0" baseline="0">
              <a:solidFill>
                <a:schemeClr val="dk1"/>
              </a:solidFill>
              <a:effectLst/>
              <a:latin typeface="+mn-lt"/>
              <a:ea typeface="+mn-ea"/>
              <a:cs typeface="+mn-cs"/>
            </a:rPr>
            <a:t>少ない数値となっている。他方、短時間勤務の再任用職員の減員を正規職員補ったことで、定員が増加したため、昨年度に比べて類似団体職員数との差が縮小している。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33201</xdr:rowOff>
    </xdr:from>
    <xdr:to>
      <xdr:col>24</xdr:col>
      <xdr:colOff>558800</xdr:colOff>
      <xdr:row>61</xdr:row>
      <xdr:rowOff>112485</xdr:rowOff>
    </xdr:to>
    <xdr:cxnSp macro="">
      <xdr:nvCxnSpPr>
        <xdr:cNvPr id="323" name="直線コネクタ 322"/>
        <xdr:cNvCxnSpPr/>
      </xdr:nvCxnSpPr>
      <xdr:spPr>
        <a:xfrm>
          <a:off x="16179800" y="10491651"/>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33201</xdr:rowOff>
    </xdr:to>
    <xdr:cxnSp macro="">
      <xdr:nvCxnSpPr>
        <xdr:cNvPr id="326" name="直線コネクタ 325"/>
        <xdr:cNvCxnSpPr/>
      </xdr:nvCxnSpPr>
      <xdr:spPr>
        <a:xfrm>
          <a:off x="15290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33201</xdr:rowOff>
    </xdr:to>
    <xdr:cxnSp macro="">
      <xdr:nvCxnSpPr>
        <xdr:cNvPr id="329" name="直線コネクタ 328"/>
        <xdr:cNvCxnSpPr/>
      </xdr:nvCxnSpPr>
      <xdr:spPr>
        <a:xfrm flipV="1">
          <a:off x="14401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33201</xdr:rowOff>
    </xdr:from>
    <xdr:to>
      <xdr:col>21</xdr:col>
      <xdr:colOff>0</xdr:colOff>
      <xdr:row>61</xdr:row>
      <xdr:rowOff>67673</xdr:rowOff>
    </xdr:to>
    <xdr:cxnSp macro="">
      <xdr:nvCxnSpPr>
        <xdr:cNvPr id="332" name="直線コネクタ 331"/>
        <xdr:cNvCxnSpPr/>
      </xdr:nvCxnSpPr>
      <xdr:spPr>
        <a:xfrm flipV="1">
          <a:off x="13512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42" name="円/楕円 341"/>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78212</xdr:rowOff>
    </xdr:from>
    <xdr:ext cx="762000" cy="259045"/>
    <xdr:sp macro="" textlink="">
      <xdr:nvSpPr>
        <xdr:cNvPr id="343"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153851</xdr:rowOff>
    </xdr:from>
    <xdr:to>
      <xdr:col>23</xdr:col>
      <xdr:colOff>457200</xdr:colOff>
      <xdr:row>61</xdr:row>
      <xdr:rowOff>84001</xdr:rowOff>
    </xdr:to>
    <xdr:sp macro="" textlink="">
      <xdr:nvSpPr>
        <xdr:cNvPr id="344" name="円/楕円 343"/>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45" name="テキスト ボックス 344"/>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6" name="円/楕円 345"/>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7" name="テキスト ボックス 346"/>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153851</xdr:rowOff>
    </xdr:from>
    <xdr:to>
      <xdr:col>21</xdr:col>
      <xdr:colOff>50800</xdr:colOff>
      <xdr:row>61</xdr:row>
      <xdr:rowOff>84001</xdr:rowOff>
    </xdr:to>
    <xdr:sp macro="" textlink="">
      <xdr:nvSpPr>
        <xdr:cNvPr id="348" name="円/楕円 347"/>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94178</xdr:rowOff>
    </xdr:from>
    <xdr:ext cx="762000" cy="259045"/>
    <xdr:sp macro="" textlink="">
      <xdr:nvSpPr>
        <xdr:cNvPr id="349" name="テキスト ボックス 348"/>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16873</xdr:rowOff>
    </xdr:from>
    <xdr:to>
      <xdr:col>19</xdr:col>
      <xdr:colOff>533400</xdr:colOff>
      <xdr:row>61</xdr:row>
      <xdr:rowOff>118473</xdr:rowOff>
    </xdr:to>
    <xdr:sp macro="" textlink="">
      <xdr:nvSpPr>
        <xdr:cNvPr id="350" name="円/楕円 349"/>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128650</xdr:rowOff>
    </xdr:from>
    <xdr:ext cx="762000" cy="259045"/>
    <xdr:sp macro="" textlink="">
      <xdr:nvSpPr>
        <xdr:cNvPr id="351" name="テキスト ボックス 350"/>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前年度より１．２ポイントの改善となった。</a:t>
          </a:r>
        </a:p>
        <a:p>
          <a:r>
            <a:rPr kumimoji="1" lang="ja-JP" altLang="en-US" sz="1300">
              <a:latin typeface="ＭＳ Ｐゴシック"/>
            </a:rPr>
            <a:t>　改善の要因として、分子では、公債費に充当する一般財源等が７．９億円の減、公営企業に要する経費の財源とする地方債の償還の財源に充てたと認められる繰入金が２．０億円の増、分子より控除される元利償還金等の額が約５．４億円減となり、合計約０．４億円の増となったものの、分母では、臨時財政対策債発行可能額の減が３．５億円、標準税収入額等が約７．３億の増、分母より控除される元利償還金等が５．４億減となったことから、合計約８．７億円の増となったため。</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76200</xdr:rowOff>
    </xdr:to>
    <xdr:cxnSp macro="">
      <xdr:nvCxnSpPr>
        <xdr:cNvPr id="384" name="直線コネクタ 383"/>
        <xdr:cNvCxnSpPr/>
      </xdr:nvCxnSpPr>
      <xdr:spPr>
        <a:xfrm flipV="1">
          <a:off x="16179800" y="700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9313</xdr:rowOff>
    </xdr:to>
    <xdr:cxnSp macro="">
      <xdr:nvCxnSpPr>
        <xdr:cNvPr id="387" name="直線コネクタ 386"/>
        <xdr:cNvCxnSpPr/>
      </xdr:nvCxnSpPr>
      <xdr:spPr>
        <a:xfrm flipV="1">
          <a:off x="15290800" y="71056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73660</xdr:rowOff>
    </xdr:to>
    <xdr:cxnSp macro="">
      <xdr:nvCxnSpPr>
        <xdr:cNvPr id="390" name="直線コネクタ 389"/>
        <xdr:cNvCxnSpPr/>
      </xdr:nvCxnSpPr>
      <xdr:spPr>
        <a:xfrm flipV="1">
          <a:off x="14401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113877</xdr:rowOff>
    </xdr:to>
    <xdr:cxnSp macro="">
      <xdr:nvCxnSpPr>
        <xdr:cNvPr id="393" name="直線コネクタ 392"/>
        <xdr:cNvCxnSpPr/>
      </xdr:nvCxnSpPr>
      <xdr:spPr>
        <a:xfrm flipV="1">
          <a:off x="13512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7" name="テキスト ボックス 396"/>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5" name="円/楕円 404"/>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6" name="テキスト ボックス 40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7" name="円/楕円 406"/>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8" name="テキスト ボックス 40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9" name="円/楕円 408"/>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0" name="テキスト ボックス 40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11" name="円/楕円 410"/>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2" name="テキスト ボックス 411"/>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前年度より５．８ポイントの改善となった。</a:t>
          </a:r>
        </a:p>
        <a:p>
          <a:r>
            <a:rPr kumimoji="1" lang="ja-JP" altLang="en-US" sz="1300">
              <a:latin typeface="ＭＳ Ｐゴシック"/>
            </a:rPr>
            <a:t>　改善の要因として、分母の標準財政規模は３．４億増の４３１億、控除される算入公債費等の額が約５．４億円減となったため約８．７億円の増となった上、分子となる将来負担額において、退職手当負担見込額が１２．７億円の減、地方債の現在高が約１０億円の減となったことなどにより、計２７．６億円の減となったため。</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64105</xdr:rowOff>
    </xdr:from>
    <xdr:to>
      <xdr:col>24</xdr:col>
      <xdr:colOff>558800</xdr:colOff>
      <xdr:row>16</xdr:row>
      <xdr:rowOff>130750</xdr:rowOff>
    </xdr:to>
    <xdr:cxnSp macro="">
      <xdr:nvCxnSpPr>
        <xdr:cNvPr id="448" name="直線コネクタ 447"/>
        <xdr:cNvCxnSpPr/>
      </xdr:nvCxnSpPr>
      <xdr:spPr>
        <a:xfrm flipV="1">
          <a:off x="16179800" y="2807305"/>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130750</xdr:rowOff>
    </xdr:from>
    <xdr:to>
      <xdr:col>23</xdr:col>
      <xdr:colOff>406400</xdr:colOff>
      <xdr:row>16</xdr:row>
      <xdr:rowOff>138793</xdr:rowOff>
    </xdr:to>
    <xdr:cxnSp macro="">
      <xdr:nvCxnSpPr>
        <xdr:cNvPr id="451" name="直線コネクタ 450"/>
        <xdr:cNvCxnSpPr/>
      </xdr:nvCxnSpPr>
      <xdr:spPr>
        <a:xfrm flipV="1">
          <a:off x="15290800" y="28739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3" name="テキスト ボックス 452"/>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138793</xdr:rowOff>
    </xdr:from>
    <xdr:to>
      <xdr:col>22</xdr:col>
      <xdr:colOff>203200</xdr:colOff>
      <xdr:row>17</xdr:row>
      <xdr:rowOff>136253</xdr:rowOff>
    </xdr:to>
    <xdr:cxnSp macro="">
      <xdr:nvCxnSpPr>
        <xdr:cNvPr id="454" name="直線コネクタ 453"/>
        <xdr:cNvCxnSpPr/>
      </xdr:nvCxnSpPr>
      <xdr:spPr>
        <a:xfrm flipV="1">
          <a:off x="14401800" y="288199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6" name="テキスト ボックス 455"/>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136253</xdr:rowOff>
    </xdr:from>
    <xdr:to>
      <xdr:col>21</xdr:col>
      <xdr:colOff>0</xdr:colOff>
      <xdr:row>17</xdr:row>
      <xdr:rowOff>140849</xdr:rowOff>
    </xdr:to>
    <xdr:cxnSp macro="">
      <xdr:nvCxnSpPr>
        <xdr:cNvPr id="457" name="直線コネクタ 456"/>
        <xdr:cNvCxnSpPr/>
      </xdr:nvCxnSpPr>
      <xdr:spPr>
        <a:xfrm flipV="1">
          <a:off x="13512800" y="305090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9" name="テキスト ボックス 458"/>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13305</xdr:rowOff>
    </xdr:from>
    <xdr:to>
      <xdr:col>24</xdr:col>
      <xdr:colOff>609600</xdr:colOff>
      <xdr:row>16</xdr:row>
      <xdr:rowOff>114905</xdr:rowOff>
    </xdr:to>
    <xdr:sp macro="" textlink="">
      <xdr:nvSpPr>
        <xdr:cNvPr id="467" name="円/楕円 466"/>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156832</xdr:rowOff>
    </xdr:from>
    <xdr:ext cx="762000" cy="259045"/>
    <xdr:sp macro="" textlink="">
      <xdr:nvSpPr>
        <xdr:cNvPr id="468" name="将来負担の状況該当値テキスト"/>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79950</xdr:rowOff>
    </xdr:from>
    <xdr:to>
      <xdr:col>23</xdr:col>
      <xdr:colOff>457200</xdr:colOff>
      <xdr:row>17</xdr:row>
      <xdr:rowOff>10100</xdr:rowOff>
    </xdr:to>
    <xdr:sp macro="" textlink="">
      <xdr:nvSpPr>
        <xdr:cNvPr id="469" name="円/楕円 468"/>
        <xdr:cNvSpPr/>
      </xdr:nvSpPr>
      <xdr:spPr>
        <a:xfrm>
          <a:off x="16129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166327</xdr:rowOff>
    </xdr:from>
    <xdr:ext cx="736600" cy="259045"/>
    <xdr:sp macro="" textlink="">
      <xdr:nvSpPr>
        <xdr:cNvPr id="470" name="テキスト ボックス 469"/>
        <xdr:cNvSpPr txBox="1"/>
      </xdr:nvSpPr>
      <xdr:spPr>
        <a:xfrm>
          <a:off x="15798800" y="290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71" name="円/楕円 470"/>
        <xdr:cNvSpPr/>
      </xdr:nvSpPr>
      <xdr:spPr>
        <a:xfrm>
          <a:off x="15240000" y="28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72" name="テキスト ボックス 471"/>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85453</xdr:rowOff>
    </xdr:from>
    <xdr:to>
      <xdr:col>21</xdr:col>
      <xdr:colOff>50800</xdr:colOff>
      <xdr:row>18</xdr:row>
      <xdr:rowOff>15603</xdr:rowOff>
    </xdr:to>
    <xdr:sp macro="" textlink="">
      <xdr:nvSpPr>
        <xdr:cNvPr id="473" name="円/楕円 472"/>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380</xdr:rowOff>
    </xdr:from>
    <xdr:ext cx="762000" cy="259045"/>
    <xdr:sp macro="" textlink="">
      <xdr:nvSpPr>
        <xdr:cNvPr id="474" name="テキスト ボックス 473"/>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90049</xdr:rowOff>
    </xdr:from>
    <xdr:to>
      <xdr:col>19</xdr:col>
      <xdr:colOff>533400</xdr:colOff>
      <xdr:row>18</xdr:row>
      <xdr:rowOff>20199</xdr:rowOff>
    </xdr:to>
    <xdr:sp macro="" textlink="">
      <xdr:nvSpPr>
        <xdr:cNvPr id="475" name="円/楕円 474"/>
        <xdr:cNvSpPr/>
      </xdr:nvSpPr>
      <xdr:spPr>
        <a:xfrm>
          <a:off x="13462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4976</xdr:rowOff>
    </xdr:from>
    <xdr:ext cx="762000" cy="259045"/>
    <xdr:sp macro="" textlink="">
      <xdr:nvSpPr>
        <xdr:cNvPr id="476" name="テキスト ボックス 475"/>
        <xdr:cNvSpPr txBox="1"/>
      </xdr:nvSpPr>
      <xdr:spPr>
        <a:xfrm>
          <a:off x="13131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人事院勧告のプラス改定や平成２７年１０月からの共済標準報酬制の開始などのプラス要因もあったが、職員の減員、平均年齢の低下の影響もあり人件費に係る経常収支比率は前年度と比べて若干低下した。</a:t>
          </a:r>
          <a:endParaRPr lang="ja-JP" altLang="ja-JP" sz="1300">
            <a:effectLst/>
          </a:endParaRPr>
        </a:p>
        <a:p>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社会情勢や財政状況を鑑みながら</a:t>
          </a:r>
          <a:r>
            <a:rPr kumimoji="1" lang="ja-JP" altLang="ja-JP" sz="1300">
              <a:solidFill>
                <a:schemeClr val="dk1"/>
              </a:solidFill>
              <a:effectLst/>
              <a:latin typeface="+mn-lt"/>
              <a:ea typeface="+mn-ea"/>
              <a:cs typeface="+mn-cs"/>
            </a:rPr>
            <a:t>職員数、給与の適正化を図り、総人件費の抑制に努める。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39</xdr:row>
      <xdr:rowOff>151493</xdr:rowOff>
    </xdr:to>
    <xdr:cxnSp macro="">
      <xdr:nvCxnSpPr>
        <xdr:cNvPr id="68" name="直線コネクタ 67"/>
        <xdr:cNvCxnSpPr/>
      </xdr:nvCxnSpPr>
      <xdr:spPr>
        <a:xfrm flipV="1">
          <a:off x="3987800" y="6805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39</xdr:row>
      <xdr:rowOff>151493</xdr:rowOff>
    </xdr:to>
    <xdr:cxnSp macro="">
      <xdr:nvCxnSpPr>
        <xdr:cNvPr id="71" name="直線コネクタ 70"/>
        <xdr:cNvCxnSpPr/>
      </xdr:nvCxnSpPr>
      <xdr:spPr>
        <a:xfrm>
          <a:off x="3098800" y="683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67128</xdr:rowOff>
    </xdr:to>
    <xdr:cxnSp macro="">
      <xdr:nvCxnSpPr>
        <xdr:cNvPr id="74" name="直線コネクタ 73"/>
        <xdr:cNvCxnSpPr/>
      </xdr:nvCxnSpPr>
      <xdr:spPr>
        <a:xfrm flipV="1">
          <a:off x="2209800" y="6838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41</xdr:row>
      <xdr:rowOff>26307</xdr:rowOff>
    </xdr:to>
    <xdr:cxnSp macro="">
      <xdr:nvCxnSpPr>
        <xdr:cNvPr id="77" name="直線コネクタ 76"/>
        <xdr:cNvCxnSpPr/>
      </xdr:nvCxnSpPr>
      <xdr:spPr>
        <a:xfrm flipV="1">
          <a:off x="1320800" y="6925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68035</xdr:rowOff>
    </xdr:from>
    <xdr:to>
      <xdr:col>7</xdr:col>
      <xdr:colOff>66675</xdr:colOff>
      <xdr:row>39</xdr:row>
      <xdr:rowOff>169635</xdr:rowOff>
    </xdr:to>
    <xdr:sp macro="" textlink="">
      <xdr:nvSpPr>
        <xdr:cNvPr id="87" name="円/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146957</xdr:rowOff>
    </xdr:from>
    <xdr:to>
      <xdr:col>1</xdr:col>
      <xdr:colOff>676275</xdr:colOff>
      <xdr:row>41</xdr:row>
      <xdr:rowOff>77107</xdr:rowOff>
    </xdr:to>
    <xdr:sp macro="" textlink="">
      <xdr:nvSpPr>
        <xdr:cNvPr id="95" name="円/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各種委託、工事費等の契約確定に伴う入札差金の執行留保の徹底を行ったにものの、決算規模が約１．４億増となったため、物件費に係る経常収支比率は前年度に比べ０．１ポイント高くなった。</a:t>
          </a:r>
        </a:p>
        <a:p>
          <a:r>
            <a:rPr kumimoji="1" lang="ja-JP" altLang="en-US" sz="1300">
              <a:latin typeface="ＭＳ Ｐゴシック"/>
            </a:rPr>
            <a:t>　今後も行財政改革の取組を通じて経常経費の削減努力を継続し、経費削減に努める。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53521</xdr:rowOff>
    </xdr:from>
    <xdr:to>
      <xdr:col>24</xdr:col>
      <xdr:colOff>31750</xdr:colOff>
      <xdr:row>17</xdr:row>
      <xdr:rowOff>69850</xdr:rowOff>
    </xdr:to>
    <xdr:cxnSp macro="">
      <xdr:nvCxnSpPr>
        <xdr:cNvPr id="131" name="直線コネクタ 130"/>
        <xdr:cNvCxnSpPr/>
      </xdr:nvCxnSpPr>
      <xdr:spPr>
        <a:xfrm>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17</xdr:row>
      <xdr:rowOff>135164</xdr:rowOff>
    </xdr:to>
    <xdr:cxnSp macro="">
      <xdr:nvCxnSpPr>
        <xdr:cNvPr id="134" name="直線コネクタ 133"/>
        <xdr:cNvCxnSpPr/>
      </xdr:nvCxnSpPr>
      <xdr:spPr>
        <a:xfrm flipV="1">
          <a:off x="14782800" y="29681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17</xdr:row>
      <xdr:rowOff>135164</xdr:rowOff>
    </xdr:to>
    <xdr:cxnSp macro="">
      <xdr:nvCxnSpPr>
        <xdr:cNvPr id="137" name="直線コネクタ 136"/>
        <xdr:cNvCxnSpPr/>
      </xdr:nvCxnSpPr>
      <xdr:spPr>
        <a:xfrm>
          <a:off x="13893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135164</xdr:rowOff>
    </xdr:to>
    <xdr:cxnSp macro="">
      <xdr:nvCxnSpPr>
        <xdr:cNvPr id="140" name="直線コネクタ 139"/>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0" name="円/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2721</xdr:rowOff>
    </xdr:from>
    <xdr:to>
      <xdr:col>22</xdr:col>
      <xdr:colOff>615950</xdr:colOff>
      <xdr:row>17</xdr:row>
      <xdr:rowOff>104321</xdr:rowOff>
    </xdr:to>
    <xdr:sp macro="" textlink="">
      <xdr:nvSpPr>
        <xdr:cNvPr id="152" name="円/楕円 151"/>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114498</xdr:rowOff>
    </xdr:from>
    <xdr:ext cx="736600" cy="259045"/>
    <xdr:sp macro="" textlink="">
      <xdr:nvSpPr>
        <xdr:cNvPr id="153" name="テキスト ボックス 152"/>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4" name="円/楕円 153"/>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5" name="テキスト ボックス 154"/>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6" name="円/楕円 155"/>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7" name="テキスト ボックス 156"/>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8" name="円/楕円 157"/>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9" name="テキスト ボックス 158"/>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扶助費にかかる経常収支比率は前年度より０．４ポイント高くなっており、上昇傾向にある。</a:t>
          </a:r>
        </a:p>
        <a:p>
          <a:r>
            <a:rPr kumimoji="1" lang="ja-JP" altLang="en-US" sz="1300">
              <a:latin typeface="ＭＳ Ｐゴシック"/>
            </a:rPr>
            <a:t>　主な要因としては障害福祉サービス費給付費が３．５億、私立保育所児童運営費が４．６億円、生活保護費が２．３億円増となったためです。</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101600</xdr:rowOff>
    </xdr:from>
    <xdr:to>
      <xdr:col>7</xdr:col>
      <xdr:colOff>15875</xdr:colOff>
      <xdr:row>58</xdr:row>
      <xdr:rowOff>152400</xdr:rowOff>
    </xdr:to>
    <xdr:cxnSp macro="">
      <xdr:nvCxnSpPr>
        <xdr:cNvPr id="192" name="直線コネクタ 191"/>
        <xdr:cNvCxnSpPr/>
      </xdr:nvCxnSpPr>
      <xdr:spPr>
        <a:xfrm>
          <a:off x="3987800" y="10045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158750</xdr:rowOff>
    </xdr:from>
    <xdr:to>
      <xdr:col>5</xdr:col>
      <xdr:colOff>549275</xdr:colOff>
      <xdr:row>58</xdr:row>
      <xdr:rowOff>101600</xdr:rowOff>
    </xdr:to>
    <xdr:cxnSp macro="">
      <xdr:nvCxnSpPr>
        <xdr:cNvPr id="195" name="直線コネクタ 194"/>
        <xdr:cNvCxnSpPr/>
      </xdr:nvCxnSpPr>
      <xdr:spPr>
        <a:xfrm>
          <a:off x="3098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158750</xdr:rowOff>
    </xdr:to>
    <xdr:cxnSp macro="">
      <xdr:nvCxnSpPr>
        <xdr:cNvPr id="198" name="直線コネクタ 197"/>
        <xdr:cNvCxnSpPr/>
      </xdr:nvCxnSpPr>
      <xdr:spPr>
        <a:xfrm>
          <a:off x="2209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19050</xdr:rowOff>
    </xdr:to>
    <xdr:cxnSp macro="">
      <xdr:nvCxnSpPr>
        <xdr:cNvPr id="201" name="直線コネクタ 200"/>
        <xdr:cNvCxnSpPr/>
      </xdr:nvCxnSpPr>
      <xdr:spPr>
        <a:xfrm>
          <a:off x="1320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11" name="円/楕円 210"/>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73677</xdr:rowOff>
    </xdr:from>
    <xdr:ext cx="762000" cy="259045"/>
    <xdr:sp macro="" textlink="">
      <xdr:nvSpPr>
        <xdr:cNvPr id="212"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50800</xdr:rowOff>
    </xdr:from>
    <xdr:to>
      <xdr:col>5</xdr:col>
      <xdr:colOff>600075</xdr:colOff>
      <xdr:row>58</xdr:row>
      <xdr:rowOff>152400</xdr:rowOff>
    </xdr:to>
    <xdr:sp macro="" textlink="">
      <xdr:nvSpPr>
        <xdr:cNvPr id="213" name="円/楕円 212"/>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137177</xdr:rowOff>
    </xdr:from>
    <xdr:ext cx="736600" cy="259045"/>
    <xdr:sp macro="" textlink="">
      <xdr:nvSpPr>
        <xdr:cNvPr id="214" name="テキスト ボックス 213"/>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107950</xdr:rowOff>
    </xdr:from>
    <xdr:to>
      <xdr:col>4</xdr:col>
      <xdr:colOff>396875</xdr:colOff>
      <xdr:row>58</xdr:row>
      <xdr:rowOff>38100</xdr:rowOff>
    </xdr:to>
    <xdr:sp macro="" textlink="">
      <xdr:nvSpPr>
        <xdr:cNvPr id="215" name="円/楕円 214"/>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22877</xdr:rowOff>
    </xdr:from>
    <xdr:ext cx="762000" cy="259045"/>
    <xdr:sp macro="" textlink="">
      <xdr:nvSpPr>
        <xdr:cNvPr id="216" name="テキスト ボックス 215"/>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7" name="円/楕円 216"/>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218" name="テキスト ボックス 217"/>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9" name="円/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施設修繕等の維持補修費は前年度同水準であるが、国民健康保険事業費等への繰出金が増加した結果、０．１ポイント高くなった。なお、類似団体平均よりは１．２ポイント下回っている。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44450</xdr:rowOff>
    </xdr:from>
    <xdr:to>
      <xdr:col>24</xdr:col>
      <xdr:colOff>31750</xdr:colOff>
      <xdr:row>55</xdr:row>
      <xdr:rowOff>57150</xdr:rowOff>
    </xdr:to>
    <xdr:cxnSp macro="">
      <xdr:nvCxnSpPr>
        <xdr:cNvPr id="253" name="直線コネクタ 252"/>
        <xdr:cNvCxnSpPr/>
      </xdr:nvCxnSpPr>
      <xdr:spPr>
        <a:xfrm>
          <a:off x="15671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55</xdr:row>
      <xdr:rowOff>44450</xdr:rowOff>
    </xdr:to>
    <xdr:cxnSp macro="">
      <xdr:nvCxnSpPr>
        <xdr:cNvPr id="256" name="直線コネクタ 255"/>
        <xdr:cNvCxnSpPr/>
      </xdr:nvCxnSpPr>
      <xdr:spPr>
        <a:xfrm>
          <a:off x="14782800" y="9309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88900</xdr:rowOff>
    </xdr:to>
    <xdr:cxnSp macro="">
      <xdr:nvCxnSpPr>
        <xdr:cNvPr id="259" name="直線コネクタ 258"/>
        <xdr:cNvCxnSpPr/>
      </xdr:nvCxnSpPr>
      <xdr:spPr>
        <a:xfrm flipV="1">
          <a:off x="13893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25400</xdr:rowOff>
    </xdr:from>
    <xdr:to>
      <xdr:col>20</xdr:col>
      <xdr:colOff>158750</xdr:colOff>
      <xdr:row>54</xdr:row>
      <xdr:rowOff>88900</xdr:rowOff>
    </xdr:to>
    <xdr:cxnSp macro="">
      <xdr:nvCxnSpPr>
        <xdr:cNvPr id="262" name="直線コネクタ 261"/>
        <xdr:cNvCxnSpPr/>
      </xdr:nvCxnSpPr>
      <xdr:spPr>
        <a:xfrm>
          <a:off x="13004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2" name="円/楕円 271"/>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3"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165100</xdr:rowOff>
    </xdr:from>
    <xdr:to>
      <xdr:col>22</xdr:col>
      <xdr:colOff>615950</xdr:colOff>
      <xdr:row>55</xdr:row>
      <xdr:rowOff>95250</xdr:rowOff>
    </xdr:to>
    <xdr:sp macro="" textlink="">
      <xdr:nvSpPr>
        <xdr:cNvPr id="274" name="円/楕円 273"/>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105427</xdr:rowOff>
    </xdr:from>
    <xdr:ext cx="736600" cy="259045"/>
    <xdr:sp macro="" textlink="">
      <xdr:nvSpPr>
        <xdr:cNvPr id="275" name="テキスト ボックス 274"/>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146050</xdr:rowOff>
    </xdr:from>
    <xdr:to>
      <xdr:col>19</xdr:col>
      <xdr:colOff>6350</xdr:colOff>
      <xdr:row>54</xdr:row>
      <xdr:rowOff>76200</xdr:rowOff>
    </xdr:to>
    <xdr:sp macro="" textlink="">
      <xdr:nvSpPr>
        <xdr:cNvPr id="280" name="円/楕円 279"/>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86377</xdr:rowOff>
    </xdr:from>
    <xdr:ext cx="762000" cy="259045"/>
    <xdr:sp macro="" textlink="">
      <xdr:nvSpPr>
        <xdr:cNvPr id="281" name="テキスト ボックス 280"/>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Ｈ</a:t>
          </a:r>
          <a:r>
            <a:rPr lang="ja-JP" altLang="en-US" sz="1300">
              <a:solidFill>
                <a:schemeClr val="dk1"/>
              </a:solidFill>
              <a:effectLst/>
              <a:latin typeface="+mn-lt"/>
              <a:ea typeface="+mn-ea"/>
              <a:cs typeface="+mn-cs"/>
            </a:rPr>
            <a:t>２６</a:t>
          </a:r>
          <a:r>
            <a:rPr lang="ja-JP" altLang="ja-JP" sz="1300">
              <a:solidFill>
                <a:schemeClr val="dk1"/>
              </a:solidFill>
              <a:effectLst/>
              <a:latin typeface="+mn-lt"/>
              <a:ea typeface="+mn-ea"/>
              <a:cs typeface="+mn-cs"/>
            </a:rPr>
            <a:t>年度までは</a:t>
          </a:r>
          <a:r>
            <a:rPr lang="ja-JP" altLang="en-US" sz="1300">
              <a:solidFill>
                <a:schemeClr val="dk1"/>
              </a:solidFill>
              <a:effectLst/>
              <a:latin typeface="+mn-lt"/>
              <a:ea typeface="+mn-ea"/>
              <a:cs typeface="+mn-cs"/>
            </a:rPr>
            <a:t>、下水道事業会計補助金のうち、</a:t>
          </a:r>
          <a:r>
            <a:rPr lang="ja-JP" altLang="ja-JP" sz="1300">
              <a:solidFill>
                <a:schemeClr val="dk1"/>
              </a:solidFill>
              <a:effectLst/>
              <a:latin typeface="+mn-lt"/>
              <a:ea typeface="+mn-ea"/>
              <a:cs typeface="+mn-cs"/>
            </a:rPr>
            <a:t>汚水資本費に対する繰出金を基準外繰出金（臨時経費）として区分していたが、総務省からの通知に基づき、Ｈ</a:t>
          </a:r>
          <a:r>
            <a:rPr lang="ja-JP" altLang="en-US" sz="1300">
              <a:solidFill>
                <a:schemeClr val="dk1"/>
              </a:solidFill>
              <a:effectLst/>
              <a:latin typeface="+mn-lt"/>
              <a:ea typeface="+mn-ea"/>
              <a:cs typeface="+mn-cs"/>
            </a:rPr>
            <a:t>２７</a:t>
          </a:r>
          <a:r>
            <a:rPr lang="ja-JP" altLang="ja-JP" sz="1300">
              <a:solidFill>
                <a:schemeClr val="dk1"/>
              </a:solidFill>
              <a:effectLst/>
              <a:latin typeface="+mn-lt"/>
              <a:ea typeface="+mn-ea"/>
              <a:cs typeface="+mn-cs"/>
            </a:rPr>
            <a:t>年度から約</a:t>
          </a:r>
          <a:r>
            <a:rPr lang="ja-JP" altLang="en-US" sz="1300">
              <a:solidFill>
                <a:schemeClr val="dk1"/>
              </a:solidFill>
              <a:effectLst/>
              <a:latin typeface="+mn-lt"/>
              <a:ea typeface="+mn-ea"/>
              <a:cs typeface="+mn-cs"/>
            </a:rPr>
            <a:t>６．２</a:t>
          </a:r>
          <a:r>
            <a:rPr lang="ja-JP" altLang="ja-JP" sz="1300">
              <a:solidFill>
                <a:schemeClr val="dk1"/>
              </a:solidFill>
              <a:effectLst/>
              <a:latin typeface="+mn-lt"/>
              <a:ea typeface="+mn-ea"/>
              <a:cs typeface="+mn-cs"/>
            </a:rPr>
            <a:t>億円を分流式下水道に要する経費として基準内繰出金（経常経費）</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区分</a:t>
          </a:r>
          <a:r>
            <a:rPr lang="ja-JP" altLang="en-US" sz="1300">
              <a:solidFill>
                <a:schemeClr val="dk1"/>
              </a:solidFill>
              <a:effectLst/>
              <a:latin typeface="+mn-lt"/>
              <a:ea typeface="+mn-ea"/>
              <a:cs typeface="+mn-cs"/>
            </a:rPr>
            <a:t>したことなどにより、</a:t>
          </a:r>
          <a:r>
            <a:rPr lang="en-US" altLang="ja-JP" sz="1300">
              <a:solidFill>
                <a:schemeClr val="dk1"/>
              </a:solidFill>
              <a:effectLst/>
              <a:latin typeface="+mn-lt"/>
              <a:ea typeface="+mn-ea"/>
              <a:cs typeface="+mn-cs"/>
            </a:rPr>
            <a:t>1.9</a:t>
          </a:r>
          <a:r>
            <a:rPr lang="ja-JP" altLang="en-US" sz="1300">
              <a:solidFill>
                <a:schemeClr val="dk1"/>
              </a:solidFill>
              <a:effectLst/>
              <a:latin typeface="+mn-lt"/>
              <a:ea typeface="+mn-ea"/>
              <a:cs typeface="+mn-cs"/>
            </a:rPr>
            <a:t>ポイント高くなった</a:t>
          </a:r>
          <a:r>
            <a:rPr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38</xdr:row>
      <xdr:rowOff>12700</xdr:rowOff>
    </xdr:to>
    <xdr:cxnSp macro="">
      <xdr:nvCxnSpPr>
        <xdr:cNvPr id="313" name="直線コネクタ 312"/>
        <xdr:cNvCxnSpPr/>
      </xdr:nvCxnSpPr>
      <xdr:spPr>
        <a:xfrm>
          <a:off x="15671800" y="6383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39370</xdr:rowOff>
    </xdr:from>
    <xdr:to>
      <xdr:col>22</xdr:col>
      <xdr:colOff>565150</xdr:colOff>
      <xdr:row>37</xdr:row>
      <xdr:rowOff>85090</xdr:rowOff>
    </xdr:to>
    <xdr:cxnSp macro="">
      <xdr:nvCxnSpPr>
        <xdr:cNvPr id="316" name="直線コネクタ 315"/>
        <xdr:cNvCxnSpPr/>
      </xdr:nvCxnSpPr>
      <xdr:spPr>
        <a:xfrm flipV="1">
          <a:off x="14782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85090</xdr:rowOff>
    </xdr:to>
    <xdr:cxnSp macro="">
      <xdr:nvCxnSpPr>
        <xdr:cNvPr id="319" name="直線コネクタ 318"/>
        <xdr:cNvCxnSpPr/>
      </xdr:nvCxnSpPr>
      <xdr:spPr>
        <a:xfrm>
          <a:off x="13893800" y="6375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165100</xdr:rowOff>
    </xdr:from>
    <xdr:to>
      <xdr:col>20</xdr:col>
      <xdr:colOff>158750</xdr:colOff>
      <xdr:row>37</xdr:row>
      <xdr:rowOff>31750</xdr:rowOff>
    </xdr:to>
    <xdr:cxnSp macro="">
      <xdr:nvCxnSpPr>
        <xdr:cNvPr id="322" name="直線コネクタ 321"/>
        <xdr:cNvCxnSpPr/>
      </xdr:nvCxnSpPr>
      <xdr:spPr>
        <a:xfrm>
          <a:off x="13004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2" name="円/楕円 33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3"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160020</xdr:rowOff>
    </xdr:from>
    <xdr:to>
      <xdr:col>22</xdr:col>
      <xdr:colOff>615950</xdr:colOff>
      <xdr:row>37</xdr:row>
      <xdr:rowOff>90170</xdr:rowOff>
    </xdr:to>
    <xdr:sp macro="" textlink="">
      <xdr:nvSpPr>
        <xdr:cNvPr id="334" name="円/楕円 333"/>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74947</xdr:rowOff>
    </xdr:from>
    <xdr:ext cx="736600" cy="259045"/>
    <xdr:sp macro="" textlink="">
      <xdr:nvSpPr>
        <xdr:cNvPr id="335" name="テキスト ボックス 334"/>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34290</xdr:rowOff>
    </xdr:from>
    <xdr:to>
      <xdr:col>21</xdr:col>
      <xdr:colOff>412750</xdr:colOff>
      <xdr:row>37</xdr:row>
      <xdr:rowOff>135890</xdr:rowOff>
    </xdr:to>
    <xdr:sp macro="" textlink="">
      <xdr:nvSpPr>
        <xdr:cNvPr id="336" name="円/楕円 335"/>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37" name="テキスト ボックス 336"/>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8" name="円/楕円 337"/>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9" name="テキスト ボックス 338"/>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0" name="円/楕円 339"/>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1" name="テキスト ボックス 340"/>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公債費については、市債の抑制により地方債残高が減少していることや新規発行債や利率見直しのある地方債においては、昨今の借入利率の低さから２．２ポイント改善した。</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78</xdr:row>
      <xdr:rowOff>27939</xdr:rowOff>
    </xdr:to>
    <xdr:cxnSp macro="">
      <xdr:nvCxnSpPr>
        <xdr:cNvPr id="374" name="直線コネクタ 373"/>
        <xdr:cNvCxnSpPr/>
      </xdr:nvCxnSpPr>
      <xdr:spPr>
        <a:xfrm flipV="1">
          <a:off x="3987800" y="132334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119380</xdr:rowOff>
    </xdr:to>
    <xdr:cxnSp macro="">
      <xdr:nvCxnSpPr>
        <xdr:cNvPr id="377" name="直線コネクタ 376"/>
        <xdr:cNvCxnSpPr/>
      </xdr:nvCxnSpPr>
      <xdr:spPr>
        <a:xfrm flipV="1">
          <a:off x="3098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39370</xdr:rowOff>
    </xdr:to>
    <xdr:cxnSp macro="">
      <xdr:nvCxnSpPr>
        <xdr:cNvPr id="380" name="直線コネクタ 379"/>
        <xdr:cNvCxnSpPr/>
      </xdr:nvCxnSpPr>
      <xdr:spPr>
        <a:xfrm flipV="1">
          <a:off x="2209800" y="1349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153670</xdr:rowOff>
    </xdr:to>
    <xdr:cxnSp macro="">
      <xdr:nvCxnSpPr>
        <xdr:cNvPr id="383" name="直線コネクタ 382"/>
        <xdr:cNvCxnSpPr/>
      </xdr:nvCxnSpPr>
      <xdr:spPr>
        <a:xfrm flipV="1">
          <a:off x="1320800" y="1358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3" name="円/楕円 392"/>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94"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5" name="円/楕円 394"/>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6" name="テキスト ボックス 39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7" name="円/楕円 396"/>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8" name="テキスト ボックス 397"/>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9" name="円/楕円 398"/>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400" name="テキスト ボックス 399"/>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401" name="円/楕円 400"/>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402" name="テキスト ボックス 401"/>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公債費以外の経常収支比率は全体で２．２ポイント高くなっている。</a:t>
          </a:r>
        </a:p>
        <a:p>
          <a:r>
            <a:rPr kumimoji="1" lang="ja-JP" altLang="en-US" sz="1300">
              <a:latin typeface="ＭＳ Ｐゴシック"/>
            </a:rPr>
            <a:t>要因として、人件費で０．３ポイント減となったものの、補助費で２．１ポイント、扶助費で０．４ポイント、物件費、その他がそれぞれ０．１ポイント増となったことによる。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37846</xdr:rowOff>
    </xdr:to>
    <xdr:cxnSp macro="">
      <xdr:nvCxnSpPr>
        <xdr:cNvPr id="433" name="直線コネクタ 432"/>
        <xdr:cNvCxnSpPr/>
      </xdr:nvCxnSpPr>
      <xdr:spPr>
        <a:xfrm>
          <a:off x="15671800" y="134818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108713</xdr:rowOff>
    </xdr:to>
    <xdr:cxnSp macro="">
      <xdr:nvCxnSpPr>
        <xdr:cNvPr id="436" name="直線コネクタ 435"/>
        <xdr:cNvCxnSpPr/>
      </xdr:nvCxnSpPr>
      <xdr:spPr>
        <a:xfrm>
          <a:off x="14782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58420</xdr:rowOff>
    </xdr:to>
    <xdr:cxnSp macro="">
      <xdr:nvCxnSpPr>
        <xdr:cNvPr id="439" name="直線コネクタ 438"/>
        <xdr:cNvCxnSpPr/>
      </xdr:nvCxnSpPr>
      <xdr:spPr>
        <a:xfrm>
          <a:off x="13893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26415</xdr:rowOff>
    </xdr:to>
    <xdr:cxnSp macro="">
      <xdr:nvCxnSpPr>
        <xdr:cNvPr id="442" name="直線コネクタ 441"/>
        <xdr:cNvCxnSpPr/>
      </xdr:nvCxnSpPr>
      <xdr:spPr>
        <a:xfrm>
          <a:off x="13004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52" name="円/楕円 451"/>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53"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54" name="円/楕円 453"/>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55" name="テキスト ボックス 45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6" name="円/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8" name="円/楕円 457"/>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9" name="テキスト ボックス 458"/>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60" name="円/楕円 459"/>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61" name="テキスト ボックス 460"/>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兵庫県宝塚市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127240</xdr:rowOff>
    </xdr:from>
    <xdr:to>
      <xdr:col>4</xdr:col>
      <xdr:colOff>1117600</xdr:colOff>
      <xdr:row>15</xdr:row>
      <xdr:rowOff>118063</xdr:rowOff>
    </xdr:to>
    <xdr:cxnSp macro="">
      <xdr:nvCxnSpPr>
        <xdr:cNvPr id="52" name="直線コネクタ 51"/>
        <xdr:cNvCxnSpPr/>
      </xdr:nvCxnSpPr>
      <xdr:spPr bwMode="auto">
        <a:xfrm flipV="1">
          <a:off x="5003800" y="2575165"/>
          <a:ext cx="6477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118063</xdr:rowOff>
    </xdr:from>
    <xdr:to>
      <xdr:col>4</xdr:col>
      <xdr:colOff>469900</xdr:colOff>
      <xdr:row>15</xdr:row>
      <xdr:rowOff>136873</xdr:rowOff>
    </xdr:to>
    <xdr:cxnSp macro="">
      <xdr:nvCxnSpPr>
        <xdr:cNvPr id="55" name="直線コネクタ 54"/>
        <xdr:cNvCxnSpPr/>
      </xdr:nvCxnSpPr>
      <xdr:spPr bwMode="auto">
        <a:xfrm flipV="1">
          <a:off x="4305300" y="2737438"/>
          <a:ext cx="6985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95987</xdr:rowOff>
    </xdr:from>
    <xdr:to>
      <xdr:col>3</xdr:col>
      <xdr:colOff>904875</xdr:colOff>
      <xdr:row>15</xdr:row>
      <xdr:rowOff>136873</xdr:rowOff>
    </xdr:to>
    <xdr:cxnSp macro="">
      <xdr:nvCxnSpPr>
        <xdr:cNvPr id="58" name="直線コネクタ 57"/>
        <xdr:cNvCxnSpPr/>
      </xdr:nvCxnSpPr>
      <xdr:spPr bwMode="auto">
        <a:xfrm>
          <a:off x="3606800" y="2715362"/>
          <a:ext cx="698500" cy="4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22149</xdr:rowOff>
    </xdr:from>
    <xdr:to>
      <xdr:col>3</xdr:col>
      <xdr:colOff>206375</xdr:colOff>
      <xdr:row>15</xdr:row>
      <xdr:rowOff>95987</xdr:rowOff>
    </xdr:to>
    <xdr:cxnSp macro="">
      <xdr:nvCxnSpPr>
        <xdr:cNvPr id="61" name="直線コネクタ 60"/>
        <xdr:cNvCxnSpPr/>
      </xdr:nvCxnSpPr>
      <xdr:spPr bwMode="auto">
        <a:xfrm>
          <a:off x="2908300" y="2641524"/>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76440</xdr:rowOff>
    </xdr:from>
    <xdr:to>
      <xdr:col>5</xdr:col>
      <xdr:colOff>34925</xdr:colOff>
      <xdr:row>15</xdr:row>
      <xdr:rowOff>6590</xdr:rowOff>
    </xdr:to>
    <xdr:sp macro="" textlink="">
      <xdr:nvSpPr>
        <xdr:cNvPr id="71" name="円/楕円 70"/>
        <xdr:cNvSpPr/>
      </xdr:nvSpPr>
      <xdr:spPr bwMode="auto">
        <a:xfrm>
          <a:off x="5600700" y="252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92967</xdr:rowOff>
    </xdr:from>
    <xdr:ext cx="762000" cy="259045"/>
    <xdr:sp macro="" textlink="">
      <xdr:nvSpPr>
        <xdr:cNvPr id="72" name="人口1人当たり決算額の推移該当値テキスト130"/>
        <xdr:cNvSpPr txBox="1"/>
      </xdr:nvSpPr>
      <xdr:spPr>
        <a:xfrm>
          <a:off x="5740400" y="236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67263</xdr:rowOff>
    </xdr:from>
    <xdr:to>
      <xdr:col>4</xdr:col>
      <xdr:colOff>520700</xdr:colOff>
      <xdr:row>15</xdr:row>
      <xdr:rowOff>168863</xdr:rowOff>
    </xdr:to>
    <xdr:sp macro="" textlink="">
      <xdr:nvSpPr>
        <xdr:cNvPr id="73" name="円/楕円 72"/>
        <xdr:cNvSpPr/>
      </xdr:nvSpPr>
      <xdr:spPr bwMode="auto">
        <a:xfrm>
          <a:off x="4953000" y="268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7590</xdr:rowOff>
    </xdr:from>
    <xdr:ext cx="736600" cy="259045"/>
    <xdr:sp macro="" textlink="">
      <xdr:nvSpPr>
        <xdr:cNvPr id="74" name="テキスト ボックス 73"/>
        <xdr:cNvSpPr txBox="1"/>
      </xdr:nvSpPr>
      <xdr:spPr>
        <a:xfrm>
          <a:off x="4622800" y="24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86073</xdr:rowOff>
    </xdr:from>
    <xdr:to>
      <xdr:col>3</xdr:col>
      <xdr:colOff>955675</xdr:colOff>
      <xdr:row>16</xdr:row>
      <xdr:rowOff>16223</xdr:rowOff>
    </xdr:to>
    <xdr:sp macro="" textlink="">
      <xdr:nvSpPr>
        <xdr:cNvPr id="75" name="円/楕円 74"/>
        <xdr:cNvSpPr/>
      </xdr:nvSpPr>
      <xdr:spPr bwMode="auto">
        <a:xfrm>
          <a:off x="4254500" y="270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26400</xdr:rowOff>
    </xdr:from>
    <xdr:ext cx="762000" cy="259045"/>
    <xdr:sp macro="" textlink="">
      <xdr:nvSpPr>
        <xdr:cNvPr id="76" name="テキスト ボックス 75"/>
        <xdr:cNvSpPr txBox="1"/>
      </xdr:nvSpPr>
      <xdr:spPr>
        <a:xfrm>
          <a:off x="3924300" y="24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45187</xdr:rowOff>
    </xdr:from>
    <xdr:to>
      <xdr:col>3</xdr:col>
      <xdr:colOff>257175</xdr:colOff>
      <xdr:row>15</xdr:row>
      <xdr:rowOff>146787</xdr:rowOff>
    </xdr:to>
    <xdr:sp macro="" textlink="">
      <xdr:nvSpPr>
        <xdr:cNvPr id="77" name="円/楕円 76"/>
        <xdr:cNvSpPr/>
      </xdr:nvSpPr>
      <xdr:spPr bwMode="auto">
        <a:xfrm>
          <a:off x="3556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156964</xdr:rowOff>
    </xdr:from>
    <xdr:ext cx="762000" cy="259045"/>
    <xdr:sp macro="" textlink="">
      <xdr:nvSpPr>
        <xdr:cNvPr id="78" name="テキスト ボックス 77"/>
        <xdr:cNvSpPr txBox="1"/>
      </xdr:nvSpPr>
      <xdr:spPr>
        <a:xfrm>
          <a:off x="32258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142799</xdr:rowOff>
    </xdr:from>
    <xdr:to>
      <xdr:col>2</xdr:col>
      <xdr:colOff>692150</xdr:colOff>
      <xdr:row>15</xdr:row>
      <xdr:rowOff>72949</xdr:rowOff>
    </xdr:to>
    <xdr:sp macro="" textlink="">
      <xdr:nvSpPr>
        <xdr:cNvPr id="79" name="円/楕円 78"/>
        <xdr:cNvSpPr/>
      </xdr:nvSpPr>
      <xdr:spPr bwMode="auto">
        <a:xfrm>
          <a:off x="2857500" y="259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83126</xdr:rowOff>
    </xdr:from>
    <xdr:ext cx="762000" cy="259045"/>
    <xdr:sp macro="" textlink="">
      <xdr:nvSpPr>
        <xdr:cNvPr id="80" name="テキスト ボックス 79"/>
        <xdr:cNvSpPr txBox="1"/>
      </xdr:nvSpPr>
      <xdr:spPr>
        <a:xfrm>
          <a:off x="2527300" y="235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274371</xdr:rowOff>
    </xdr:from>
    <xdr:to>
      <xdr:col>4</xdr:col>
      <xdr:colOff>1117600</xdr:colOff>
      <xdr:row>35</xdr:row>
      <xdr:rowOff>280962</xdr:rowOff>
    </xdr:to>
    <xdr:cxnSp macro="">
      <xdr:nvCxnSpPr>
        <xdr:cNvPr id="113" name="直線コネクタ 112"/>
        <xdr:cNvCxnSpPr/>
      </xdr:nvCxnSpPr>
      <xdr:spPr bwMode="auto">
        <a:xfrm flipV="1">
          <a:off x="5003800" y="6884721"/>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153022</xdr:rowOff>
    </xdr:from>
    <xdr:to>
      <xdr:col>4</xdr:col>
      <xdr:colOff>469900</xdr:colOff>
      <xdr:row>35</xdr:row>
      <xdr:rowOff>280962</xdr:rowOff>
    </xdr:to>
    <xdr:cxnSp macro="">
      <xdr:nvCxnSpPr>
        <xdr:cNvPr id="116" name="直線コネクタ 115"/>
        <xdr:cNvCxnSpPr/>
      </xdr:nvCxnSpPr>
      <xdr:spPr bwMode="auto">
        <a:xfrm>
          <a:off x="4305300" y="6763372"/>
          <a:ext cx="698500" cy="12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70536</xdr:rowOff>
    </xdr:from>
    <xdr:to>
      <xdr:col>3</xdr:col>
      <xdr:colOff>904875</xdr:colOff>
      <xdr:row>35</xdr:row>
      <xdr:rowOff>153022</xdr:rowOff>
    </xdr:to>
    <xdr:cxnSp macro="">
      <xdr:nvCxnSpPr>
        <xdr:cNvPr id="119" name="直線コネクタ 118"/>
        <xdr:cNvCxnSpPr/>
      </xdr:nvCxnSpPr>
      <xdr:spPr bwMode="auto">
        <a:xfrm>
          <a:off x="3606800" y="6680886"/>
          <a:ext cx="698500" cy="8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54763</xdr:rowOff>
    </xdr:from>
    <xdr:to>
      <xdr:col>3</xdr:col>
      <xdr:colOff>206375</xdr:colOff>
      <xdr:row>35</xdr:row>
      <xdr:rowOff>70536</xdr:rowOff>
    </xdr:to>
    <xdr:cxnSp macro="">
      <xdr:nvCxnSpPr>
        <xdr:cNvPr id="122" name="直線コネクタ 121"/>
        <xdr:cNvCxnSpPr/>
      </xdr:nvCxnSpPr>
      <xdr:spPr bwMode="auto">
        <a:xfrm>
          <a:off x="2908300" y="6665113"/>
          <a:ext cx="6985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223571</xdr:rowOff>
    </xdr:from>
    <xdr:to>
      <xdr:col>5</xdr:col>
      <xdr:colOff>34925</xdr:colOff>
      <xdr:row>35</xdr:row>
      <xdr:rowOff>325171</xdr:rowOff>
    </xdr:to>
    <xdr:sp macro="" textlink="">
      <xdr:nvSpPr>
        <xdr:cNvPr id="132" name="円/楕円 131"/>
        <xdr:cNvSpPr/>
      </xdr:nvSpPr>
      <xdr:spPr bwMode="auto">
        <a:xfrm>
          <a:off x="56007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195648</xdr:rowOff>
    </xdr:from>
    <xdr:ext cx="762000" cy="259045"/>
    <xdr:sp macro="" textlink="">
      <xdr:nvSpPr>
        <xdr:cNvPr id="133" name="人口1人当たり決算額の推移該当値テキスト445"/>
        <xdr:cNvSpPr txBox="1"/>
      </xdr:nvSpPr>
      <xdr:spPr>
        <a:xfrm>
          <a:off x="5740400" y="680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230162</xdr:rowOff>
    </xdr:from>
    <xdr:to>
      <xdr:col>4</xdr:col>
      <xdr:colOff>520700</xdr:colOff>
      <xdr:row>35</xdr:row>
      <xdr:rowOff>331762</xdr:rowOff>
    </xdr:to>
    <xdr:sp macro="" textlink="">
      <xdr:nvSpPr>
        <xdr:cNvPr id="134" name="円/楕円 133"/>
        <xdr:cNvSpPr/>
      </xdr:nvSpPr>
      <xdr:spPr bwMode="auto">
        <a:xfrm>
          <a:off x="49530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316539</xdr:rowOff>
    </xdr:from>
    <xdr:ext cx="736600" cy="259045"/>
    <xdr:sp macro="" textlink="">
      <xdr:nvSpPr>
        <xdr:cNvPr id="135" name="テキスト ボックス 134"/>
        <xdr:cNvSpPr txBox="1"/>
      </xdr:nvSpPr>
      <xdr:spPr>
        <a:xfrm>
          <a:off x="4622800" y="692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102222</xdr:rowOff>
    </xdr:from>
    <xdr:to>
      <xdr:col>3</xdr:col>
      <xdr:colOff>955675</xdr:colOff>
      <xdr:row>35</xdr:row>
      <xdr:rowOff>203822</xdr:rowOff>
    </xdr:to>
    <xdr:sp macro="" textlink="">
      <xdr:nvSpPr>
        <xdr:cNvPr id="136" name="円/楕円 135"/>
        <xdr:cNvSpPr/>
      </xdr:nvSpPr>
      <xdr:spPr bwMode="auto">
        <a:xfrm>
          <a:off x="4254500" y="671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188599</xdr:rowOff>
    </xdr:from>
    <xdr:ext cx="762000" cy="259045"/>
    <xdr:sp macro="" textlink="">
      <xdr:nvSpPr>
        <xdr:cNvPr id="137" name="テキスト ボックス 136"/>
        <xdr:cNvSpPr txBox="1"/>
      </xdr:nvSpPr>
      <xdr:spPr>
        <a:xfrm>
          <a:off x="3924300" y="6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19736</xdr:rowOff>
    </xdr:from>
    <xdr:to>
      <xdr:col>3</xdr:col>
      <xdr:colOff>257175</xdr:colOff>
      <xdr:row>35</xdr:row>
      <xdr:rowOff>121336</xdr:rowOff>
    </xdr:to>
    <xdr:sp macro="" textlink="">
      <xdr:nvSpPr>
        <xdr:cNvPr id="138" name="円/楕円 137"/>
        <xdr:cNvSpPr/>
      </xdr:nvSpPr>
      <xdr:spPr bwMode="auto">
        <a:xfrm>
          <a:off x="3556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106113</xdr:rowOff>
    </xdr:from>
    <xdr:ext cx="762000" cy="259045"/>
    <xdr:sp macro="" textlink="">
      <xdr:nvSpPr>
        <xdr:cNvPr id="139" name="テキスト ボックス 138"/>
        <xdr:cNvSpPr txBox="1"/>
      </xdr:nvSpPr>
      <xdr:spPr>
        <a:xfrm>
          <a:off x="3225800" y="67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3963</xdr:rowOff>
    </xdr:from>
    <xdr:to>
      <xdr:col>2</xdr:col>
      <xdr:colOff>692150</xdr:colOff>
      <xdr:row>35</xdr:row>
      <xdr:rowOff>105563</xdr:rowOff>
    </xdr:to>
    <xdr:sp macro="" textlink="">
      <xdr:nvSpPr>
        <xdr:cNvPr id="140" name="円/楕円 139"/>
        <xdr:cNvSpPr/>
      </xdr:nvSpPr>
      <xdr:spPr bwMode="auto">
        <a:xfrm>
          <a:off x="2857500" y="661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90340</xdr:rowOff>
    </xdr:from>
    <xdr:ext cx="762000" cy="259045"/>
    <xdr:sp macro="" textlink="">
      <xdr:nvSpPr>
        <xdr:cNvPr id="141" name="テキスト ボックス 140"/>
        <xdr:cNvSpPr txBox="1"/>
      </xdr:nvSpPr>
      <xdr:spPr>
        <a:xfrm>
          <a:off x="2527300" y="670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10,180.00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55085</xdr:rowOff>
    </xdr:from>
    <xdr:to>
      <xdr:col>6</xdr:col>
      <xdr:colOff>511175</xdr:colOff>
      <xdr:row>35</xdr:row>
      <xdr:rowOff>113313</xdr:rowOff>
    </xdr:to>
    <xdr:cxnSp macro="">
      <xdr:nvCxnSpPr>
        <xdr:cNvPr id="63" name="直線コネクタ 62"/>
        <xdr:cNvCxnSpPr/>
      </xdr:nvCxnSpPr>
      <xdr:spPr>
        <a:xfrm flipV="1">
          <a:off x="3797300" y="6055835"/>
          <a:ext cx="8382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110439</xdr:rowOff>
    </xdr:from>
    <xdr:to>
      <xdr:col>5</xdr:col>
      <xdr:colOff>358775</xdr:colOff>
      <xdr:row>35</xdr:row>
      <xdr:rowOff>113313</xdr:rowOff>
    </xdr:to>
    <xdr:cxnSp macro="">
      <xdr:nvCxnSpPr>
        <xdr:cNvPr id="66" name="直線コネクタ 65"/>
        <xdr:cNvCxnSpPr/>
      </xdr:nvCxnSpPr>
      <xdr:spPr>
        <a:xfrm>
          <a:off x="2908300" y="611118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62368</xdr:rowOff>
    </xdr:from>
    <xdr:to>
      <xdr:col>4</xdr:col>
      <xdr:colOff>155575</xdr:colOff>
      <xdr:row>35</xdr:row>
      <xdr:rowOff>110439</xdr:rowOff>
    </xdr:to>
    <xdr:cxnSp macro="">
      <xdr:nvCxnSpPr>
        <xdr:cNvPr id="69" name="直線コネクタ 68"/>
        <xdr:cNvCxnSpPr/>
      </xdr:nvCxnSpPr>
      <xdr:spPr>
        <a:xfrm>
          <a:off x="2019300" y="6063118"/>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159131</xdr:rowOff>
    </xdr:from>
    <xdr:to>
      <xdr:col>2</xdr:col>
      <xdr:colOff>638175</xdr:colOff>
      <xdr:row>35</xdr:row>
      <xdr:rowOff>62368</xdr:rowOff>
    </xdr:to>
    <xdr:cxnSp macro="">
      <xdr:nvCxnSpPr>
        <xdr:cNvPr id="72" name="直線コネクタ 71"/>
        <xdr:cNvCxnSpPr/>
      </xdr:nvCxnSpPr>
      <xdr:spPr>
        <a:xfrm>
          <a:off x="1130300" y="5988431"/>
          <a:ext cx="8890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4285</xdr:rowOff>
    </xdr:from>
    <xdr:to>
      <xdr:col>6</xdr:col>
      <xdr:colOff>561975</xdr:colOff>
      <xdr:row>35</xdr:row>
      <xdr:rowOff>105885</xdr:rowOff>
    </xdr:to>
    <xdr:sp macro="" textlink="">
      <xdr:nvSpPr>
        <xdr:cNvPr id="82" name="円/楕円 81"/>
        <xdr:cNvSpPr/>
      </xdr:nvSpPr>
      <xdr:spPr>
        <a:xfrm>
          <a:off x="4584700" y="60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27162</xdr:rowOff>
    </xdr:from>
    <xdr:ext cx="534377" cy="259045"/>
    <xdr:sp macro="" textlink="">
      <xdr:nvSpPr>
        <xdr:cNvPr id="83" name="人件費該当値テキスト"/>
        <xdr:cNvSpPr txBox="1"/>
      </xdr:nvSpPr>
      <xdr:spPr>
        <a:xfrm>
          <a:off x="4686300" y="58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62513</xdr:rowOff>
    </xdr:from>
    <xdr:to>
      <xdr:col>5</xdr:col>
      <xdr:colOff>409575</xdr:colOff>
      <xdr:row>35</xdr:row>
      <xdr:rowOff>164113</xdr:rowOff>
    </xdr:to>
    <xdr:sp macro="" textlink="">
      <xdr:nvSpPr>
        <xdr:cNvPr id="84" name="円/楕円 83"/>
        <xdr:cNvSpPr/>
      </xdr:nvSpPr>
      <xdr:spPr>
        <a:xfrm>
          <a:off x="3746500" y="6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9190</xdr:rowOff>
    </xdr:from>
    <xdr:ext cx="534377" cy="259045"/>
    <xdr:sp macro="" textlink="">
      <xdr:nvSpPr>
        <xdr:cNvPr id="85" name="テキスト ボックス 84"/>
        <xdr:cNvSpPr txBox="1"/>
      </xdr:nvSpPr>
      <xdr:spPr>
        <a:xfrm>
          <a:off x="3530111" y="58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59639</xdr:rowOff>
    </xdr:from>
    <xdr:to>
      <xdr:col>4</xdr:col>
      <xdr:colOff>206375</xdr:colOff>
      <xdr:row>35</xdr:row>
      <xdr:rowOff>161239</xdr:rowOff>
    </xdr:to>
    <xdr:sp macro="" textlink="">
      <xdr:nvSpPr>
        <xdr:cNvPr id="86" name="円/楕円 85"/>
        <xdr:cNvSpPr/>
      </xdr:nvSpPr>
      <xdr:spPr>
        <a:xfrm>
          <a:off x="2857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6316</xdr:rowOff>
    </xdr:from>
    <xdr:ext cx="534377" cy="259045"/>
    <xdr:sp macro="" textlink="">
      <xdr:nvSpPr>
        <xdr:cNvPr id="87" name="テキスト ボックス 86"/>
        <xdr:cNvSpPr txBox="1"/>
      </xdr:nvSpPr>
      <xdr:spPr>
        <a:xfrm>
          <a:off x="2641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11568</xdr:rowOff>
    </xdr:from>
    <xdr:to>
      <xdr:col>3</xdr:col>
      <xdr:colOff>3175</xdr:colOff>
      <xdr:row>35</xdr:row>
      <xdr:rowOff>113168</xdr:rowOff>
    </xdr:to>
    <xdr:sp macro="" textlink="">
      <xdr:nvSpPr>
        <xdr:cNvPr id="88" name="円/楕円 87"/>
        <xdr:cNvSpPr/>
      </xdr:nvSpPr>
      <xdr:spPr>
        <a:xfrm>
          <a:off x="1968500" y="60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129695</xdr:rowOff>
    </xdr:from>
    <xdr:ext cx="534377" cy="259045"/>
    <xdr:sp macro="" textlink="">
      <xdr:nvSpPr>
        <xdr:cNvPr id="89" name="テキスト ボックス 88"/>
        <xdr:cNvSpPr txBox="1"/>
      </xdr:nvSpPr>
      <xdr:spPr>
        <a:xfrm>
          <a:off x="1752111" y="57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108331</xdr:rowOff>
    </xdr:from>
    <xdr:to>
      <xdr:col>1</xdr:col>
      <xdr:colOff>485775</xdr:colOff>
      <xdr:row>35</xdr:row>
      <xdr:rowOff>38481</xdr:rowOff>
    </xdr:to>
    <xdr:sp macro="" textlink="">
      <xdr:nvSpPr>
        <xdr:cNvPr id="90" name="円/楕円 89"/>
        <xdr:cNvSpPr/>
      </xdr:nvSpPr>
      <xdr:spPr>
        <a:xfrm>
          <a:off x="1079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55008</xdr:rowOff>
    </xdr:from>
    <xdr:ext cx="534377" cy="259045"/>
    <xdr:sp macro="" textlink="">
      <xdr:nvSpPr>
        <xdr:cNvPr id="91" name="テキスト ボックス 90"/>
        <xdr:cNvSpPr txBox="1"/>
      </xdr:nvSpPr>
      <xdr:spPr>
        <a:xfrm>
          <a:off x="863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73558</xdr:rowOff>
    </xdr:from>
    <xdr:to>
      <xdr:col>6</xdr:col>
      <xdr:colOff>511175</xdr:colOff>
      <xdr:row>56</xdr:row>
      <xdr:rowOff>96875</xdr:rowOff>
    </xdr:to>
    <xdr:cxnSp macro="">
      <xdr:nvCxnSpPr>
        <xdr:cNvPr id="121" name="直線コネクタ 120"/>
        <xdr:cNvCxnSpPr/>
      </xdr:nvCxnSpPr>
      <xdr:spPr>
        <a:xfrm flipV="1">
          <a:off x="3797300" y="967475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96875</xdr:rowOff>
    </xdr:from>
    <xdr:to>
      <xdr:col>5</xdr:col>
      <xdr:colOff>358775</xdr:colOff>
      <xdr:row>57</xdr:row>
      <xdr:rowOff>32106</xdr:rowOff>
    </xdr:to>
    <xdr:cxnSp macro="">
      <xdr:nvCxnSpPr>
        <xdr:cNvPr id="124" name="直線コネクタ 123"/>
        <xdr:cNvCxnSpPr/>
      </xdr:nvCxnSpPr>
      <xdr:spPr>
        <a:xfrm flipV="1">
          <a:off x="2908300" y="969807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32106</xdr:rowOff>
    </xdr:from>
    <xdr:to>
      <xdr:col>4</xdr:col>
      <xdr:colOff>155575</xdr:colOff>
      <xdr:row>57</xdr:row>
      <xdr:rowOff>74625</xdr:rowOff>
    </xdr:to>
    <xdr:cxnSp macro="">
      <xdr:nvCxnSpPr>
        <xdr:cNvPr id="127" name="直線コネクタ 126"/>
        <xdr:cNvCxnSpPr/>
      </xdr:nvCxnSpPr>
      <xdr:spPr>
        <a:xfrm flipV="1">
          <a:off x="2019300" y="980475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62319</xdr:rowOff>
    </xdr:from>
    <xdr:to>
      <xdr:col>2</xdr:col>
      <xdr:colOff>638175</xdr:colOff>
      <xdr:row>57</xdr:row>
      <xdr:rowOff>74625</xdr:rowOff>
    </xdr:to>
    <xdr:cxnSp macro="">
      <xdr:nvCxnSpPr>
        <xdr:cNvPr id="130" name="直線コネクタ 129"/>
        <xdr:cNvCxnSpPr/>
      </xdr:nvCxnSpPr>
      <xdr:spPr>
        <a:xfrm>
          <a:off x="1130300" y="983496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22758</xdr:rowOff>
    </xdr:from>
    <xdr:to>
      <xdr:col>6</xdr:col>
      <xdr:colOff>561975</xdr:colOff>
      <xdr:row>56</xdr:row>
      <xdr:rowOff>124358</xdr:rowOff>
    </xdr:to>
    <xdr:sp macro="" textlink="">
      <xdr:nvSpPr>
        <xdr:cNvPr id="140" name="円/楕円 139"/>
        <xdr:cNvSpPr/>
      </xdr:nvSpPr>
      <xdr:spPr>
        <a:xfrm>
          <a:off x="45847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1185</xdr:rowOff>
    </xdr:from>
    <xdr:ext cx="534377" cy="259045"/>
    <xdr:sp macro="" textlink="">
      <xdr:nvSpPr>
        <xdr:cNvPr id="141" name="物件費該当値テキスト"/>
        <xdr:cNvSpPr txBox="1"/>
      </xdr:nvSpPr>
      <xdr:spPr>
        <a:xfrm>
          <a:off x="4686300" y="96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46075</xdr:rowOff>
    </xdr:from>
    <xdr:to>
      <xdr:col>5</xdr:col>
      <xdr:colOff>409575</xdr:colOff>
      <xdr:row>56</xdr:row>
      <xdr:rowOff>147675</xdr:rowOff>
    </xdr:to>
    <xdr:sp macro="" textlink="">
      <xdr:nvSpPr>
        <xdr:cNvPr id="142" name="円/楕円 141"/>
        <xdr:cNvSpPr/>
      </xdr:nvSpPr>
      <xdr:spPr>
        <a:xfrm>
          <a:off x="3746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138802</xdr:rowOff>
    </xdr:from>
    <xdr:ext cx="534377" cy="259045"/>
    <xdr:sp macro="" textlink="">
      <xdr:nvSpPr>
        <xdr:cNvPr id="143" name="テキスト ボックス 142"/>
        <xdr:cNvSpPr txBox="1"/>
      </xdr:nvSpPr>
      <xdr:spPr>
        <a:xfrm>
          <a:off x="3530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152756</xdr:rowOff>
    </xdr:from>
    <xdr:to>
      <xdr:col>4</xdr:col>
      <xdr:colOff>206375</xdr:colOff>
      <xdr:row>57</xdr:row>
      <xdr:rowOff>82906</xdr:rowOff>
    </xdr:to>
    <xdr:sp macro="" textlink="">
      <xdr:nvSpPr>
        <xdr:cNvPr id="144" name="円/楕円 143"/>
        <xdr:cNvSpPr/>
      </xdr:nvSpPr>
      <xdr:spPr>
        <a:xfrm>
          <a:off x="2857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74033</xdr:rowOff>
    </xdr:from>
    <xdr:ext cx="534377" cy="259045"/>
    <xdr:sp macro="" textlink="">
      <xdr:nvSpPr>
        <xdr:cNvPr id="145" name="テキスト ボックス 144"/>
        <xdr:cNvSpPr txBox="1"/>
      </xdr:nvSpPr>
      <xdr:spPr>
        <a:xfrm>
          <a:off x="2641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23825</xdr:rowOff>
    </xdr:from>
    <xdr:to>
      <xdr:col>3</xdr:col>
      <xdr:colOff>3175</xdr:colOff>
      <xdr:row>57</xdr:row>
      <xdr:rowOff>125425</xdr:rowOff>
    </xdr:to>
    <xdr:sp macro="" textlink="">
      <xdr:nvSpPr>
        <xdr:cNvPr id="146" name="円/楕円 145"/>
        <xdr:cNvSpPr/>
      </xdr:nvSpPr>
      <xdr:spPr>
        <a:xfrm>
          <a:off x="1968500" y="97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116552</xdr:rowOff>
    </xdr:from>
    <xdr:ext cx="534377" cy="259045"/>
    <xdr:sp macro="" textlink="">
      <xdr:nvSpPr>
        <xdr:cNvPr id="147" name="テキスト ボックス 146"/>
        <xdr:cNvSpPr txBox="1"/>
      </xdr:nvSpPr>
      <xdr:spPr>
        <a:xfrm>
          <a:off x="1752111" y="98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11519</xdr:rowOff>
    </xdr:from>
    <xdr:to>
      <xdr:col>1</xdr:col>
      <xdr:colOff>485775</xdr:colOff>
      <xdr:row>57</xdr:row>
      <xdr:rowOff>113119</xdr:rowOff>
    </xdr:to>
    <xdr:sp macro="" textlink="">
      <xdr:nvSpPr>
        <xdr:cNvPr id="148" name="円/楕円 147"/>
        <xdr:cNvSpPr/>
      </xdr:nvSpPr>
      <xdr:spPr>
        <a:xfrm>
          <a:off x="1079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104246</xdr:rowOff>
    </xdr:from>
    <xdr:ext cx="534377" cy="259045"/>
    <xdr:sp macro="" textlink="">
      <xdr:nvSpPr>
        <xdr:cNvPr id="149" name="テキスト ボックス 148"/>
        <xdr:cNvSpPr txBox="1"/>
      </xdr:nvSpPr>
      <xdr:spPr>
        <a:xfrm>
          <a:off x="863111" y="9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16256</xdr:rowOff>
    </xdr:from>
    <xdr:to>
      <xdr:col>6</xdr:col>
      <xdr:colOff>511175</xdr:colOff>
      <xdr:row>78</xdr:row>
      <xdr:rowOff>28417</xdr:rowOff>
    </xdr:to>
    <xdr:cxnSp macro="">
      <xdr:nvCxnSpPr>
        <xdr:cNvPr id="176" name="直線コネクタ 175"/>
        <xdr:cNvCxnSpPr/>
      </xdr:nvCxnSpPr>
      <xdr:spPr>
        <a:xfrm>
          <a:off x="3797300" y="13389356"/>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15159</xdr:rowOff>
    </xdr:from>
    <xdr:to>
      <xdr:col>5</xdr:col>
      <xdr:colOff>358775</xdr:colOff>
      <xdr:row>78</xdr:row>
      <xdr:rowOff>16256</xdr:rowOff>
    </xdr:to>
    <xdr:cxnSp macro="">
      <xdr:nvCxnSpPr>
        <xdr:cNvPr id="179" name="直線コネクタ 178"/>
        <xdr:cNvCxnSpPr/>
      </xdr:nvCxnSpPr>
      <xdr:spPr>
        <a:xfrm>
          <a:off x="2908300" y="1338825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6015</xdr:rowOff>
    </xdr:from>
    <xdr:to>
      <xdr:col>4</xdr:col>
      <xdr:colOff>155575</xdr:colOff>
      <xdr:row>78</xdr:row>
      <xdr:rowOff>15159</xdr:rowOff>
    </xdr:to>
    <xdr:cxnSp macro="">
      <xdr:nvCxnSpPr>
        <xdr:cNvPr id="182" name="直線コネクタ 181"/>
        <xdr:cNvCxnSpPr/>
      </xdr:nvCxnSpPr>
      <xdr:spPr>
        <a:xfrm>
          <a:off x="2019300" y="133791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6015</xdr:rowOff>
    </xdr:from>
    <xdr:to>
      <xdr:col>2</xdr:col>
      <xdr:colOff>638175</xdr:colOff>
      <xdr:row>78</xdr:row>
      <xdr:rowOff>18450</xdr:rowOff>
    </xdr:to>
    <xdr:cxnSp macro="">
      <xdr:nvCxnSpPr>
        <xdr:cNvPr id="185" name="直線コネクタ 184"/>
        <xdr:cNvCxnSpPr/>
      </xdr:nvCxnSpPr>
      <xdr:spPr>
        <a:xfrm flipV="1">
          <a:off x="1130300" y="13379115"/>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149067</xdr:rowOff>
    </xdr:from>
    <xdr:to>
      <xdr:col>6</xdr:col>
      <xdr:colOff>561975</xdr:colOff>
      <xdr:row>78</xdr:row>
      <xdr:rowOff>79217</xdr:rowOff>
    </xdr:to>
    <xdr:sp macro="" textlink="">
      <xdr:nvSpPr>
        <xdr:cNvPr id="195" name="円/楕円 194"/>
        <xdr:cNvSpPr/>
      </xdr:nvSpPr>
      <xdr:spPr>
        <a:xfrm>
          <a:off x="4584700" y="133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63994</xdr:rowOff>
    </xdr:from>
    <xdr:ext cx="469744" cy="259045"/>
    <xdr:sp macro="" textlink="">
      <xdr:nvSpPr>
        <xdr:cNvPr id="196" name="維持補修費該当値テキスト"/>
        <xdr:cNvSpPr txBox="1"/>
      </xdr:nvSpPr>
      <xdr:spPr>
        <a:xfrm>
          <a:off x="4686300" y="1326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136906</xdr:rowOff>
    </xdr:from>
    <xdr:to>
      <xdr:col>5</xdr:col>
      <xdr:colOff>409575</xdr:colOff>
      <xdr:row>78</xdr:row>
      <xdr:rowOff>67056</xdr:rowOff>
    </xdr:to>
    <xdr:sp macro="" textlink="">
      <xdr:nvSpPr>
        <xdr:cNvPr id="197" name="円/楕円 196"/>
        <xdr:cNvSpPr/>
      </xdr:nvSpPr>
      <xdr:spPr>
        <a:xfrm>
          <a:off x="3746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58183</xdr:rowOff>
    </xdr:from>
    <xdr:ext cx="469744" cy="259045"/>
    <xdr:sp macro="" textlink="">
      <xdr:nvSpPr>
        <xdr:cNvPr id="198" name="テキスト ボックス 197"/>
        <xdr:cNvSpPr txBox="1"/>
      </xdr:nvSpPr>
      <xdr:spPr>
        <a:xfrm>
          <a:off x="3562427"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135809</xdr:rowOff>
    </xdr:from>
    <xdr:to>
      <xdr:col>4</xdr:col>
      <xdr:colOff>206375</xdr:colOff>
      <xdr:row>78</xdr:row>
      <xdr:rowOff>65959</xdr:rowOff>
    </xdr:to>
    <xdr:sp macro="" textlink="">
      <xdr:nvSpPr>
        <xdr:cNvPr id="199" name="円/楕円 198"/>
        <xdr:cNvSpPr/>
      </xdr:nvSpPr>
      <xdr:spPr>
        <a:xfrm>
          <a:off x="2857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57086</xdr:rowOff>
    </xdr:from>
    <xdr:ext cx="469744" cy="259045"/>
    <xdr:sp macro="" textlink="">
      <xdr:nvSpPr>
        <xdr:cNvPr id="200" name="テキスト ボックス 199"/>
        <xdr:cNvSpPr txBox="1"/>
      </xdr:nvSpPr>
      <xdr:spPr>
        <a:xfrm>
          <a:off x="2673427" y="134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126665</xdr:rowOff>
    </xdr:from>
    <xdr:to>
      <xdr:col>3</xdr:col>
      <xdr:colOff>3175</xdr:colOff>
      <xdr:row>78</xdr:row>
      <xdr:rowOff>56815</xdr:rowOff>
    </xdr:to>
    <xdr:sp macro="" textlink="">
      <xdr:nvSpPr>
        <xdr:cNvPr id="201" name="円/楕円 200"/>
        <xdr:cNvSpPr/>
      </xdr:nvSpPr>
      <xdr:spPr>
        <a:xfrm>
          <a:off x="1968500" y="133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47942</xdr:rowOff>
    </xdr:from>
    <xdr:ext cx="469744" cy="259045"/>
    <xdr:sp macro="" textlink="">
      <xdr:nvSpPr>
        <xdr:cNvPr id="202" name="テキスト ボックス 201"/>
        <xdr:cNvSpPr txBox="1"/>
      </xdr:nvSpPr>
      <xdr:spPr>
        <a:xfrm>
          <a:off x="1784427" y="134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139100</xdr:rowOff>
    </xdr:from>
    <xdr:to>
      <xdr:col>1</xdr:col>
      <xdr:colOff>485775</xdr:colOff>
      <xdr:row>78</xdr:row>
      <xdr:rowOff>69250</xdr:rowOff>
    </xdr:to>
    <xdr:sp macro="" textlink="">
      <xdr:nvSpPr>
        <xdr:cNvPr id="203" name="円/楕円 202"/>
        <xdr:cNvSpPr/>
      </xdr:nvSpPr>
      <xdr:spPr>
        <a:xfrm>
          <a:off x="1079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60377</xdr:rowOff>
    </xdr:from>
    <xdr:ext cx="469744" cy="259045"/>
    <xdr:sp macro="" textlink="">
      <xdr:nvSpPr>
        <xdr:cNvPr id="204" name="テキスト ボックス 203"/>
        <xdr:cNvSpPr txBox="1"/>
      </xdr:nvSpPr>
      <xdr:spPr>
        <a:xfrm>
          <a:off x="895427"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109342</xdr:rowOff>
    </xdr:from>
    <xdr:to>
      <xdr:col>6</xdr:col>
      <xdr:colOff>511175</xdr:colOff>
      <xdr:row>96</xdr:row>
      <xdr:rowOff>59187</xdr:rowOff>
    </xdr:to>
    <xdr:cxnSp macro="">
      <xdr:nvCxnSpPr>
        <xdr:cNvPr id="232" name="直線コネクタ 231"/>
        <xdr:cNvCxnSpPr/>
      </xdr:nvCxnSpPr>
      <xdr:spPr>
        <a:xfrm flipV="1">
          <a:off x="3797300" y="16397092"/>
          <a:ext cx="8382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59187</xdr:rowOff>
    </xdr:from>
    <xdr:to>
      <xdr:col>5</xdr:col>
      <xdr:colOff>358775</xdr:colOff>
      <xdr:row>97</xdr:row>
      <xdr:rowOff>17101</xdr:rowOff>
    </xdr:to>
    <xdr:cxnSp macro="">
      <xdr:nvCxnSpPr>
        <xdr:cNvPr id="235" name="直線コネクタ 234"/>
        <xdr:cNvCxnSpPr/>
      </xdr:nvCxnSpPr>
      <xdr:spPr>
        <a:xfrm flipV="1">
          <a:off x="2908300" y="16518387"/>
          <a:ext cx="889000" cy="1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17101</xdr:rowOff>
    </xdr:from>
    <xdr:to>
      <xdr:col>4</xdr:col>
      <xdr:colOff>155575</xdr:colOff>
      <xdr:row>97</xdr:row>
      <xdr:rowOff>62478</xdr:rowOff>
    </xdr:to>
    <xdr:cxnSp macro="">
      <xdr:nvCxnSpPr>
        <xdr:cNvPr id="238" name="直線コネクタ 237"/>
        <xdr:cNvCxnSpPr/>
      </xdr:nvCxnSpPr>
      <xdr:spPr>
        <a:xfrm flipV="1">
          <a:off x="2019300" y="16647751"/>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59438</xdr:rowOff>
    </xdr:from>
    <xdr:to>
      <xdr:col>2</xdr:col>
      <xdr:colOff>638175</xdr:colOff>
      <xdr:row>97</xdr:row>
      <xdr:rowOff>62478</xdr:rowOff>
    </xdr:to>
    <xdr:cxnSp macro="">
      <xdr:nvCxnSpPr>
        <xdr:cNvPr id="241" name="直線コネクタ 240"/>
        <xdr:cNvCxnSpPr/>
      </xdr:nvCxnSpPr>
      <xdr:spPr>
        <a:xfrm>
          <a:off x="1130300" y="1669008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58542</xdr:rowOff>
    </xdr:from>
    <xdr:to>
      <xdr:col>6</xdr:col>
      <xdr:colOff>561975</xdr:colOff>
      <xdr:row>95</xdr:row>
      <xdr:rowOff>160142</xdr:rowOff>
    </xdr:to>
    <xdr:sp macro="" textlink="">
      <xdr:nvSpPr>
        <xdr:cNvPr id="251" name="円/楕円 250"/>
        <xdr:cNvSpPr/>
      </xdr:nvSpPr>
      <xdr:spPr>
        <a:xfrm>
          <a:off x="4584700" y="16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36969</xdr:rowOff>
    </xdr:from>
    <xdr:ext cx="534377" cy="259045"/>
    <xdr:sp macro="" textlink="">
      <xdr:nvSpPr>
        <xdr:cNvPr id="252" name="扶助費該当値テキスト"/>
        <xdr:cNvSpPr txBox="1"/>
      </xdr:nvSpPr>
      <xdr:spPr>
        <a:xfrm>
          <a:off x="4686300" y="1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8387</xdr:rowOff>
    </xdr:from>
    <xdr:to>
      <xdr:col>5</xdr:col>
      <xdr:colOff>409575</xdr:colOff>
      <xdr:row>96</xdr:row>
      <xdr:rowOff>109987</xdr:rowOff>
    </xdr:to>
    <xdr:sp macro="" textlink="">
      <xdr:nvSpPr>
        <xdr:cNvPr id="253" name="円/楕円 252"/>
        <xdr:cNvSpPr/>
      </xdr:nvSpPr>
      <xdr:spPr>
        <a:xfrm>
          <a:off x="3746500" y="16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101114</xdr:rowOff>
    </xdr:from>
    <xdr:ext cx="534377" cy="259045"/>
    <xdr:sp macro="" textlink="">
      <xdr:nvSpPr>
        <xdr:cNvPr id="254" name="テキスト ボックス 253"/>
        <xdr:cNvSpPr txBox="1"/>
      </xdr:nvSpPr>
      <xdr:spPr>
        <a:xfrm>
          <a:off x="3530111" y="165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137751</xdr:rowOff>
    </xdr:from>
    <xdr:to>
      <xdr:col>4</xdr:col>
      <xdr:colOff>206375</xdr:colOff>
      <xdr:row>97</xdr:row>
      <xdr:rowOff>67901</xdr:rowOff>
    </xdr:to>
    <xdr:sp macro="" textlink="">
      <xdr:nvSpPr>
        <xdr:cNvPr id="255" name="円/楕円 254"/>
        <xdr:cNvSpPr/>
      </xdr:nvSpPr>
      <xdr:spPr>
        <a:xfrm>
          <a:off x="2857500" y="165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59028</xdr:rowOff>
    </xdr:from>
    <xdr:ext cx="534377" cy="259045"/>
    <xdr:sp macro="" textlink="">
      <xdr:nvSpPr>
        <xdr:cNvPr id="256" name="テキスト ボックス 255"/>
        <xdr:cNvSpPr txBox="1"/>
      </xdr:nvSpPr>
      <xdr:spPr>
        <a:xfrm>
          <a:off x="2641111" y="166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11678</xdr:rowOff>
    </xdr:from>
    <xdr:to>
      <xdr:col>3</xdr:col>
      <xdr:colOff>3175</xdr:colOff>
      <xdr:row>97</xdr:row>
      <xdr:rowOff>113278</xdr:rowOff>
    </xdr:to>
    <xdr:sp macro="" textlink="">
      <xdr:nvSpPr>
        <xdr:cNvPr id="257" name="円/楕円 256"/>
        <xdr:cNvSpPr/>
      </xdr:nvSpPr>
      <xdr:spPr>
        <a:xfrm>
          <a:off x="1968500" y="16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104405</xdr:rowOff>
    </xdr:from>
    <xdr:ext cx="534377" cy="259045"/>
    <xdr:sp macro="" textlink="">
      <xdr:nvSpPr>
        <xdr:cNvPr id="258" name="テキスト ボックス 257"/>
        <xdr:cNvSpPr txBox="1"/>
      </xdr:nvSpPr>
      <xdr:spPr>
        <a:xfrm>
          <a:off x="1752111" y="167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8638</xdr:rowOff>
    </xdr:from>
    <xdr:to>
      <xdr:col>1</xdr:col>
      <xdr:colOff>485775</xdr:colOff>
      <xdr:row>97</xdr:row>
      <xdr:rowOff>110238</xdr:rowOff>
    </xdr:to>
    <xdr:sp macro="" textlink="">
      <xdr:nvSpPr>
        <xdr:cNvPr id="259" name="円/楕円 258"/>
        <xdr:cNvSpPr/>
      </xdr:nvSpPr>
      <xdr:spPr>
        <a:xfrm>
          <a:off x="1079500" y="166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101365</xdr:rowOff>
    </xdr:from>
    <xdr:ext cx="534377" cy="259045"/>
    <xdr:sp macro="" textlink="">
      <xdr:nvSpPr>
        <xdr:cNvPr id="260" name="テキスト ボックス 259"/>
        <xdr:cNvSpPr txBox="1"/>
      </xdr:nvSpPr>
      <xdr:spPr>
        <a:xfrm>
          <a:off x="863111" y="167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29534</xdr:rowOff>
    </xdr:from>
    <xdr:to>
      <xdr:col>15</xdr:col>
      <xdr:colOff>180975</xdr:colOff>
      <xdr:row>36</xdr:row>
      <xdr:rowOff>63671</xdr:rowOff>
    </xdr:to>
    <xdr:cxnSp macro="">
      <xdr:nvCxnSpPr>
        <xdr:cNvPr id="289" name="直線コネクタ 288"/>
        <xdr:cNvCxnSpPr/>
      </xdr:nvCxnSpPr>
      <xdr:spPr>
        <a:xfrm flipV="1">
          <a:off x="9639300" y="6201734"/>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49822</xdr:rowOff>
    </xdr:from>
    <xdr:to>
      <xdr:col>14</xdr:col>
      <xdr:colOff>28575</xdr:colOff>
      <xdr:row>36</xdr:row>
      <xdr:rowOff>63671</xdr:rowOff>
    </xdr:to>
    <xdr:cxnSp macro="">
      <xdr:nvCxnSpPr>
        <xdr:cNvPr id="292" name="直線コネクタ 291"/>
        <xdr:cNvCxnSpPr/>
      </xdr:nvCxnSpPr>
      <xdr:spPr>
        <a:xfrm>
          <a:off x="8750300" y="622202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49822</xdr:rowOff>
    </xdr:from>
    <xdr:to>
      <xdr:col>12</xdr:col>
      <xdr:colOff>511175</xdr:colOff>
      <xdr:row>36</xdr:row>
      <xdr:rowOff>76035</xdr:rowOff>
    </xdr:to>
    <xdr:cxnSp macro="">
      <xdr:nvCxnSpPr>
        <xdr:cNvPr id="295" name="直線コネクタ 294"/>
        <xdr:cNvCxnSpPr/>
      </xdr:nvCxnSpPr>
      <xdr:spPr>
        <a:xfrm flipV="1">
          <a:off x="7861300" y="6222022"/>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59804</xdr:rowOff>
    </xdr:from>
    <xdr:to>
      <xdr:col>11</xdr:col>
      <xdr:colOff>307975</xdr:colOff>
      <xdr:row>36</xdr:row>
      <xdr:rowOff>76035</xdr:rowOff>
    </xdr:to>
    <xdr:cxnSp macro="">
      <xdr:nvCxnSpPr>
        <xdr:cNvPr id="298" name="直線コネクタ 297"/>
        <xdr:cNvCxnSpPr/>
      </xdr:nvCxnSpPr>
      <xdr:spPr>
        <a:xfrm>
          <a:off x="6972300" y="6232004"/>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150184</xdr:rowOff>
    </xdr:from>
    <xdr:to>
      <xdr:col>15</xdr:col>
      <xdr:colOff>231775</xdr:colOff>
      <xdr:row>36</xdr:row>
      <xdr:rowOff>80334</xdr:rowOff>
    </xdr:to>
    <xdr:sp macro="" textlink="">
      <xdr:nvSpPr>
        <xdr:cNvPr id="308" name="円/楕円 307"/>
        <xdr:cNvSpPr/>
      </xdr:nvSpPr>
      <xdr:spPr>
        <a:xfrm>
          <a:off x="10426700" y="61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128611</xdr:rowOff>
    </xdr:from>
    <xdr:ext cx="534377" cy="259045"/>
    <xdr:sp macro="" textlink="">
      <xdr:nvSpPr>
        <xdr:cNvPr id="309" name="補助費等該当値テキスト"/>
        <xdr:cNvSpPr txBox="1"/>
      </xdr:nvSpPr>
      <xdr:spPr>
        <a:xfrm>
          <a:off x="10528300" y="61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12871</xdr:rowOff>
    </xdr:from>
    <xdr:to>
      <xdr:col>14</xdr:col>
      <xdr:colOff>79375</xdr:colOff>
      <xdr:row>36</xdr:row>
      <xdr:rowOff>114471</xdr:rowOff>
    </xdr:to>
    <xdr:sp macro="" textlink="">
      <xdr:nvSpPr>
        <xdr:cNvPr id="310" name="円/楕円 309"/>
        <xdr:cNvSpPr/>
      </xdr:nvSpPr>
      <xdr:spPr>
        <a:xfrm>
          <a:off x="9588500" y="61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105598</xdr:rowOff>
    </xdr:from>
    <xdr:ext cx="534377" cy="259045"/>
    <xdr:sp macro="" textlink="">
      <xdr:nvSpPr>
        <xdr:cNvPr id="311" name="テキスト ボックス 310"/>
        <xdr:cNvSpPr txBox="1"/>
      </xdr:nvSpPr>
      <xdr:spPr>
        <a:xfrm>
          <a:off x="9372111" y="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170472</xdr:rowOff>
    </xdr:from>
    <xdr:to>
      <xdr:col>12</xdr:col>
      <xdr:colOff>561975</xdr:colOff>
      <xdr:row>36</xdr:row>
      <xdr:rowOff>100622</xdr:rowOff>
    </xdr:to>
    <xdr:sp macro="" textlink="">
      <xdr:nvSpPr>
        <xdr:cNvPr id="312" name="円/楕円 311"/>
        <xdr:cNvSpPr/>
      </xdr:nvSpPr>
      <xdr:spPr>
        <a:xfrm>
          <a:off x="8699500" y="61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91749</xdr:rowOff>
    </xdr:from>
    <xdr:ext cx="534377" cy="259045"/>
    <xdr:sp macro="" textlink="">
      <xdr:nvSpPr>
        <xdr:cNvPr id="313" name="テキスト ボックス 312"/>
        <xdr:cNvSpPr txBox="1"/>
      </xdr:nvSpPr>
      <xdr:spPr>
        <a:xfrm>
          <a:off x="8483111" y="6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25235</xdr:rowOff>
    </xdr:from>
    <xdr:to>
      <xdr:col>11</xdr:col>
      <xdr:colOff>358775</xdr:colOff>
      <xdr:row>36</xdr:row>
      <xdr:rowOff>126835</xdr:rowOff>
    </xdr:to>
    <xdr:sp macro="" textlink="">
      <xdr:nvSpPr>
        <xdr:cNvPr id="314" name="円/楕円 313"/>
        <xdr:cNvSpPr/>
      </xdr:nvSpPr>
      <xdr:spPr>
        <a:xfrm>
          <a:off x="7810500" y="61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117962</xdr:rowOff>
    </xdr:from>
    <xdr:ext cx="534377" cy="259045"/>
    <xdr:sp macro="" textlink="">
      <xdr:nvSpPr>
        <xdr:cNvPr id="315" name="テキスト ボックス 314"/>
        <xdr:cNvSpPr txBox="1"/>
      </xdr:nvSpPr>
      <xdr:spPr>
        <a:xfrm>
          <a:off x="7594111" y="62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9004</xdr:rowOff>
    </xdr:from>
    <xdr:to>
      <xdr:col>10</xdr:col>
      <xdr:colOff>155575</xdr:colOff>
      <xdr:row>36</xdr:row>
      <xdr:rowOff>110604</xdr:rowOff>
    </xdr:to>
    <xdr:sp macro="" textlink="">
      <xdr:nvSpPr>
        <xdr:cNvPr id="316" name="円/楕円 315"/>
        <xdr:cNvSpPr/>
      </xdr:nvSpPr>
      <xdr:spPr>
        <a:xfrm>
          <a:off x="6921500" y="6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127131</xdr:rowOff>
    </xdr:from>
    <xdr:ext cx="534377" cy="259045"/>
    <xdr:sp macro="" textlink="">
      <xdr:nvSpPr>
        <xdr:cNvPr id="317" name="テキスト ボックス 316"/>
        <xdr:cNvSpPr txBox="1"/>
      </xdr:nvSpPr>
      <xdr:spPr>
        <a:xfrm>
          <a:off x="6705111" y="59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155131</xdr:rowOff>
    </xdr:from>
    <xdr:to>
      <xdr:col>15</xdr:col>
      <xdr:colOff>180975</xdr:colOff>
      <xdr:row>58</xdr:row>
      <xdr:rowOff>5466</xdr:rowOff>
    </xdr:to>
    <xdr:cxnSp macro="">
      <xdr:nvCxnSpPr>
        <xdr:cNvPr id="345" name="直線コネクタ 344"/>
        <xdr:cNvCxnSpPr/>
      </xdr:nvCxnSpPr>
      <xdr:spPr>
        <a:xfrm>
          <a:off x="9639300" y="9927781"/>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155131</xdr:rowOff>
    </xdr:from>
    <xdr:to>
      <xdr:col>14</xdr:col>
      <xdr:colOff>28575</xdr:colOff>
      <xdr:row>58</xdr:row>
      <xdr:rowOff>45265</xdr:rowOff>
    </xdr:to>
    <xdr:cxnSp macro="">
      <xdr:nvCxnSpPr>
        <xdr:cNvPr id="348" name="直線コネクタ 347"/>
        <xdr:cNvCxnSpPr/>
      </xdr:nvCxnSpPr>
      <xdr:spPr>
        <a:xfrm flipV="1">
          <a:off x="8750300" y="9927781"/>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59507</xdr:rowOff>
    </xdr:from>
    <xdr:to>
      <xdr:col>12</xdr:col>
      <xdr:colOff>511175</xdr:colOff>
      <xdr:row>58</xdr:row>
      <xdr:rowOff>45265</xdr:rowOff>
    </xdr:to>
    <xdr:cxnSp macro="">
      <xdr:nvCxnSpPr>
        <xdr:cNvPr id="351" name="直線コネクタ 350"/>
        <xdr:cNvCxnSpPr/>
      </xdr:nvCxnSpPr>
      <xdr:spPr>
        <a:xfrm>
          <a:off x="7861300" y="9832157"/>
          <a:ext cx="889000" cy="1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59507</xdr:rowOff>
    </xdr:from>
    <xdr:to>
      <xdr:col>11</xdr:col>
      <xdr:colOff>307975</xdr:colOff>
      <xdr:row>58</xdr:row>
      <xdr:rowOff>94872</xdr:rowOff>
    </xdr:to>
    <xdr:cxnSp macro="">
      <xdr:nvCxnSpPr>
        <xdr:cNvPr id="354" name="直線コネクタ 353"/>
        <xdr:cNvCxnSpPr/>
      </xdr:nvCxnSpPr>
      <xdr:spPr>
        <a:xfrm flipV="1">
          <a:off x="6972300" y="9832157"/>
          <a:ext cx="889000" cy="20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126116</xdr:rowOff>
    </xdr:from>
    <xdr:to>
      <xdr:col>15</xdr:col>
      <xdr:colOff>231775</xdr:colOff>
      <xdr:row>58</xdr:row>
      <xdr:rowOff>56266</xdr:rowOff>
    </xdr:to>
    <xdr:sp macro="" textlink="">
      <xdr:nvSpPr>
        <xdr:cNvPr id="364" name="円/楕円 363"/>
        <xdr:cNvSpPr/>
      </xdr:nvSpPr>
      <xdr:spPr>
        <a:xfrm>
          <a:off x="10426700" y="98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104543</xdr:rowOff>
    </xdr:from>
    <xdr:ext cx="534377" cy="259045"/>
    <xdr:sp macro="" textlink="">
      <xdr:nvSpPr>
        <xdr:cNvPr id="365" name="普通建設事業費該当値テキスト"/>
        <xdr:cNvSpPr txBox="1"/>
      </xdr:nvSpPr>
      <xdr:spPr>
        <a:xfrm>
          <a:off x="10528300" y="9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104331</xdr:rowOff>
    </xdr:from>
    <xdr:to>
      <xdr:col>14</xdr:col>
      <xdr:colOff>79375</xdr:colOff>
      <xdr:row>58</xdr:row>
      <xdr:rowOff>34481</xdr:rowOff>
    </xdr:to>
    <xdr:sp macro="" textlink="">
      <xdr:nvSpPr>
        <xdr:cNvPr id="366" name="円/楕円 365"/>
        <xdr:cNvSpPr/>
      </xdr:nvSpPr>
      <xdr:spPr>
        <a:xfrm>
          <a:off x="9588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25608</xdr:rowOff>
    </xdr:from>
    <xdr:ext cx="534377" cy="259045"/>
    <xdr:sp macro="" textlink="">
      <xdr:nvSpPr>
        <xdr:cNvPr id="367" name="テキスト ボックス 366"/>
        <xdr:cNvSpPr txBox="1"/>
      </xdr:nvSpPr>
      <xdr:spPr>
        <a:xfrm>
          <a:off x="9372111" y="9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165915</xdr:rowOff>
    </xdr:from>
    <xdr:to>
      <xdr:col>12</xdr:col>
      <xdr:colOff>561975</xdr:colOff>
      <xdr:row>58</xdr:row>
      <xdr:rowOff>96065</xdr:rowOff>
    </xdr:to>
    <xdr:sp macro="" textlink="">
      <xdr:nvSpPr>
        <xdr:cNvPr id="368" name="円/楕円 367"/>
        <xdr:cNvSpPr/>
      </xdr:nvSpPr>
      <xdr:spPr>
        <a:xfrm>
          <a:off x="8699500" y="99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87192</xdr:rowOff>
    </xdr:from>
    <xdr:ext cx="534377" cy="259045"/>
    <xdr:sp macro="" textlink="">
      <xdr:nvSpPr>
        <xdr:cNvPr id="369" name="テキスト ボックス 368"/>
        <xdr:cNvSpPr txBox="1"/>
      </xdr:nvSpPr>
      <xdr:spPr>
        <a:xfrm>
          <a:off x="8483111" y="100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8707</xdr:rowOff>
    </xdr:from>
    <xdr:to>
      <xdr:col>11</xdr:col>
      <xdr:colOff>358775</xdr:colOff>
      <xdr:row>57</xdr:row>
      <xdr:rowOff>110307</xdr:rowOff>
    </xdr:to>
    <xdr:sp macro="" textlink="">
      <xdr:nvSpPr>
        <xdr:cNvPr id="370" name="円/楕円 369"/>
        <xdr:cNvSpPr/>
      </xdr:nvSpPr>
      <xdr:spPr>
        <a:xfrm>
          <a:off x="7810500" y="97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101434</xdr:rowOff>
    </xdr:from>
    <xdr:ext cx="534377" cy="259045"/>
    <xdr:sp macro="" textlink="">
      <xdr:nvSpPr>
        <xdr:cNvPr id="371" name="テキスト ボックス 370"/>
        <xdr:cNvSpPr txBox="1"/>
      </xdr:nvSpPr>
      <xdr:spPr>
        <a:xfrm>
          <a:off x="7594111" y="98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44072</xdr:rowOff>
    </xdr:from>
    <xdr:to>
      <xdr:col>10</xdr:col>
      <xdr:colOff>155575</xdr:colOff>
      <xdr:row>58</xdr:row>
      <xdr:rowOff>145672</xdr:rowOff>
    </xdr:to>
    <xdr:sp macro="" textlink="">
      <xdr:nvSpPr>
        <xdr:cNvPr id="372" name="円/楕円 371"/>
        <xdr:cNvSpPr/>
      </xdr:nvSpPr>
      <xdr:spPr>
        <a:xfrm>
          <a:off x="6921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136799</xdr:rowOff>
    </xdr:from>
    <xdr:ext cx="534377" cy="259045"/>
    <xdr:sp macro="" textlink="">
      <xdr:nvSpPr>
        <xdr:cNvPr id="373" name="テキスト ボックス 372"/>
        <xdr:cNvSpPr txBox="1"/>
      </xdr:nvSpPr>
      <xdr:spPr>
        <a:xfrm>
          <a:off x="6705111" y="100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101409</xdr:rowOff>
    </xdr:from>
    <xdr:to>
      <xdr:col>15</xdr:col>
      <xdr:colOff>180975</xdr:colOff>
      <xdr:row>78</xdr:row>
      <xdr:rowOff>130580</xdr:rowOff>
    </xdr:to>
    <xdr:cxnSp macro="">
      <xdr:nvCxnSpPr>
        <xdr:cNvPr id="400" name="直線コネクタ 399"/>
        <xdr:cNvCxnSpPr/>
      </xdr:nvCxnSpPr>
      <xdr:spPr>
        <a:xfrm flipV="1">
          <a:off x="9639300" y="13474509"/>
          <a:ext cx="8382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50609</xdr:rowOff>
    </xdr:from>
    <xdr:to>
      <xdr:col>15</xdr:col>
      <xdr:colOff>231775</xdr:colOff>
      <xdr:row>78</xdr:row>
      <xdr:rowOff>152209</xdr:rowOff>
    </xdr:to>
    <xdr:sp macro="" textlink="">
      <xdr:nvSpPr>
        <xdr:cNvPr id="410" name="円/楕円 409"/>
        <xdr:cNvSpPr/>
      </xdr:nvSpPr>
      <xdr:spPr>
        <a:xfrm>
          <a:off x="104267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136986</xdr:rowOff>
    </xdr:from>
    <xdr:ext cx="469744" cy="259045"/>
    <xdr:sp macro="" textlink="">
      <xdr:nvSpPr>
        <xdr:cNvPr id="411" name="普通建設事業費 （ うち新規整備　）該当値テキスト"/>
        <xdr:cNvSpPr txBox="1"/>
      </xdr:nvSpPr>
      <xdr:spPr>
        <a:xfrm>
          <a:off x="10528300" y="133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79780</xdr:rowOff>
    </xdr:from>
    <xdr:to>
      <xdr:col>14</xdr:col>
      <xdr:colOff>79375</xdr:colOff>
      <xdr:row>79</xdr:row>
      <xdr:rowOff>9930</xdr:rowOff>
    </xdr:to>
    <xdr:sp macro="" textlink="">
      <xdr:nvSpPr>
        <xdr:cNvPr id="412" name="円/楕円 411"/>
        <xdr:cNvSpPr/>
      </xdr:nvSpPr>
      <xdr:spPr>
        <a:xfrm>
          <a:off x="9588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1057</xdr:rowOff>
    </xdr:from>
    <xdr:ext cx="378565" cy="259045"/>
    <xdr:sp macro="" textlink="">
      <xdr:nvSpPr>
        <xdr:cNvPr id="413" name="テキスト ボックス 412"/>
        <xdr:cNvSpPr txBox="1"/>
      </xdr:nvSpPr>
      <xdr:spPr>
        <a:xfrm>
          <a:off x="9450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49837</xdr:rowOff>
    </xdr:from>
    <xdr:to>
      <xdr:col>15</xdr:col>
      <xdr:colOff>180975</xdr:colOff>
      <xdr:row>96</xdr:row>
      <xdr:rowOff>154902</xdr:rowOff>
    </xdr:to>
    <xdr:cxnSp macro="">
      <xdr:nvCxnSpPr>
        <xdr:cNvPr id="440" name="直線コネクタ 439"/>
        <xdr:cNvCxnSpPr/>
      </xdr:nvCxnSpPr>
      <xdr:spPr>
        <a:xfrm>
          <a:off x="9639300" y="16509037"/>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104102</xdr:rowOff>
    </xdr:from>
    <xdr:to>
      <xdr:col>15</xdr:col>
      <xdr:colOff>231775</xdr:colOff>
      <xdr:row>97</xdr:row>
      <xdr:rowOff>34252</xdr:rowOff>
    </xdr:to>
    <xdr:sp macro="" textlink="">
      <xdr:nvSpPr>
        <xdr:cNvPr id="450" name="円/楕円 449"/>
        <xdr:cNvSpPr/>
      </xdr:nvSpPr>
      <xdr:spPr>
        <a:xfrm>
          <a:off x="104267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82529</xdr:rowOff>
    </xdr:from>
    <xdr:ext cx="534377" cy="259045"/>
    <xdr:sp macro="" textlink="">
      <xdr:nvSpPr>
        <xdr:cNvPr id="451" name="普通建設事業費 （ うち更新整備　）該当値テキスト"/>
        <xdr:cNvSpPr txBox="1"/>
      </xdr:nvSpPr>
      <xdr:spPr>
        <a:xfrm>
          <a:off x="10528300" y="165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170487</xdr:rowOff>
    </xdr:from>
    <xdr:to>
      <xdr:col>14</xdr:col>
      <xdr:colOff>79375</xdr:colOff>
      <xdr:row>96</xdr:row>
      <xdr:rowOff>100637</xdr:rowOff>
    </xdr:to>
    <xdr:sp macro="" textlink="">
      <xdr:nvSpPr>
        <xdr:cNvPr id="452" name="円/楕円 451"/>
        <xdr:cNvSpPr/>
      </xdr:nvSpPr>
      <xdr:spPr>
        <a:xfrm>
          <a:off x="9588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117164</xdr:rowOff>
    </xdr:from>
    <xdr:ext cx="534377" cy="259045"/>
    <xdr:sp macro="" textlink="">
      <xdr:nvSpPr>
        <xdr:cNvPr id="453" name="テキスト ボックス 452"/>
        <xdr:cNvSpPr txBox="1"/>
      </xdr:nvSpPr>
      <xdr:spPr>
        <a:xfrm>
          <a:off x="9372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161646</xdr:rowOff>
    </xdr:from>
    <xdr:to>
      <xdr:col>23</xdr:col>
      <xdr:colOff>517525</xdr:colOff>
      <xdr:row>37</xdr:row>
      <xdr:rowOff>52832</xdr:rowOff>
    </xdr:to>
    <xdr:cxnSp macro="">
      <xdr:nvCxnSpPr>
        <xdr:cNvPr id="480" name="直線コネクタ 479"/>
        <xdr:cNvCxnSpPr/>
      </xdr:nvCxnSpPr>
      <xdr:spPr>
        <a:xfrm>
          <a:off x="15481300" y="6333846"/>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154787</xdr:rowOff>
    </xdr:from>
    <xdr:to>
      <xdr:col>22</xdr:col>
      <xdr:colOff>365125</xdr:colOff>
      <xdr:row>36</xdr:row>
      <xdr:rowOff>161646</xdr:rowOff>
    </xdr:to>
    <xdr:cxnSp macro="">
      <xdr:nvCxnSpPr>
        <xdr:cNvPr id="483" name="直線コネクタ 482"/>
        <xdr:cNvCxnSpPr/>
      </xdr:nvCxnSpPr>
      <xdr:spPr>
        <a:xfrm>
          <a:off x="14592300" y="6326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5" name="テキスト ボックス 484"/>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154787</xdr:rowOff>
    </xdr:from>
    <xdr:to>
      <xdr:col>21</xdr:col>
      <xdr:colOff>161925</xdr:colOff>
      <xdr:row>38</xdr:row>
      <xdr:rowOff>139700</xdr:rowOff>
    </xdr:to>
    <xdr:cxnSp macro="">
      <xdr:nvCxnSpPr>
        <xdr:cNvPr id="486" name="直線コネクタ 485"/>
        <xdr:cNvCxnSpPr/>
      </xdr:nvCxnSpPr>
      <xdr:spPr>
        <a:xfrm flipV="1">
          <a:off x="13703300" y="6326987"/>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154652</xdr:rowOff>
    </xdr:from>
    <xdr:ext cx="378565" cy="259045"/>
    <xdr:sp macro="" textlink="">
      <xdr:nvSpPr>
        <xdr:cNvPr id="488" name="テキスト ボックス 487"/>
        <xdr:cNvSpPr txBox="1"/>
      </xdr:nvSpPr>
      <xdr:spPr>
        <a:xfrm>
          <a:off x="14403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2032</xdr:rowOff>
    </xdr:from>
    <xdr:to>
      <xdr:col>23</xdr:col>
      <xdr:colOff>568325</xdr:colOff>
      <xdr:row>37</xdr:row>
      <xdr:rowOff>103632</xdr:rowOff>
    </xdr:to>
    <xdr:sp macro="" textlink="">
      <xdr:nvSpPr>
        <xdr:cNvPr id="499" name="円/楕円 498"/>
        <xdr:cNvSpPr/>
      </xdr:nvSpPr>
      <xdr:spPr>
        <a:xfrm>
          <a:off x="16268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24909</xdr:rowOff>
    </xdr:from>
    <xdr:ext cx="378565" cy="259045"/>
    <xdr:sp macro="" textlink="">
      <xdr:nvSpPr>
        <xdr:cNvPr id="500" name="災害復旧事業費該当値テキスト"/>
        <xdr:cNvSpPr txBox="1"/>
      </xdr:nvSpPr>
      <xdr:spPr>
        <a:xfrm>
          <a:off x="16370300" y="619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110846</xdr:rowOff>
    </xdr:from>
    <xdr:to>
      <xdr:col>22</xdr:col>
      <xdr:colOff>415925</xdr:colOff>
      <xdr:row>37</xdr:row>
      <xdr:rowOff>40996</xdr:rowOff>
    </xdr:to>
    <xdr:sp macro="" textlink="">
      <xdr:nvSpPr>
        <xdr:cNvPr id="501" name="円/楕円 500"/>
        <xdr:cNvSpPr/>
      </xdr:nvSpPr>
      <xdr:spPr>
        <a:xfrm>
          <a:off x="15430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57523</xdr:rowOff>
    </xdr:from>
    <xdr:ext cx="378565" cy="259045"/>
    <xdr:sp macro="" textlink="">
      <xdr:nvSpPr>
        <xdr:cNvPr id="502" name="テキスト ボックス 501"/>
        <xdr:cNvSpPr txBox="1"/>
      </xdr:nvSpPr>
      <xdr:spPr>
        <a:xfrm>
          <a:off x="1529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103987</xdr:rowOff>
    </xdr:from>
    <xdr:to>
      <xdr:col>21</xdr:col>
      <xdr:colOff>212725</xdr:colOff>
      <xdr:row>37</xdr:row>
      <xdr:rowOff>34137</xdr:rowOff>
    </xdr:to>
    <xdr:sp macro="" textlink="">
      <xdr:nvSpPr>
        <xdr:cNvPr id="503" name="円/楕円 502"/>
        <xdr:cNvSpPr/>
      </xdr:nvSpPr>
      <xdr:spPr>
        <a:xfrm>
          <a:off x="14541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50664</xdr:rowOff>
    </xdr:from>
    <xdr:ext cx="378565" cy="259045"/>
    <xdr:sp macro="" textlink="">
      <xdr:nvSpPr>
        <xdr:cNvPr id="504" name="テキスト ボックス 503"/>
        <xdr:cNvSpPr txBox="1"/>
      </xdr:nvSpPr>
      <xdr:spPr>
        <a:xfrm>
          <a:off x="14403017" y="60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70434</xdr:rowOff>
    </xdr:from>
    <xdr:to>
      <xdr:col>23</xdr:col>
      <xdr:colOff>517525</xdr:colOff>
      <xdr:row>75</xdr:row>
      <xdr:rowOff>171114</xdr:rowOff>
    </xdr:to>
    <xdr:cxnSp macro="">
      <xdr:nvCxnSpPr>
        <xdr:cNvPr id="586" name="直線コネクタ 585"/>
        <xdr:cNvCxnSpPr/>
      </xdr:nvCxnSpPr>
      <xdr:spPr>
        <a:xfrm>
          <a:off x="15481300" y="12929184"/>
          <a:ext cx="8382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102</xdr:rowOff>
    </xdr:from>
    <xdr:to>
      <xdr:col>22</xdr:col>
      <xdr:colOff>365125</xdr:colOff>
      <xdr:row>75</xdr:row>
      <xdr:rowOff>70434</xdr:rowOff>
    </xdr:to>
    <xdr:cxnSp macro="">
      <xdr:nvCxnSpPr>
        <xdr:cNvPr id="589" name="直線コネクタ 588"/>
        <xdr:cNvCxnSpPr/>
      </xdr:nvCxnSpPr>
      <xdr:spPr>
        <a:xfrm>
          <a:off x="14592300" y="12687402"/>
          <a:ext cx="889000" cy="2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102</xdr:rowOff>
    </xdr:from>
    <xdr:to>
      <xdr:col>21</xdr:col>
      <xdr:colOff>161925</xdr:colOff>
      <xdr:row>75</xdr:row>
      <xdr:rowOff>45517</xdr:rowOff>
    </xdr:to>
    <xdr:cxnSp macro="">
      <xdr:nvCxnSpPr>
        <xdr:cNvPr id="592" name="直線コネクタ 591"/>
        <xdr:cNvCxnSpPr/>
      </xdr:nvCxnSpPr>
      <xdr:spPr>
        <a:xfrm flipV="1">
          <a:off x="13703300" y="12687402"/>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141167</xdr:rowOff>
    </xdr:from>
    <xdr:to>
      <xdr:col>19</xdr:col>
      <xdr:colOff>644525</xdr:colOff>
      <xdr:row>75</xdr:row>
      <xdr:rowOff>45517</xdr:rowOff>
    </xdr:to>
    <xdr:cxnSp macro="">
      <xdr:nvCxnSpPr>
        <xdr:cNvPr id="595" name="直線コネクタ 594"/>
        <xdr:cNvCxnSpPr/>
      </xdr:nvCxnSpPr>
      <xdr:spPr>
        <a:xfrm>
          <a:off x="12814300" y="12828467"/>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120314</xdr:rowOff>
    </xdr:from>
    <xdr:to>
      <xdr:col>23</xdr:col>
      <xdr:colOff>568325</xdr:colOff>
      <xdr:row>76</xdr:row>
      <xdr:rowOff>50464</xdr:rowOff>
    </xdr:to>
    <xdr:sp macro="" textlink="">
      <xdr:nvSpPr>
        <xdr:cNvPr id="605" name="円/楕円 604"/>
        <xdr:cNvSpPr/>
      </xdr:nvSpPr>
      <xdr:spPr>
        <a:xfrm>
          <a:off x="16268700" y="129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98741</xdr:rowOff>
    </xdr:from>
    <xdr:ext cx="534377" cy="259045"/>
    <xdr:sp macro="" textlink="">
      <xdr:nvSpPr>
        <xdr:cNvPr id="606" name="公債費該当値テキスト"/>
        <xdr:cNvSpPr txBox="1"/>
      </xdr:nvSpPr>
      <xdr:spPr>
        <a:xfrm>
          <a:off x="16370300" y="129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19634</xdr:rowOff>
    </xdr:from>
    <xdr:to>
      <xdr:col>22</xdr:col>
      <xdr:colOff>415925</xdr:colOff>
      <xdr:row>75</xdr:row>
      <xdr:rowOff>121234</xdr:rowOff>
    </xdr:to>
    <xdr:sp macro="" textlink="">
      <xdr:nvSpPr>
        <xdr:cNvPr id="607" name="円/楕円 606"/>
        <xdr:cNvSpPr/>
      </xdr:nvSpPr>
      <xdr:spPr>
        <a:xfrm>
          <a:off x="15430500" y="12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112361</xdr:rowOff>
    </xdr:from>
    <xdr:ext cx="534377" cy="259045"/>
    <xdr:sp macro="" textlink="">
      <xdr:nvSpPr>
        <xdr:cNvPr id="608" name="テキスト ボックス 607"/>
        <xdr:cNvSpPr txBox="1"/>
      </xdr:nvSpPr>
      <xdr:spPr>
        <a:xfrm>
          <a:off x="15214111" y="129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120752</xdr:rowOff>
    </xdr:from>
    <xdr:to>
      <xdr:col>21</xdr:col>
      <xdr:colOff>212725</xdr:colOff>
      <xdr:row>74</xdr:row>
      <xdr:rowOff>50902</xdr:rowOff>
    </xdr:to>
    <xdr:sp macro="" textlink="">
      <xdr:nvSpPr>
        <xdr:cNvPr id="609" name="円/楕円 608"/>
        <xdr:cNvSpPr/>
      </xdr:nvSpPr>
      <xdr:spPr>
        <a:xfrm>
          <a:off x="14541500" y="126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67429</xdr:rowOff>
    </xdr:from>
    <xdr:ext cx="534377" cy="259045"/>
    <xdr:sp macro="" textlink="">
      <xdr:nvSpPr>
        <xdr:cNvPr id="610" name="テキスト ボックス 609"/>
        <xdr:cNvSpPr txBox="1"/>
      </xdr:nvSpPr>
      <xdr:spPr>
        <a:xfrm>
          <a:off x="14325111" y="124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166167</xdr:rowOff>
    </xdr:from>
    <xdr:to>
      <xdr:col>20</xdr:col>
      <xdr:colOff>9525</xdr:colOff>
      <xdr:row>75</xdr:row>
      <xdr:rowOff>96317</xdr:rowOff>
    </xdr:to>
    <xdr:sp macro="" textlink="">
      <xdr:nvSpPr>
        <xdr:cNvPr id="611" name="円/楕円 610"/>
        <xdr:cNvSpPr/>
      </xdr:nvSpPr>
      <xdr:spPr>
        <a:xfrm>
          <a:off x="13652500" y="128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112844</xdr:rowOff>
    </xdr:from>
    <xdr:ext cx="534377" cy="259045"/>
    <xdr:sp macro="" textlink="">
      <xdr:nvSpPr>
        <xdr:cNvPr id="612" name="テキスト ボックス 611"/>
        <xdr:cNvSpPr txBox="1"/>
      </xdr:nvSpPr>
      <xdr:spPr>
        <a:xfrm>
          <a:off x="13436111" y="126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90367</xdr:rowOff>
    </xdr:from>
    <xdr:to>
      <xdr:col>18</xdr:col>
      <xdr:colOff>492125</xdr:colOff>
      <xdr:row>75</xdr:row>
      <xdr:rowOff>20517</xdr:rowOff>
    </xdr:to>
    <xdr:sp macro="" textlink="">
      <xdr:nvSpPr>
        <xdr:cNvPr id="613" name="円/楕円 612"/>
        <xdr:cNvSpPr/>
      </xdr:nvSpPr>
      <xdr:spPr>
        <a:xfrm>
          <a:off x="12763500" y="127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37044</xdr:rowOff>
    </xdr:from>
    <xdr:ext cx="534377" cy="259045"/>
    <xdr:sp macro="" textlink="">
      <xdr:nvSpPr>
        <xdr:cNvPr id="614" name="テキスト ボックス 613"/>
        <xdr:cNvSpPr txBox="1"/>
      </xdr:nvSpPr>
      <xdr:spPr>
        <a:xfrm>
          <a:off x="12547111" y="1255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125070</xdr:rowOff>
    </xdr:from>
    <xdr:to>
      <xdr:col>23</xdr:col>
      <xdr:colOff>517525</xdr:colOff>
      <xdr:row>98</xdr:row>
      <xdr:rowOff>157074</xdr:rowOff>
    </xdr:to>
    <xdr:cxnSp macro="">
      <xdr:nvCxnSpPr>
        <xdr:cNvPr id="643" name="直線コネクタ 642"/>
        <xdr:cNvCxnSpPr/>
      </xdr:nvCxnSpPr>
      <xdr:spPr>
        <a:xfrm>
          <a:off x="15481300" y="169271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169075</xdr:rowOff>
    </xdr:from>
    <xdr:to>
      <xdr:col>22</xdr:col>
      <xdr:colOff>365125</xdr:colOff>
      <xdr:row>98</xdr:row>
      <xdr:rowOff>125070</xdr:rowOff>
    </xdr:to>
    <xdr:cxnSp macro="">
      <xdr:nvCxnSpPr>
        <xdr:cNvPr id="646" name="直線コネクタ 645"/>
        <xdr:cNvCxnSpPr/>
      </xdr:nvCxnSpPr>
      <xdr:spPr>
        <a:xfrm>
          <a:off x="14592300" y="16799725"/>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169075</xdr:rowOff>
    </xdr:from>
    <xdr:to>
      <xdr:col>21</xdr:col>
      <xdr:colOff>161925</xdr:colOff>
      <xdr:row>98</xdr:row>
      <xdr:rowOff>139357</xdr:rowOff>
    </xdr:to>
    <xdr:cxnSp macro="">
      <xdr:nvCxnSpPr>
        <xdr:cNvPr id="649" name="直線コネクタ 648"/>
        <xdr:cNvCxnSpPr/>
      </xdr:nvCxnSpPr>
      <xdr:spPr>
        <a:xfrm flipV="1">
          <a:off x="13703300" y="16799725"/>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111201</xdr:rowOff>
    </xdr:from>
    <xdr:to>
      <xdr:col>19</xdr:col>
      <xdr:colOff>644525</xdr:colOff>
      <xdr:row>98</xdr:row>
      <xdr:rowOff>139357</xdr:rowOff>
    </xdr:to>
    <xdr:cxnSp macro="">
      <xdr:nvCxnSpPr>
        <xdr:cNvPr id="652" name="直線コネクタ 651"/>
        <xdr:cNvCxnSpPr/>
      </xdr:nvCxnSpPr>
      <xdr:spPr>
        <a:xfrm>
          <a:off x="12814300" y="16913301"/>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106274</xdr:rowOff>
    </xdr:from>
    <xdr:to>
      <xdr:col>23</xdr:col>
      <xdr:colOff>568325</xdr:colOff>
      <xdr:row>99</xdr:row>
      <xdr:rowOff>36424</xdr:rowOff>
    </xdr:to>
    <xdr:sp macro="" textlink="">
      <xdr:nvSpPr>
        <xdr:cNvPr id="662" name="円/楕円 661"/>
        <xdr:cNvSpPr/>
      </xdr:nvSpPr>
      <xdr:spPr>
        <a:xfrm>
          <a:off x="16268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21201</xdr:rowOff>
    </xdr:from>
    <xdr:ext cx="469744" cy="259045"/>
    <xdr:sp macro="" textlink="">
      <xdr:nvSpPr>
        <xdr:cNvPr id="663" name="積立金該当値テキスト"/>
        <xdr:cNvSpPr txBox="1"/>
      </xdr:nvSpPr>
      <xdr:spPr>
        <a:xfrm>
          <a:off x="16370300" y="1682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74270</xdr:rowOff>
    </xdr:from>
    <xdr:to>
      <xdr:col>22</xdr:col>
      <xdr:colOff>415925</xdr:colOff>
      <xdr:row>99</xdr:row>
      <xdr:rowOff>4420</xdr:rowOff>
    </xdr:to>
    <xdr:sp macro="" textlink="">
      <xdr:nvSpPr>
        <xdr:cNvPr id="664" name="円/楕円 663"/>
        <xdr:cNvSpPr/>
      </xdr:nvSpPr>
      <xdr:spPr>
        <a:xfrm>
          <a:off x="15430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166997</xdr:rowOff>
    </xdr:from>
    <xdr:ext cx="469744" cy="259045"/>
    <xdr:sp macro="" textlink="">
      <xdr:nvSpPr>
        <xdr:cNvPr id="665" name="テキスト ボックス 664"/>
        <xdr:cNvSpPr txBox="1"/>
      </xdr:nvSpPr>
      <xdr:spPr>
        <a:xfrm>
          <a:off x="15246427" y="169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118275</xdr:rowOff>
    </xdr:from>
    <xdr:to>
      <xdr:col>21</xdr:col>
      <xdr:colOff>212725</xdr:colOff>
      <xdr:row>98</xdr:row>
      <xdr:rowOff>48425</xdr:rowOff>
    </xdr:to>
    <xdr:sp macro="" textlink="">
      <xdr:nvSpPr>
        <xdr:cNvPr id="666" name="円/楕円 665"/>
        <xdr:cNvSpPr/>
      </xdr:nvSpPr>
      <xdr:spPr>
        <a:xfrm>
          <a:off x="14541500" y="167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39552</xdr:rowOff>
    </xdr:from>
    <xdr:ext cx="469744" cy="259045"/>
    <xdr:sp macro="" textlink="">
      <xdr:nvSpPr>
        <xdr:cNvPr id="667" name="テキスト ボックス 666"/>
        <xdr:cNvSpPr txBox="1"/>
      </xdr:nvSpPr>
      <xdr:spPr>
        <a:xfrm>
          <a:off x="14357427" y="168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88557</xdr:rowOff>
    </xdr:from>
    <xdr:to>
      <xdr:col>20</xdr:col>
      <xdr:colOff>9525</xdr:colOff>
      <xdr:row>99</xdr:row>
      <xdr:rowOff>18707</xdr:rowOff>
    </xdr:to>
    <xdr:sp macro="" textlink="">
      <xdr:nvSpPr>
        <xdr:cNvPr id="668" name="円/楕円 667"/>
        <xdr:cNvSpPr/>
      </xdr:nvSpPr>
      <xdr:spPr>
        <a:xfrm>
          <a:off x="13652500" y="16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9834</xdr:rowOff>
    </xdr:from>
    <xdr:ext cx="469744" cy="259045"/>
    <xdr:sp macro="" textlink="">
      <xdr:nvSpPr>
        <xdr:cNvPr id="669" name="テキスト ボックス 668"/>
        <xdr:cNvSpPr txBox="1"/>
      </xdr:nvSpPr>
      <xdr:spPr>
        <a:xfrm>
          <a:off x="13468427" y="1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60401</xdr:rowOff>
    </xdr:from>
    <xdr:to>
      <xdr:col>18</xdr:col>
      <xdr:colOff>492125</xdr:colOff>
      <xdr:row>98</xdr:row>
      <xdr:rowOff>162001</xdr:rowOff>
    </xdr:to>
    <xdr:sp macro="" textlink="">
      <xdr:nvSpPr>
        <xdr:cNvPr id="670" name="円/楕円 669"/>
        <xdr:cNvSpPr/>
      </xdr:nvSpPr>
      <xdr:spPr>
        <a:xfrm>
          <a:off x="127635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153128</xdr:rowOff>
    </xdr:from>
    <xdr:ext cx="469744" cy="259045"/>
    <xdr:sp macro="" textlink="">
      <xdr:nvSpPr>
        <xdr:cNvPr id="671" name="テキスト ボックス 670"/>
        <xdr:cNvSpPr txBox="1"/>
      </xdr:nvSpPr>
      <xdr:spPr>
        <a:xfrm>
          <a:off x="12579427" y="1695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3" name="直線コネクタ 70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6" name="直線コネクタ 70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9" name="直線コネクタ 70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3" name="円/楕円 72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4" name="テキスト ボックス 72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5" name="円/楕円 72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6" name="テキスト ボックス 72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51529</xdr:rowOff>
    </xdr:from>
    <xdr:to>
      <xdr:col>32</xdr:col>
      <xdr:colOff>187325</xdr:colOff>
      <xdr:row>58</xdr:row>
      <xdr:rowOff>107011</xdr:rowOff>
    </xdr:to>
    <xdr:cxnSp macro="">
      <xdr:nvCxnSpPr>
        <xdr:cNvPr id="755" name="直線コネクタ 754"/>
        <xdr:cNvCxnSpPr/>
      </xdr:nvCxnSpPr>
      <xdr:spPr>
        <a:xfrm flipV="1">
          <a:off x="21323300" y="9995629"/>
          <a:ext cx="838200" cy="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102529</xdr:rowOff>
    </xdr:from>
    <xdr:to>
      <xdr:col>31</xdr:col>
      <xdr:colOff>34925</xdr:colOff>
      <xdr:row>58</xdr:row>
      <xdr:rowOff>107011</xdr:rowOff>
    </xdr:to>
    <xdr:cxnSp macro="">
      <xdr:nvCxnSpPr>
        <xdr:cNvPr id="758" name="直線コネクタ 757"/>
        <xdr:cNvCxnSpPr/>
      </xdr:nvCxnSpPr>
      <xdr:spPr>
        <a:xfrm>
          <a:off x="20434300" y="10046629"/>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96060</xdr:rowOff>
    </xdr:from>
    <xdr:to>
      <xdr:col>29</xdr:col>
      <xdr:colOff>517525</xdr:colOff>
      <xdr:row>58</xdr:row>
      <xdr:rowOff>102529</xdr:rowOff>
    </xdr:to>
    <xdr:cxnSp macro="">
      <xdr:nvCxnSpPr>
        <xdr:cNvPr id="761" name="直線コネクタ 760"/>
        <xdr:cNvCxnSpPr/>
      </xdr:nvCxnSpPr>
      <xdr:spPr>
        <a:xfrm>
          <a:off x="19545300" y="1004016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91305</xdr:rowOff>
    </xdr:from>
    <xdr:to>
      <xdr:col>28</xdr:col>
      <xdr:colOff>314325</xdr:colOff>
      <xdr:row>58</xdr:row>
      <xdr:rowOff>96060</xdr:rowOff>
    </xdr:to>
    <xdr:cxnSp macro="">
      <xdr:nvCxnSpPr>
        <xdr:cNvPr id="764" name="直線コネクタ 763"/>
        <xdr:cNvCxnSpPr/>
      </xdr:nvCxnSpPr>
      <xdr:spPr>
        <a:xfrm>
          <a:off x="18656300" y="1003540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729</xdr:rowOff>
    </xdr:from>
    <xdr:to>
      <xdr:col>32</xdr:col>
      <xdr:colOff>238125</xdr:colOff>
      <xdr:row>58</xdr:row>
      <xdr:rowOff>102329</xdr:rowOff>
    </xdr:to>
    <xdr:sp macro="" textlink="">
      <xdr:nvSpPr>
        <xdr:cNvPr id="774" name="円/楕円 773"/>
        <xdr:cNvSpPr/>
      </xdr:nvSpPr>
      <xdr:spPr>
        <a:xfrm>
          <a:off x="22110700" y="99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87106</xdr:rowOff>
    </xdr:from>
    <xdr:ext cx="469744" cy="259045"/>
    <xdr:sp macro="" textlink="">
      <xdr:nvSpPr>
        <xdr:cNvPr id="775" name="貸付金該当値テキスト"/>
        <xdr:cNvSpPr txBox="1"/>
      </xdr:nvSpPr>
      <xdr:spPr>
        <a:xfrm>
          <a:off x="22212300" y="98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56211</xdr:rowOff>
    </xdr:from>
    <xdr:to>
      <xdr:col>31</xdr:col>
      <xdr:colOff>85725</xdr:colOff>
      <xdr:row>58</xdr:row>
      <xdr:rowOff>157811</xdr:rowOff>
    </xdr:to>
    <xdr:sp macro="" textlink="">
      <xdr:nvSpPr>
        <xdr:cNvPr id="776" name="円/楕円 775"/>
        <xdr:cNvSpPr/>
      </xdr:nvSpPr>
      <xdr:spPr>
        <a:xfrm>
          <a:off x="21272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148938</xdr:rowOff>
    </xdr:from>
    <xdr:ext cx="469744" cy="259045"/>
    <xdr:sp macro="" textlink="">
      <xdr:nvSpPr>
        <xdr:cNvPr id="777" name="テキスト ボックス 776"/>
        <xdr:cNvSpPr txBox="1"/>
      </xdr:nvSpPr>
      <xdr:spPr>
        <a:xfrm>
          <a:off x="21088427" y="100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51729</xdr:rowOff>
    </xdr:from>
    <xdr:to>
      <xdr:col>29</xdr:col>
      <xdr:colOff>568325</xdr:colOff>
      <xdr:row>58</xdr:row>
      <xdr:rowOff>153329</xdr:rowOff>
    </xdr:to>
    <xdr:sp macro="" textlink="">
      <xdr:nvSpPr>
        <xdr:cNvPr id="778" name="円/楕円 777"/>
        <xdr:cNvSpPr/>
      </xdr:nvSpPr>
      <xdr:spPr>
        <a:xfrm>
          <a:off x="20383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144456</xdr:rowOff>
    </xdr:from>
    <xdr:ext cx="469744" cy="259045"/>
    <xdr:sp macro="" textlink="">
      <xdr:nvSpPr>
        <xdr:cNvPr id="779" name="テキスト ボックス 778"/>
        <xdr:cNvSpPr txBox="1"/>
      </xdr:nvSpPr>
      <xdr:spPr>
        <a:xfrm>
          <a:off x="20199427"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45260</xdr:rowOff>
    </xdr:from>
    <xdr:to>
      <xdr:col>28</xdr:col>
      <xdr:colOff>365125</xdr:colOff>
      <xdr:row>58</xdr:row>
      <xdr:rowOff>146860</xdr:rowOff>
    </xdr:to>
    <xdr:sp macro="" textlink="">
      <xdr:nvSpPr>
        <xdr:cNvPr id="780" name="円/楕円 779"/>
        <xdr:cNvSpPr/>
      </xdr:nvSpPr>
      <xdr:spPr>
        <a:xfrm>
          <a:off x="194945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137987</xdr:rowOff>
    </xdr:from>
    <xdr:ext cx="469744" cy="259045"/>
    <xdr:sp macro="" textlink="">
      <xdr:nvSpPr>
        <xdr:cNvPr id="781" name="テキスト ボックス 780"/>
        <xdr:cNvSpPr txBox="1"/>
      </xdr:nvSpPr>
      <xdr:spPr>
        <a:xfrm>
          <a:off x="19310427" y="1008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40505</xdr:rowOff>
    </xdr:from>
    <xdr:to>
      <xdr:col>27</xdr:col>
      <xdr:colOff>161925</xdr:colOff>
      <xdr:row>58</xdr:row>
      <xdr:rowOff>142105</xdr:rowOff>
    </xdr:to>
    <xdr:sp macro="" textlink="">
      <xdr:nvSpPr>
        <xdr:cNvPr id="782" name="円/楕円 781"/>
        <xdr:cNvSpPr/>
      </xdr:nvSpPr>
      <xdr:spPr>
        <a:xfrm>
          <a:off x="18605500" y="99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133232</xdr:rowOff>
    </xdr:from>
    <xdr:ext cx="469744" cy="259045"/>
    <xdr:sp macro="" textlink="">
      <xdr:nvSpPr>
        <xdr:cNvPr id="783" name="テキスト ボックス 782"/>
        <xdr:cNvSpPr txBox="1"/>
      </xdr:nvSpPr>
      <xdr:spPr>
        <a:xfrm>
          <a:off x="18421427" y="1007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26954</xdr:rowOff>
    </xdr:from>
    <xdr:to>
      <xdr:col>32</xdr:col>
      <xdr:colOff>187325</xdr:colOff>
      <xdr:row>75</xdr:row>
      <xdr:rowOff>123332</xdr:rowOff>
    </xdr:to>
    <xdr:cxnSp macro="">
      <xdr:nvCxnSpPr>
        <xdr:cNvPr id="811" name="直線コネクタ 810"/>
        <xdr:cNvCxnSpPr/>
      </xdr:nvCxnSpPr>
      <xdr:spPr>
        <a:xfrm flipV="1">
          <a:off x="21323300" y="12885704"/>
          <a:ext cx="838200" cy="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123332</xdr:rowOff>
    </xdr:from>
    <xdr:to>
      <xdr:col>31</xdr:col>
      <xdr:colOff>34925</xdr:colOff>
      <xdr:row>76</xdr:row>
      <xdr:rowOff>143587</xdr:rowOff>
    </xdr:to>
    <xdr:cxnSp macro="">
      <xdr:nvCxnSpPr>
        <xdr:cNvPr id="814" name="直線コネクタ 813"/>
        <xdr:cNvCxnSpPr/>
      </xdr:nvCxnSpPr>
      <xdr:spPr>
        <a:xfrm flipV="1">
          <a:off x="20434300" y="12982082"/>
          <a:ext cx="889000" cy="19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143587</xdr:rowOff>
    </xdr:from>
    <xdr:to>
      <xdr:col>29</xdr:col>
      <xdr:colOff>517525</xdr:colOff>
      <xdr:row>76</xdr:row>
      <xdr:rowOff>160593</xdr:rowOff>
    </xdr:to>
    <xdr:cxnSp macro="">
      <xdr:nvCxnSpPr>
        <xdr:cNvPr id="817" name="直線コネクタ 816"/>
        <xdr:cNvCxnSpPr/>
      </xdr:nvCxnSpPr>
      <xdr:spPr>
        <a:xfrm flipV="1">
          <a:off x="19545300" y="13173787"/>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160593</xdr:rowOff>
    </xdr:from>
    <xdr:to>
      <xdr:col>28</xdr:col>
      <xdr:colOff>314325</xdr:colOff>
      <xdr:row>77</xdr:row>
      <xdr:rowOff>27000</xdr:rowOff>
    </xdr:to>
    <xdr:cxnSp macro="">
      <xdr:nvCxnSpPr>
        <xdr:cNvPr id="820" name="直線コネクタ 819"/>
        <xdr:cNvCxnSpPr/>
      </xdr:nvCxnSpPr>
      <xdr:spPr>
        <a:xfrm flipV="1">
          <a:off x="18656300" y="13190793"/>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147604</xdr:rowOff>
    </xdr:from>
    <xdr:to>
      <xdr:col>32</xdr:col>
      <xdr:colOff>238125</xdr:colOff>
      <xdr:row>75</xdr:row>
      <xdr:rowOff>77754</xdr:rowOff>
    </xdr:to>
    <xdr:sp macro="" textlink="">
      <xdr:nvSpPr>
        <xdr:cNvPr id="830" name="円/楕円 829"/>
        <xdr:cNvSpPr/>
      </xdr:nvSpPr>
      <xdr:spPr>
        <a:xfrm>
          <a:off x="22110700" y="12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126031</xdr:rowOff>
    </xdr:from>
    <xdr:ext cx="534377" cy="259045"/>
    <xdr:sp macro="" textlink="">
      <xdr:nvSpPr>
        <xdr:cNvPr id="831" name="繰出金該当値テキスト"/>
        <xdr:cNvSpPr txBox="1"/>
      </xdr:nvSpPr>
      <xdr:spPr>
        <a:xfrm>
          <a:off x="22212300" y="128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72532</xdr:rowOff>
    </xdr:from>
    <xdr:to>
      <xdr:col>31</xdr:col>
      <xdr:colOff>85725</xdr:colOff>
      <xdr:row>76</xdr:row>
      <xdr:rowOff>2682</xdr:rowOff>
    </xdr:to>
    <xdr:sp macro="" textlink="">
      <xdr:nvSpPr>
        <xdr:cNvPr id="832" name="円/楕円 831"/>
        <xdr:cNvSpPr/>
      </xdr:nvSpPr>
      <xdr:spPr>
        <a:xfrm>
          <a:off x="21272500" y="12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165259</xdr:rowOff>
    </xdr:from>
    <xdr:ext cx="534377" cy="259045"/>
    <xdr:sp macro="" textlink="">
      <xdr:nvSpPr>
        <xdr:cNvPr id="833" name="テキスト ボックス 832"/>
        <xdr:cNvSpPr txBox="1"/>
      </xdr:nvSpPr>
      <xdr:spPr>
        <a:xfrm>
          <a:off x="21056111" y="13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92787</xdr:rowOff>
    </xdr:from>
    <xdr:to>
      <xdr:col>29</xdr:col>
      <xdr:colOff>568325</xdr:colOff>
      <xdr:row>77</xdr:row>
      <xdr:rowOff>22937</xdr:rowOff>
    </xdr:to>
    <xdr:sp macro="" textlink="">
      <xdr:nvSpPr>
        <xdr:cNvPr id="834" name="円/楕円 833"/>
        <xdr:cNvSpPr/>
      </xdr:nvSpPr>
      <xdr:spPr>
        <a:xfrm>
          <a:off x="20383500" y="13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14064</xdr:rowOff>
    </xdr:from>
    <xdr:ext cx="534377" cy="259045"/>
    <xdr:sp macro="" textlink="">
      <xdr:nvSpPr>
        <xdr:cNvPr id="835" name="テキスト ボックス 834"/>
        <xdr:cNvSpPr txBox="1"/>
      </xdr:nvSpPr>
      <xdr:spPr>
        <a:xfrm>
          <a:off x="20167111" y="132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109793</xdr:rowOff>
    </xdr:from>
    <xdr:to>
      <xdr:col>28</xdr:col>
      <xdr:colOff>365125</xdr:colOff>
      <xdr:row>77</xdr:row>
      <xdr:rowOff>39943</xdr:rowOff>
    </xdr:to>
    <xdr:sp macro="" textlink="">
      <xdr:nvSpPr>
        <xdr:cNvPr id="836" name="円/楕円 835"/>
        <xdr:cNvSpPr/>
      </xdr:nvSpPr>
      <xdr:spPr>
        <a:xfrm>
          <a:off x="19494500" y="131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31070</xdr:rowOff>
    </xdr:from>
    <xdr:ext cx="534377" cy="259045"/>
    <xdr:sp macro="" textlink="">
      <xdr:nvSpPr>
        <xdr:cNvPr id="837" name="テキスト ボックス 836"/>
        <xdr:cNvSpPr txBox="1"/>
      </xdr:nvSpPr>
      <xdr:spPr>
        <a:xfrm>
          <a:off x="19278111" y="132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147650</xdr:rowOff>
    </xdr:from>
    <xdr:to>
      <xdr:col>27</xdr:col>
      <xdr:colOff>161925</xdr:colOff>
      <xdr:row>77</xdr:row>
      <xdr:rowOff>77800</xdr:rowOff>
    </xdr:to>
    <xdr:sp macro="" textlink="">
      <xdr:nvSpPr>
        <xdr:cNvPr id="838" name="円/楕円 837"/>
        <xdr:cNvSpPr/>
      </xdr:nvSpPr>
      <xdr:spPr>
        <a:xfrm>
          <a:off x="18605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68927</xdr:rowOff>
    </xdr:from>
    <xdr:ext cx="534377" cy="259045"/>
    <xdr:sp macro="" textlink="">
      <xdr:nvSpPr>
        <xdr:cNvPr id="839" name="テキスト ボックス 838"/>
        <xdr:cNvSpPr txBox="1"/>
      </xdr:nvSpPr>
      <xdr:spPr>
        <a:xfrm>
          <a:off x="18389111" y="132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いわゆる義務的経費と呼ばれる公債費・扶助費・人件費のうち公債費については、普通建設事業費の類似団体平均からも分かるように、投資的経費抑制により減少傾向であるものの、人件費については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年度から行っていた給与減額措置が平成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年度で終了したこと、及び昨年に引き続きプラス改定となった人事院勧告の影響、平成２７年１０月から共済標準報酬制度が開始されたことによる事業主負担の増加の影響により</a:t>
          </a:r>
          <a:r>
            <a:rPr kumimoji="1" lang="ja-JP" altLang="en-US" sz="1300">
              <a:solidFill>
                <a:schemeClr val="dk1"/>
              </a:solidFill>
              <a:effectLst/>
              <a:latin typeface="+mn-lt"/>
              <a:ea typeface="+mn-ea"/>
              <a:cs typeface="+mn-cs"/>
            </a:rPr>
            <a:t>増加し、扶助費については近年顕著な右肩あがりの状況であるため、投資的経費及びその他の経費が硬直化する要因となっている。</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兵庫県宝塚市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233,962
231,063
10,180.00
74,425,425
73,185,907
804,249
43,073,912
73,667,591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44450</xdr:rowOff>
    </xdr:from>
    <xdr:to>
      <xdr:col>6</xdr:col>
      <xdr:colOff>511175</xdr:colOff>
      <xdr:row>35</xdr:row>
      <xdr:rowOff>145687</xdr:rowOff>
    </xdr:to>
    <xdr:cxnSp macro="">
      <xdr:nvCxnSpPr>
        <xdr:cNvPr id="63" name="直線コネクタ 62"/>
        <xdr:cNvCxnSpPr/>
      </xdr:nvCxnSpPr>
      <xdr:spPr>
        <a:xfrm flipV="1">
          <a:off x="3797300" y="604520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145687</xdr:rowOff>
    </xdr:from>
    <xdr:to>
      <xdr:col>5</xdr:col>
      <xdr:colOff>358775</xdr:colOff>
      <xdr:row>36</xdr:row>
      <xdr:rowOff>26489</xdr:rowOff>
    </xdr:to>
    <xdr:cxnSp macro="">
      <xdr:nvCxnSpPr>
        <xdr:cNvPr id="66" name="直線コネクタ 65"/>
        <xdr:cNvCxnSpPr/>
      </xdr:nvCxnSpPr>
      <xdr:spPr>
        <a:xfrm flipV="1">
          <a:off x="2908300" y="61464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121739</xdr:rowOff>
    </xdr:from>
    <xdr:to>
      <xdr:col>4</xdr:col>
      <xdr:colOff>155575</xdr:colOff>
      <xdr:row>36</xdr:row>
      <xdr:rowOff>26489</xdr:rowOff>
    </xdr:to>
    <xdr:cxnSp macro="">
      <xdr:nvCxnSpPr>
        <xdr:cNvPr id="69" name="直線コネクタ 68"/>
        <xdr:cNvCxnSpPr/>
      </xdr:nvCxnSpPr>
      <xdr:spPr>
        <a:xfrm>
          <a:off x="2019300" y="61224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102144</xdr:rowOff>
    </xdr:from>
    <xdr:to>
      <xdr:col>2</xdr:col>
      <xdr:colOff>638175</xdr:colOff>
      <xdr:row>35</xdr:row>
      <xdr:rowOff>121739</xdr:rowOff>
    </xdr:to>
    <xdr:cxnSp macro="">
      <xdr:nvCxnSpPr>
        <xdr:cNvPr id="72" name="直線コネクタ 71"/>
        <xdr:cNvCxnSpPr/>
      </xdr:nvCxnSpPr>
      <xdr:spPr>
        <a:xfrm>
          <a:off x="1130300" y="5759994"/>
          <a:ext cx="889000" cy="36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165100</xdr:rowOff>
    </xdr:from>
    <xdr:to>
      <xdr:col>6</xdr:col>
      <xdr:colOff>561975</xdr:colOff>
      <xdr:row>35</xdr:row>
      <xdr:rowOff>95250</xdr:rowOff>
    </xdr:to>
    <xdr:sp macro="" textlink="">
      <xdr:nvSpPr>
        <xdr:cNvPr id="82" name="円/楕円 81"/>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16527</xdr:rowOff>
    </xdr:from>
    <xdr:ext cx="469744" cy="259045"/>
    <xdr:sp macro="" textlink="">
      <xdr:nvSpPr>
        <xdr:cNvPr id="83" name="議会費該当値テキスト"/>
        <xdr:cNvSpPr txBox="1"/>
      </xdr:nvSpPr>
      <xdr:spPr>
        <a:xfrm>
          <a:off x="4686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94887</xdr:rowOff>
    </xdr:from>
    <xdr:to>
      <xdr:col>5</xdr:col>
      <xdr:colOff>409575</xdr:colOff>
      <xdr:row>36</xdr:row>
      <xdr:rowOff>25037</xdr:rowOff>
    </xdr:to>
    <xdr:sp macro="" textlink="">
      <xdr:nvSpPr>
        <xdr:cNvPr id="84" name="円/楕円 83"/>
        <xdr:cNvSpPr/>
      </xdr:nvSpPr>
      <xdr:spPr>
        <a:xfrm>
          <a:off x="3746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16164</xdr:rowOff>
    </xdr:from>
    <xdr:ext cx="469744" cy="259045"/>
    <xdr:sp macro="" textlink="">
      <xdr:nvSpPr>
        <xdr:cNvPr id="85" name="テキスト ボックス 84"/>
        <xdr:cNvSpPr txBox="1"/>
      </xdr:nvSpPr>
      <xdr:spPr>
        <a:xfrm>
          <a:off x="3562427"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147139</xdr:rowOff>
    </xdr:from>
    <xdr:to>
      <xdr:col>4</xdr:col>
      <xdr:colOff>206375</xdr:colOff>
      <xdr:row>36</xdr:row>
      <xdr:rowOff>77289</xdr:rowOff>
    </xdr:to>
    <xdr:sp macro="" textlink="">
      <xdr:nvSpPr>
        <xdr:cNvPr id="86" name="円/楕円 85"/>
        <xdr:cNvSpPr/>
      </xdr:nvSpPr>
      <xdr:spPr>
        <a:xfrm>
          <a:off x="2857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68416</xdr:rowOff>
    </xdr:from>
    <xdr:ext cx="469744" cy="259045"/>
    <xdr:sp macro="" textlink="">
      <xdr:nvSpPr>
        <xdr:cNvPr id="87" name="テキスト ボックス 86"/>
        <xdr:cNvSpPr txBox="1"/>
      </xdr:nvSpPr>
      <xdr:spPr>
        <a:xfrm>
          <a:off x="2673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70939</xdr:rowOff>
    </xdr:from>
    <xdr:to>
      <xdr:col>3</xdr:col>
      <xdr:colOff>3175</xdr:colOff>
      <xdr:row>36</xdr:row>
      <xdr:rowOff>1089</xdr:rowOff>
    </xdr:to>
    <xdr:sp macro="" textlink="">
      <xdr:nvSpPr>
        <xdr:cNvPr id="88" name="円/楕円 87"/>
        <xdr:cNvSpPr/>
      </xdr:nvSpPr>
      <xdr:spPr>
        <a:xfrm>
          <a:off x="1968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163666</xdr:rowOff>
    </xdr:from>
    <xdr:ext cx="469744" cy="259045"/>
    <xdr:sp macro="" textlink="">
      <xdr:nvSpPr>
        <xdr:cNvPr id="89" name="テキスト ボックス 88"/>
        <xdr:cNvSpPr txBox="1"/>
      </xdr:nvSpPr>
      <xdr:spPr>
        <a:xfrm>
          <a:off x="1784427"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51344</xdr:rowOff>
    </xdr:from>
    <xdr:to>
      <xdr:col>1</xdr:col>
      <xdr:colOff>485775</xdr:colOff>
      <xdr:row>33</xdr:row>
      <xdr:rowOff>152944</xdr:rowOff>
    </xdr:to>
    <xdr:sp macro="" textlink="">
      <xdr:nvSpPr>
        <xdr:cNvPr id="90" name="円/楕円 89"/>
        <xdr:cNvSpPr/>
      </xdr:nvSpPr>
      <xdr:spPr>
        <a:xfrm>
          <a:off x="107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169471</xdr:rowOff>
    </xdr:from>
    <xdr:ext cx="469744" cy="259045"/>
    <xdr:sp macro="" textlink="">
      <xdr:nvSpPr>
        <xdr:cNvPr id="91" name="テキスト ボックス 90"/>
        <xdr:cNvSpPr txBox="1"/>
      </xdr:nvSpPr>
      <xdr:spPr>
        <a:xfrm>
          <a:off x="895427"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67291</xdr:rowOff>
    </xdr:from>
    <xdr:to>
      <xdr:col>6</xdr:col>
      <xdr:colOff>511175</xdr:colOff>
      <xdr:row>58</xdr:row>
      <xdr:rowOff>13494</xdr:rowOff>
    </xdr:to>
    <xdr:cxnSp macro="">
      <xdr:nvCxnSpPr>
        <xdr:cNvPr id="121" name="直線コネクタ 120"/>
        <xdr:cNvCxnSpPr/>
      </xdr:nvCxnSpPr>
      <xdr:spPr>
        <a:xfrm flipV="1">
          <a:off x="3797300" y="9839941"/>
          <a:ext cx="8382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165018</xdr:rowOff>
    </xdr:from>
    <xdr:to>
      <xdr:col>5</xdr:col>
      <xdr:colOff>358775</xdr:colOff>
      <xdr:row>58</xdr:row>
      <xdr:rowOff>13494</xdr:rowOff>
    </xdr:to>
    <xdr:cxnSp macro="">
      <xdr:nvCxnSpPr>
        <xdr:cNvPr id="124" name="直線コネクタ 123"/>
        <xdr:cNvCxnSpPr/>
      </xdr:nvCxnSpPr>
      <xdr:spPr>
        <a:xfrm>
          <a:off x="2908300" y="993766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165018</xdr:rowOff>
    </xdr:from>
    <xdr:to>
      <xdr:col>4</xdr:col>
      <xdr:colOff>155575</xdr:colOff>
      <xdr:row>58</xdr:row>
      <xdr:rowOff>43021</xdr:rowOff>
    </xdr:to>
    <xdr:cxnSp macro="">
      <xdr:nvCxnSpPr>
        <xdr:cNvPr id="127" name="直線コネクタ 126"/>
        <xdr:cNvCxnSpPr/>
      </xdr:nvCxnSpPr>
      <xdr:spPr>
        <a:xfrm flipV="1">
          <a:off x="2019300" y="9937668"/>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39763</xdr:rowOff>
    </xdr:from>
    <xdr:to>
      <xdr:col>2</xdr:col>
      <xdr:colOff>638175</xdr:colOff>
      <xdr:row>58</xdr:row>
      <xdr:rowOff>43021</xdr:rowOff>
    </xdr:to>
    <xdr:cxnSp macro="">
      <xdr:nvCxnSpPr>
        <xdr:cNvPr id="130" name="直線コネクタ 129"/>
        <xdr:cNvCxnSpPr/>
      </xdr:nvCxnSpPr>
      <xdr:spPr>
        <a:xfrm>
          <a:off x="1130300" y="9983863"/>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16491</xdr:rowOff>
    </xdr:from>
    <xdr:to>
      <xdr:col>6</xdr:col>
      <xdr:colOff>561975</xdr:colOff>
      <xdr:row>57</xdr:row>
      <xdr:rowOff>118091</xdr:rowOff>
    </xdr:to>
    <xdr:sp macro="" textlink="">
      <xdr:nvSpPr>
        <xdr:cNvPr id="140" name="円/楕円 139"/>
        <xdr:cNvSpPr/>
      </xdr:nvSpPr>
      <xdr:spPr>
        <a:xfrm>
          <a:off x="4584700" y="9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166368</xdr:rowOff>
    </xdr:from>
    <xdr:ext cx="534377" cy="259045"/>
    <xdr:sp macro="" textlink="">
      <xdr:nvSpPr>
        <xdr:cNvPr id="141" name="総務費該当値テキスト"/>
        <xdr:cNvSpPr txBox="1"/>
      </xdr:nvSpPr>
      <xdr:spPr>
        <a:xfrm>
          <a:off x="4686300" y="97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134144</xdr:rowOff>
    </xdr:from>
    <xdr:to>
      <xdr:col>5</xdr:col>
      <xdr:colOff>409575</xdr:colOff>
      <xdr:row>58</xdr:row>
      <xdr:rowOff>64294</xdr:rowOff>
    </xdr:to>
    <xdr:sp macro="" textlink="">
      <xdr:nvSpPr>
        <xdr:cNvPr id="142" name="円/楕円 141"/>
        <xdr:cNvSpPr/>
      </xdr:nvSpPr>
      <xdr:spPr>
        <a:xfrm>
          <a:off x="3746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55421</xdr:rowOff>
    </xdr:from>
    <xdr:ext cx="534377" cy="259045"/>
    <xdr:sp macro="" textlink="">
      <xdr:nvSpPr>
        <xdr:cNvPr id="143" name="テキスト ボックス 142"/>
        <xdr:cNvSpPr txBox="1"/>
      </xdr:nvSpPr>
      <xdr:spPr>
        <a:xfrm>
          <a:off x="3530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114218</xdr:rowOff>
    </xdr:from>
    <xdr:to>
      <xdr:col>4</xdr:col>
      <xdr:colOff>206375</xdr:colOff>
      <xdr:row>58</xdr:row>
      <xdr:rowOff>44368</xdr:rowOff>
    </xdr:to>
    <xdr:sp macro="" textlink="">
      <xdr:nvSpPr>
        <xdr:cNvPr id="144" name="円/楕円 143"/>
        <xdr:cNvSpPr/>
      </xdr:nvSpPr>
      <xdr:spPr>
        <a:xfrm>
          <a:off x="2857500" y="98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35495</xdr:rowOff>
    </xdr:from>
    <xdr:ext cx="534377" cy="259045"/>
    <xdr:sp macro="" textlink="">
      <xdr:nvSpPr>
        <xdr:cNvPr id="145" name="テキスト ボックス 144"/>
        <xdr:cNvSpPr txBox="1"/>
      </xdr:nvSpPr>
      <xdr:spPr>
        <a:xfrm>
          <a:off x="2641111" y="9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163671</xdr:rowOff>
    </xdr:from>
    <xdr:to>
      <xdr:col>3</xdr:col>
      <xdr:colOff>3175</xdr:colOff>
      <xdr:row>58</xdr:row>
      <xdr:rowOff>93821</xdr:rowOff>
    </xdr:to>
    <xdr:sp macro="" textlink="">
      <xdr:nvSpPr>
        <xdr:cNvPr id="146" name="円/楕円 145"/>
        <xdr:cNvSpPr/>
      </xdr:nvSpPr>
      <xdr:spPr>
        <a:xfrm>
          <a:off x="19685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84948</xdr:rowOff>
    </xdr:from>
    <xdr:ext cx="534377" cy="259045"/>
    <xdr:sp macro="" textlink="">
      <xdr:nvSpPr>
        <xdr:cNvPr id="147" name="テキスト ボックス 146"/>
        <xdr:cNvSpPr txBox="1"/>
      </xdr:nvSpPr>
      <xdr:spPr>
        <a:xfrm>
          <a:off x="1752111" y="100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160413</xdr:rowOff>
    </xdr:from>
    <xdr:to>
      <xdr:col>1</xdr:col>
      <xdr:colOff>485775</xdr:colOff>
      <xdr:row>58</xdr:row>
      <xdr:rowOff>90563</xdr:rowOff>
    </xdr:to>
    <xdr:sp macro="" textlink="">
      <xdr:nvSpPr>
        <xdr:cNvPr id="148" name="円/楕円 147"/>
        <xdr:cNvSpPr/>
      </xdr:nvSpPr>
      <xdr:spPr>
        <a:xfrm>
          <a:off x="1079500" y="99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81690</xdr:rowOff>
    </xdr:from>
    <xdr:ext cx="534377" cy="259045"/>
    <xdr:sp macro="" textlink="">
      <xdr:nvSpPr>
        <xdr:cNvPr id="149" name="テキスト ボックス 148"/>
        <xdr:cNvSpPr txBox="1"/>
      </xdr:nvSpPr>
      <xdr:spPr>
        <a:xfrm>
          <a:off x="863111" y="100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36982</xdr:rowOff>
    </xdr:from>
    <xdr:to>
      <xdr:col>6</xdr:col>
      <xdr:colOff>511175</xdr:colOff>
      <xdr:row>75</xdr:row>
      <xdr:rowOff>35192</xdr:rowOff>
    </xdr:to>
    <xdr:cxnSp macro="">
      <xdr:nvCxnSpPr>
        <xdr:cNvPr id="179" name="直線コネクタ 178"/>
        <xdr:cNvCxnSpPr/>
      </xdr:nvCxnSpPr>
      <xdr:spPr>
        <a:xfrm flipV="1">
          <a:off x="3797300" y="12724282"/>
          <a:ext cx="8382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35192</xdr:rowOff>
    </xdr:from>
    <xdr:to>
      <xdr:col>5</xdr:col>
      <xdr:colOff>358775</xdr:colOff>
      <xdr:row>76</xdr:row>
      <xdr:rowOff>71710</xdr:rowOff>
    </xdr:to>
    <xdr:cxnSp macro="">
      <xdr:nvCxnSpPr>
        <xdr:cNvPr id="182" name="直線コネクタ 181"/>
        <xdr:cNvCxnSpPr/>
      </xdr:nvCxnSpPr>
      <xdr:spPr>
        <a:xfrm flipV="1">
          <a:off x="2908300" y="12893942"/>
          <a:ext cx="889000" cy="2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71710</xdr:rowOff>
    </xdr:from>
    <xdr:to>
      <xdr:col>4</xdr:col>
      <xdr:colOff>155575</xdr:colOff>
      <xdr:row>76</xdr:row>
      <xdr:rowOff>145186</xdr:rowOff>
    </xdr:to>
    <xdr:cxnSp macro="">
      <xdr:nvCxnSpPr>
        <xdr:cNvPr id="185" name="直線コネクタ 184"/>
        <xdr:cNvCxnSpPr/>
      </xdr:nvCxnSpPr>
      <xdr:spPr>
        <a:xfrm flipV="1">
          <a:off x="2019300" y="13101910"/>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145186</xdr:rowOff>
    </xdr:from>
    <xdr:to>
      <xdr:col>2</xdr:col>
      <xdr:colOff>638175</xdr:colOff>
      <xdr:row>76</xdr:row>
      <xdr:rowOff>152482</xdr:rowOff>
    </xdr:to>
    <xdr:cxnSp macro="">
      <xdr:nvCxnSpPr>
        <xdr:cNvPr id="188" name="直線コネクタ 187"/>
        <xdr:cNvCxnSpPr/>
      </xdr:nvCxnSpPr>
      <xdr:spPr>
        <a:xfrm flipV="1">
          <a:off x="1130300" y="13175386"/>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157632</xdr:rowOff>
    </xdr:from>
    <xdr:to>
      <xdr:col>6</xdr:col>
      <xdr:colOff>561975</xdr:colOff>
      <xdr:row>74</xdr:row>
      <xdr:rowOff>87782</xdr:rowOff>
    </xdr:to>
    <xdr:sp macro="" textlink="">
      <xdr:nvSpPr>
        <xdr:cNvPr id="198" name="円/楕円 197"/>
        <xdr:cNvSpPr/>
      </xdr:nvSpPr>
      <xdr:spPr>
        <a:xfrm>
          <a:off x="45847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9059</xdr:rowOff>
    </xdr:from>
    <xdr:ext cx="599010" cy="259045"/>
    <xdr:sp macro="" textlink="">
      <xdr:nvSpPr>
        <xdr:cNvPr id="199" name="民生費該当値テキスト"/>
        <xdr:cNvSpPr txBox="1"/>
      </xdr:nvSpPr>
      <xdr:spPr>
        <a:xfrm>
          <a:off x="4686300" y="1252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145,392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155842</xdr:rowOff>
    </xdr:from>
    <xdr:to>
      <xdr:col>5</xdr:col>
      <xdr:colOff>409575</xdr:colOff>
      <xdr:row>75</xdr:row>
      <xdr:rowOff>85992</xdr:rowOff>
    </xdr:to>
    <xdr:sp macro="" textlink="">
      <xdr:nvSpPr>
        <xdr:cNvPr id="200" name="円/楕円 199"/>
        <xdr:cNvSpPr/>
      </xdr:nvSpPr>
      <xdr:spPr>
        <a:xfrm>
          <a:off x="3746500" y="128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102519</xdr:rowOff>
    </xdr:from>
    <xdr:ext cx="599010" cy="259045"/>
    <xdr:sp macro="" textlink="">
      <xdr:nvSpPr>
        <xdr:cNvPr id="201" name="テキスト ボックス 200"/>
        <xdr:cNvSpPr txBox="1"/>
      </xdr:nvSpPr>
      <xdr:spPr>
        <a:xfrm>
          <a:off x="3497794" y="1261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20910</xdr:rowOff>
    </xdr:from>
    <xdr:to>
      <xdr:col>4</xdr:col>
      <xdr:colOff>206375</xdr:colOff>
      <xdr:row>76</xdr:row>
      <xdr:rowOff>122510</xdr:rowOff>
    </xdr:to>
    <xdr:sp macro="" textlink="">
      <xdr:nvSpPr>
        <xdr:cNvPr id="202" name="円/楕円 201"/>
        <xdr:cNvSpPr/>
      </xdr:nvSpPr>
      <xdr:spPr>
        <a:xfrm>
          <a:off x="2857500" y="130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113637</xdr:rowOff>
    </xdr:from>
    <xdr:ext cx="599010" cy="259045"/>
    <xdr:sp macro="" textlink="">
      <xdr:nvSpPr>
        <xdr:cNvPr id="203" name="テキスト ボックス 202"/>
        <xdr:cNvSpPr txBox="1"/>
      </xdr:nvSpPr>
      <xdr:spPr>
        <a:xfrm>
          <a:off x="2608794" y="1314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94386</xdr:rowOff>
    </xdr:from>
    <xdr:to>
      <xdr:col>3</xdr:col>
      <xdr:colOff>3175</xdr:colOff>
      <xdr:row>77</xdr:row>
      <xdr:rowOff>24536</xdr:rowOff>
    </xdr:to>
    <xdr:sp macro="" textlink="">
      <xdr:nvSpPr>
        <xdr:cNvPr id="204" name="円/楕円 203"/>
        <xdr:cNvSpPr/>
      </xdr:nvSpPr>
      <xdr:spPr>
        <a:xfrm>
          <a:off x="1968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15663</xdr:rowOff>
    </xdr:from>
    <xdr:ext cx="599010" cy="259045"/>
    <xdr:sp macro="" textlink="">
      <xdr:nvSpPr>
        <xdr:cNvPr id="205" name="テキスト ボックス 204"/>
        <xdr:cNvSpPr txBox="1"/>
      </xdr:nvSpPr>
      <xdr:spPr>
        <a:xfrm>
          <a:off x="1719794" y="132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101682</xdr:rowOff>
    </xdr:from>
    <xdr:to>
      <xdr:col>1</xdr:col>
      <xdr:colOff>485775</xdr:colOff>
      <xdr:row>77</xdr:row>
      <xdr:rowOff>31832</xdr:rowOff>
    </xdr:to>
    <xdr:sp macro="" textlink="">
      <xdr:nvSpPr>
        <xdr:cNvPr id="206" name="円/楕円 205"/>
        <xdr:cNvSpPr/>
      </xdr:nvSpPr>
      <xdr:spPr>
        <a:xfrm>
          <a:off x="1079500" y="131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22959</xdr:rowOff>
    </xdr:from>
    <xdr:ext cx="599010" cy="259045"/>
    <xdr:sp macro="" textlink="">
      <xdr:nvSpPr>
        <xdr:cNvPr id="207" name="テキスト ボックス 206"/>
        <xdr:cNvSpPr txBox="1"/>
      </xdr:nvSpPr>
      <xdr:spPr>
        <a:xfrm>
          <a:off x="830794" y="132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23538</xdr:rowOff>
    </xdr:from>
    <xdr:to>
      <xdr:col>6</xdr:col>
      <xdr:colOff>511175</xdr:colOff>
      <xdr:row>98</xdr:row>
      <xdr:rowOff>45092</xdr:rowOff>
    </xdr:to>
    <xdr:cxnSp macro="">
      <xdr:nvCxnSpPr>
        <xdr:cNvPr id="239" name="直線コネクタ 238"/>
        <xdr:cNvCxnSpPr/>
      </xdr:nvCxnSpPr>
      <xdr:spPr>
        <a:xfrm flipV="1">
          <a:off x="3797300" y="16825638"/>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91726</xdr:rowOff>
    </xdr:from>
    <xdr:to>
      <xdr:col>5</xdr:col>
      <xdr:colOff>358775</xdr:colOff>
      <xdr:row>98</xdr:row>
      <xdr:rowOff>45092</xdr:rowOff>
    </xdr:to>
    <xdr:cxnSp macro="">
      <xdr:nvCxnSpPr>
        <xdr:cNvPr id="242" name="直線コネクタ 241"/>
        <xdr:cNvCxnSpPr/>
      </xdr:nvCxnSpPr>
      <xdr:spPr>
        <a:xfrm>
          <a:off x="2908300" y="16722376"/>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115174</xdr:rowOff>
    </xdr:from>
    <xdr:to>
      <xdr:col>4</xdr:col>
      <xdr:colOff>155575</xdr:colOff>
      <xdr:row>97</xdr:row>
      <xdr:rowOff>91726</xdr:rowOff>
    </xdr:to>
    <xdr:cxnSp macro="">
      <xdr:nvCxnSpPr>
        <xdr:cNvPr id="245" name="直線コネクタ 244"/>
        <xdr:cNvCxnSpPr/>
      </xdr:nvCxnSpPr>
      <xdr:spPr>
        <a:xfrm>
          <a:off x="2019300" y="16574374"/>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115174</xdr:rowOff>
    </xdr:from>
    <xdr:to>
      <xdr:col>2</xdr:col>
      <xdr:colOff>638175</xdr:colOff>
      <xdr:row>98</xdr:row>
      <xdr:rowOff>89767</xdr:rowOff>
    </xdr:to>
    <xdr:cxnSp macro="">
      <xdr:nvCxnSpPr>
        <xdr:cNvPr id="248" name="直線コネクタ 247"/>
        <xdr:cNvCxnSpPr/>
      </xdr:nvCxnSpPr>
      <xdr:spPr>
        <a:xfrm flipV="1">
          <a:off x="1130300" y="16574374"/>
          <a:ext cx="889000" cy="3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144188</xdr:rowOff>
    </xdr:from>
    <xdr:to>
      <xdr:col>6</xdr:col>
      <xdr:colOff>561975</xdr:colOff>
      <xdr:row>98</xdr:row>
      <xdr:rowOff>74338</xdr:rowOff>
    </xdr:to>
    <xdr:sp macro="" textlink="">
      <xdr:nvSpPr>
        <xdr:cNvPr id="258" name="円/楕円 257"/>
        <xdr:cNvSpPr/>
      </xdr:nvSpPr>
      <xdr:spPr>
        <a:xfrm>
          <a:off x="4584700" y="167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122615</xdr:rowOff>
    </xdr:from>
    <xdr:ext cx="534377" cy="259045"/>
    <xdr:sp macro="" textlink="">
      <xdr:nvSpPr>
        <xdr:cNvPr id="259" name="衛生費該当値テキスト"/>
        <xdr:cNvSpPr txBox="1"/>
      </xdr:nvSpPr>
      <xdr:spPr>
        <a:xfrm>
          <a:off x="4686300" y="1675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165742</xdr:rowOff>
    </xdr:from>
    <xdr:to>
      <xdr:col>5</xdr:col>
      <xdr:colOff>409575</xdr:colOff>
      <xdr:row>98</xdr:row>
      <xdr:rowOff>95892</xdr:rowOff>
    </xdr:to>
    <xdr:sp macro="" textlink="">
      <xdr:nvSpPr>
        <xdr:cNvPr id="260" name="円/楕円 259"/>
        <xdr:cNvSpPr/>
      </xdr:nvSpPr>
      <xdr:spPr>
        <a:xfrm>
          <a:off x="3746500" y="167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87019</xdr:rowOff>
    </xdr:from>
    <xdr:ext cx="534377" cy="259045"/>
    <xdr:sp macro="" textlink="">
      <xdr:nvSpPr>
        <xdr:cNvPr id="261" name="テキスト ボックス 260"/>
        <xdr:cNvSpPr txBox="1"/>
      </xdr:nvSpPr>
      <xdr:spPr>
        <a:xfrm>
          <a:off x="3530111" y="168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40926</xdr:rowOff>
    </xdr:from>
    <xdr:to>
      <xdr:col>4</xdr:col>
      <xdr:colOff>206375</xdr:colOff>
      <xdr:row>97</xdr:row>
      <xdr:rowOff>142526</xdr:rowOff>
    </xdr:to>
    <xdr:sp macro="" textlink="">
      <xdr:nvSpPr>
        <xdr:cNvPr id="262" name="円/楕円 261"/>
        <xdr:cNvSpPr/>
      </xdr:nvSpPr>
      <xdr:spPr>
        <a:xfrm>
          <a:off x="2857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159053</xdr:rowOff>
    </xdr:from>
    <xdr:ext cx="534377" cy="259045"/>
    <xdr:sp macro="" textlink="">
      <xdr:nvSpPr>
        <xdr:cNvPr id="263" name="テキスト ボックス 262"/>
        <xdr:cNvSpPr txBox="1"/>
      </xdr:nvSpPr>
      <xdr:spPr>
        <a:xfrm>
          <a:off x="2641111" y="164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64374</xdr:rowOff>
    </xdr:from>
    <xdr:to>
      <xdr:col>3</xdr:col>
      <xdr:colOff>3175</xdr:colOff>
      <xdr:row>96</xdr:row>
      <xdr:rowOff>165974</xdr:rowOff>
    </xdr:to>
    <xdr:sp macro="" textlink="">
      <xdr:nvSpPr>
        <xdr:cNvPr id="264" name="円/楕円 263"/>
        <xdr:cNvSpPr/>
      </xdr:nvSpPr>
      <xdr:spPr>
        <a:xfrm>
          <a:off x="1968500" y="165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11051</xdr:rowOff>
    </xdr:from>
    <xdr:ext cx="534377" cy="259045"/>
    <xdr:sp macro="" textlink="">
      <xdr:nvSpPr>
        <xdr:cNvPr id="265" name="テキスト ボックス 264"/>
        <xdr:cNvSpPr txBox="1"/>
      </xdr:nvSpPr>
      <xdr:spPr>
        <a:xfrm>
          <a:off x="1752111" y="162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38967</xdr:rowOff>
    </xdr:from>
    <xdr:to>
      <xdr:col>1</xdr:col>
      <xdr:colOff>485775</xdr:colOff>
      <xdr:row>98</xdr:row>
      <xdr:rowOff>140567</xdr:rowOff>
    </xdr:to>
    <xdr:sp macro="" textlink="">
      <xdr:nvSpPr>
        <xdr:cNvPr id="266" name="円/楕円 265"/>
        <xdr:cNvSpPr/>
      </xdr:nvSpPr>
      <xdr:spPr>
        <a:xfrm>
          <a:off x="1079500" y="16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131694</xdr:rowOff>
    </xdr:from>
    <xdr:ext cx="534377" cy="259045"/>
    <xdr:sp macro="" textlink="">
      <xdr:nvSpPr>
        <xdr:cNvPr id="267" name="テキスト ボックス 266"/>
        <xdr:cNvSpPr txBox="1"/>
      </xdr:nvSpPr>
      <xdr:spPr>
        <a:xfrm>
          <a:off x="863111" y="169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154051</xdr:rowOff>
    </xdr:from>
    <xdr:to>
      <xdr:col>15</xdr:col>
      <xdr:colOff>180975</xdr:colOff>
      <xdr:row>39</xdr:row>
      <xdr:rowOff>2540</xdr:rowOff>
    </xdr:to>
    <xdr:cxnSp macro="">
      <xdr:nvCxnSpPr>
        <xdr:cNvPr id="296" name="直線コネクタ 295"/>
        <xdr:cNvCxnSpPr/>
      </xdr:nvCxnSpPr>
      <xdr:spPr>
        <a:xfrm>
          <a:off x="9639300" y="6669151"/>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154051</xdr:rowOff>
    </xdr:from>
    <xdr:to>
      <xdr:col>14</xdr:col>
      <xdr:colOff>28575</xdr:colOff>
      <xdr:row>38</xdr:row>
      <xdr:rowOff>166243</xdr:rowOff>
    </xdr:to>
    <xdr:cxnSp macro="">
      <xdr:nvCxnSpPr>
        <xdr:cNvPr id="299" name="直線コネクタ 298"/>
        <xdr:cNvCxnSpPr/>
      </xdr:nvCxnSpPr>
      <xdr:spPr>
        <a:xfrm flipV="1">
          <a:off x="8750300" y="666915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148463</xdr:rowOff>
    </xdr:from>
    <xdr:to>
      <xdr:col>12</xdr:col>
      <xdr:colOff>511175</xdr:colOff>
      <xdr:row>38</xdr:row>
      <xdr:rowOff>166243</xdr:rowOff>
    </xdr:to>
    <xdr:cxnSp macro="">
      <xdr:nvCxnSpPr>
        <xdr:cNvPr id="302" name="直線コネクタ 301"/>
        <xdr:cNvCxnSpPr/>
      </xdr:nvCxnSpPr>
      <xdr:spPr>
        <a:xfrm>
          <a:off x="7861300" y="666356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105791</xdr:rowOff>
    </xdr:from>
    <xdr:to>
      <xdr:col>11</xdr:col>
      <xdr:colOff>307975</xdr:colOff>
      <xdr:row>38</xdr:row>
      <xdr:rowOff>148463</xdr:rowOff>
    </xdr:to>
    <xdr:cxnSp macro="">
      <xdr:nvCxnSpPr>
        <xdr:cNvPr id="305" name="直線コネクタ 304"/>
        <xdr:cNvCxnSpPr/>
      </xdr:nvCxnSpPr>
      <xdr:spPr>
        <a:xfrm>
          <a:off x="6972300" y="662089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123190</xdr:rowOff>
    </xdr:from>
    <xdr:to>
      <xdr:col>15</xdr:col>
      <xdr:colOff>231775</xdr:colOff>
      <xdr:row>39</xdr:row>
      <xdr:rowOff>53340</xdr:rowOff>
    </xdr:to>
    <xdr:sp macro="" textlink="">
      <xdr:nvSpPr>
        <xdr:cNvPr id="315" name="円/楕円 314"/>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38117</xdr:rowOff>
    </xdr:from>
    <xdr:ext cx="378565" cy="259045"/>
    <xdr:sp macro="" textlink="">
      <xdr:nvSpPr>
        <xdr:cNvPr id="316" name="労働費該当値テキスト"/>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103251</xdr:rowOff>
    </xdr:from>
    <xdr:to>
      <xdr:col>14</xdr:col>
      <xdr:colOff>79375</xdr:colOff>
      <xdr:row>39</xdr:row>
      <xdr:rowOff>33401</xdr:rowOff>
    </xdr:to>
    <xdr:sp macro="" textlink="">
      <xdr:nvSpPr>
        <xdr:cNvPr id="317" name="円/楕円 316"/>
        <xdr:cNvSpPr/>
      </xdr:nvSpPr>
      <xdr:spPr>
        <a:xfrm>
          <a:off x="95885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24528</xdr:rowOff>
    </xdr:from>
    <xdr:ext cx="378565" cy="259045"/>
    <xdr:sp macro="" textlink="">
      <xdr:nvSpPr>
        <xdr:cNvPr id="318" name="テキスト ボックス 317"/>
        <xdr:cNvSpPr txBox="1"/>
      </xdr:nvSpPr>
      <xdr:spPr>
        <a:xfrm>
          <a:off x="9450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115443</xdr:rowOff>
    </xdr:from>
    <xdr:to>
      <xdr:col>12</xdr:col>
      <xdr:colOff>561975</xdr:colOff>
      <xdr:row>39</xdr:row>
      <xdr:rowOff>45593</xdr:rowOff>
    </xdr:to>
    <xdr:sp macro="" textlink="">
      <xdr:nvSpPr>
        <xdr:cNvPr id="319" name="円/楕円 318"/>
        <xdr:cNvSpPr/>
      </xdr:nvSpPr>
      <xdr:spPr>
        <a:xfrm>
          <a:off x="8699500" y="66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36720</xdr:rowOff>
    </xdr:from>
    <xdr:ext cx="378565" cy="259045"/>
    <xdr:sp macro="" textlink="">
      <xdr:nvSpPr>
        <xdr:cNvPr id="320" name="テキスト ボックス 319"/>
        <xdr:cNvSpPr txBox="1"/>
      </xdr:nvSpPr>
      <xdr:spPr>
        <a:xfrm>
          <a:off x="8561017" y="6723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97663</xdr:rowOff>
    </xdr:from>
    <xdr:to>
      <xdr:col>11</xdr:col>
      <xdr:colOff>358775</xdr:colOff>
      <xdr:row>39</xdr:row>
      <xdr:rowOff>27813</xdr:rowOff>
    </xdr:to>
    <xdr:sp macro="" textlink="">
      <xdr:nvSpPr>
        <xdr:cNvPr id="321" name="円/楕円 320"/>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18940</xdr:rowOff>
    </xdr:from>
    <xdr:ext cx="378565" cy="259045"/>
    <xdr:sp macro="" textlink="">
      <xdr:nvSpPr>
        <xdr:cNvPr id="322" name="テキスト ボックス 321"/>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54991</xdr:rowOff>
    </xdr:from>
    <xdr:to>
      <xdr:col>10</xdr:col>
      <xdr:colOff>155575</xdr:colOff>
      <xdr:row>38</xdr:row>
      <xdr:rowOff>156591</xdr:rowOff>
    </xdr:to>
    <xdr:sp macro="" textlink="">
      <xdr:nvSpPr>
        <xdr:cNvPr id="323" name="円/楕円 322"/>
        <xdr:cNvSpPr/>
      </xdr:nvSpPr>
      <xdr:spPr>
        <a:xfrm>
          <a:off x="6921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147718</xdr:rowOff>
    </xdr:from>
    <xdr:ext cx="378565" cy="259045"/>
    <xdr:sp macro="" textlink="">
      <xdr:nvSpPr>
        <xdr:cNvPr id="324" name="テキスト ボックス 323"/>
        <xdr:cNvSpPr txBox="1"/>
      </xdr:nvSpPr>
      <xdr:spPr>
        <a:xfrm>
          <a:off x="6783017" y="666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84196</xdr:rowOff>
    </xdr:from>
    <xdr:to>
      <xdr:col>15</xdr:col>
      <xdr:colOff>180975</xdr:colOff>
      <xdr:row>58</xdr:row>
      <xdr:rowOff>94940</xdr:rowOff>
    </xdr:to>
    <xdr:cxnSp macro="">
      <xdr:nvCxnSpPr>
        <xdr:cNvPr id="351" name="直線コネクタ 350"/>
        <xdr:cNvCxnSpPr/>
      </xdr:nvCxnSpPr>
      <xdr:spPr>
        <a:xfrm flipV="1">
          <a:off x="9639300" y="1002829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91739</xdr:rowOff>
    </xdr:from>
    <xdr:to>
      <xdr:col>14</xdr:col>
      <xdr:colOff>28575</xdr:colOff>
      <xdr:row>58</xdr:row>
      <xdr:rowOff>94940</xdr:rowOff>
    </xdr:to>
    <xdr:cxnSp macro="">
      <xdr:nvCxnSpPr>
        <xdr:cNvPr id="354" name="直線コネクタ 353"/>
        <xdr:cNvCxnSpPr/>
      </xdr:nvCxnSpPr>
      <xdr:spPr>
        <a:xfrm>
          <a:off x="8750300" y="1003583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91739</xdr:rowOff>
    </xdr:from>
    <xdr:to>
      <xdr:col>12</xdr:col>
      <xdr:colOff>511175</xdr:colOff>
      <xdr:row>58</xdr:row>
      <xdr:rowOff>99603</xdr:rowOff>
    </xdr:to>
    <xdr:cxnSp macro="">
      <xdr:nvCxnSpPr>
        <xdr:cNvPr id="357" name="直線コネクタ 356"/>
        <xdr:cNvCxnSpPr/>
      </xdr:nvCxnSpPr>
      <xdr:spPr>
        <a:xfrm flipV="1">
          <a:off x="7861300" y="10035839"/>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99603</xdr:rowOff>
    </xdr:from>
    <xdr:to>
      <xdr:col>11</xdr:col>
      <xdr:colOff>307975</xdr:colOff>
      <xdr:row>58</xdr:row>
      <xdr:rowOff>100655</xdr:rowOff>
    </xdr:to>
    <xdr:cxnSp macro="">
      <xdr:nvCxnSpPr>
        <xdr:cNvPr id="360" name="直線コネクタ 359"/>
        <xdr:cNvCxnSpPr/>
      </xdr:nvCxnSpPr>
      <xdr:spPr>
        <a:xfrm flipV="1">
          <a:off x="6972300" y="1004370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33396</xdr:rowOff>
    </xdr:from>
    <xdr:to>
      <xdr:col>15</xdr:col>
      <xdr:colOff>231775</xdr:colOff>
      <xdr:row>58</xdr:row>
      <xdr:rowOff>134996</xdr:rowOff>
    </xdr:to>
    <xdr:sp macro="" textlink="">
      <xdr:nvSpPr>
        <xdr:cNvPr id="370" name="円/楕円 369"/>
        <xdr:cNvSpPr/>
      </xdr:nvSpPr>
      <xdr:spPr>
        <a:xfrm>
          <a:off x="104267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119773</xdr:rowOff>
    </xdr:from>
    <xdr:ext cx="469744" cy="259045"/>
    <xdr:sp macro="" textlink="">
      <xdr:nvSpPr>
        <xdr:cNvPr id="371" name="農林水産業費該当値テキスト"/>
        <xdr:cNvSpPr txBox="1"/>
      </xdr:nvSpPr>
      <xdr:spPr>
        <a:xfrm>
          <a:off x="10528300" y="98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44140</xdr:rowOff>
    </xdr:from>
    <xdr:to>
      <xdr:col>14</xdr:col>
      <xdr:colOff>79375</xdr:colOff>
      <xdr:row>58</xdr:row>
      <xdr:rowOff>145740</xdr:rowOff>
    </xdr:to>
    <xdr:sp macro="" textlink="">
      <xdr:nvSpPr>
        <xdr:cNvPr id="372" name="円/楕円 371"/>
        <xdr:cNvSpPr/>
      </xdr:nvSpPr>
      <xdr:spPr>
        <a:xfrm>
          <a:off x="9588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136867</xdr:rowOff>
    </xdr:from>
    <xdr:ext cx="378565" cy="259045"/>
    <xdr:sp macro="" textlink="">
      <xdr:nvSpPr>
        <xdr:cNvPr id="373" name="テキスト ボックス 372"/>
        <xdr:cNvSpPr txBox="1"/>
      </xdr:nvSpPr>
      <xdr:spPr>
        <a:xfrm>
          <a:off x="9450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40939</xdr:rowOff>
    </xdr:from>
    <xdr:to>
      <xdr:col>12</xdr:col>
      <xdr:colOff>561975</xdr:colOff>
      <xdr:row>58</xdr:row>
      <xdr:rowOff>142539</xdr:rowOff>
    </xdr:to>
    <xdr:sp macro="" textlink="">
      <xdr:nvSpPr>
        <xdr:cNvPr id="374" name="円/楕円 373"/>
        <xdr:cNvSpPr/>
      </xdr:nvSpPr>
      <xdr:spPr>
        <a:xfrm>
          <a:off x="8699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133666</xdr:rowOff>
    </xdr:from>
    <xdr:ext cx="469744" cy="259045"/>
    <xdr:sp macro="" textlink="">
      <xdr:nvSpPr>
        <xdr:cNvPr id="375" name="テキスト ボックス 374"/>
        <xdr:cNvSpPr txBox="1"/>
      </xdr:nvSpPr>
      <xdr:spPr>
        <a:xfrm>
          <a:off x="8515427"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48803</xdr:rowOff>
    </xdr:from>
    <xdr:to>
      <xdr:col>11</xdr:col>
      <xdr:colOff>358775</xdr:colOff>
      <xdr:row>58</xdr:row>
      <xdr:rowOff>150403</xdr:rowOff>
    </xdr:to>
    <xdr:sp macro="" textlink="">
      <xdr:nvSpPr>
        <xdr:cNvPr id="376" name="円/楕円 375"/>
        <xdr:cNvSpPr/>
      </xdr:nvSpPr>
      <xdr:spPr>
        <a:xfrm>
          <a:off x="7810500" y="99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141530</xdr:rowOff>
    </xdr:from>
    <xdr:ext cx="378565" cy="259045"/>
    <xdr:sp macro="" textlink="">
      <xdr:nvSpPr>
        <xdr:cNvPr id="377" name="テキスト ボックス 376"/>
        <xdr:cNvSpPr txBox="1"/>
      </xdr:nvSpPr>
      <xdr:spPr>
        <a:xfrm>
          <a:off x="7672017" y="1008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49855</xdr:rowOff>
    </xdr:from>
    <xdr:to>
      <xdr:col>10</xdr:col>
      <xdr:colOff>155575</xdr:colOff>
      <xdr:row>58</xdr:row>
      <xdr:rowOff>151455</xdr:rowOff>
    </xdr:to>
    <xdr:sp macro="" textlink="">
      <xdr:nvSpPr>
        <xdr:cNvPr id="378" name="円/楕円 377"/>
        <xdr:cNvSpPr/>
      </xdr:nvSpPr>
      <xdr:spPr>
        <a:xfrm>
          <a:off x="6921500" y="99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142582</xdr:rowOff>
    </xdr:from>
    <xdr:ext cx="378565" cy="259045"/>
    <xdr:sp macro="" textlink="">
      <xdr:nvSpPr>
        <xdr:cNvPr id="379" name="テキスト ボックス 378"/>
        <xdr:cNvSpPr txBox="1"/>
      </xdr:nvSpPr>
      <xdr:spPr>
        <a:xfrm>
          <a:off x="6783017" y="1008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56307</xdr:rowOff>
    </xdr:from>
    <xdr:to>
      <xdr:col>15</xdr:col>
      <xdr:colOff>180975</xdr:colOff>
      <xdr:row>78</xdr:row>
      <xdr:rowOff>80287</xdr:rowOff>
    </xdr:to>
    <xdr:cxnSp macro="">
      <xdr:nvCxnSpPr>
        <xdr:cNvPr id="406" name="直線コネクタ 405"/>
        <xdr:cNvCxnSpPr/>
      </xdr:nvCxnSpPr>
      <xdr:spPr>
        <a:xfrm flipV="1">
          <a:off x="9639300" y="13429407"/>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80287</xdr:rowOff>
    </xdr:from>
    <xdr:to>
      <xdr:col>14</xdr:col>
      <xdr:colOff>28575</xdr:colOff>
      <xdr:row>78</xdr:row>
      <xdr:rowOff>80561</xdr:rowOff>
    </xdr:to>
    <xdr:cxnSp macro="">
      <xdr:nvCxnSpPr>
        <xdr:cNvPr id="409" name="直線コネクタ 408"/>
        <xdr:cNvCxnSpPr/>
      </xdr:nvCxnSpPr>
      <xdr:spPr>
        <a:xfrm flipV="1">
          <a:off x="8750300" y="134533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74755</xdr:rowOff>
    </xdr:from>
    <xdr:to>
      <xdr:col>12</xdr:col>
      <xdr:colOff>511175</xdr:colOff>
      <xdr:row>78</xdr:row>
      <xdr:rowOff>80561</xdr:rowOff>
    </xdr:to>
    <xdr:cxnSp macro="">
      <xdr:nvCxnSpPr>
        <xdr:cNvPr id="412" name="直線コネクタ 411"/>
        <xdr:cNvCxnSpPr/>
      </xdr:nvCxnSpPr>
      <xdr:spPr>
        <a:xfrm>
          <a:off x="7861300" y="13447855"/>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69588</xdr:rowOff>
    </xdr:from>
    <xdr:to>
      <xdr:col>11</xdr:col>
      <xdr:colOff>307975</xdr:colOff>
      <xdr:row>78</xdr:row>
      <xdr:rowOff>74755</xdr:rowOff>
    </xdr:to>
    <xdr:cxnSp macro="">
      <xdr:nvCxnSpPr>
        <xdr:cNvPr id="415" name="直線コネクタ 414"/>
        <xdr:cNvCxnSpPr/>
      </xdr:nvCxnSpPr>
      <xdr:spPr>
        <a:xfrm>
          <a:off x="6972300" y="13442688"/>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5507</xdr:rowOff>
    </xdr:from>
    <xdr:to>
      <xdr:col>15</xdr:col>
      <xdr:colOff>231775</xdr:colOff>
      <xdr:row>78</xdr:row>
      <xdr:rowOff>107107</xdr:rowOff>
    </xdr:to>
    <xdr:sp macro="" textlink="">
      <xdr:nvSpPr>
        <xdr:cNvPr id="425" name="円/楕円 424"/>
        <xdr:cNvSpPr/>
      </xdr:nvSpPr>
      <xdr:spPr>
        <a:xfrm>
          <a:off x="104267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91884</xdr:rowOff>
    </xdr:from>
    <xdr:ext cx="469744" cy="259045"/>
    <xdr:sp macro="" textlink="">
      <xdr:nvSpPr>
        <xdr:cNvPr id="426" name="商工費該当値テキスト"/>
        <xdr:cNvSpPr txBox="1"/>
      </xdr:nvSpPr>
      <xdr:spPr>
        <a:xfrm>
          <a:off x="10528300" y="132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29487</xdr:rowOff>
    </xdr:from>
    <xdr:to>
      <xdr:col>14</xdr:col>
      <xdr:colOff>79375</xdr:colOff>
      <xdr:row>78</xdr:row>
      <xdr:rowOff>131087</xdr:rowOff>
    </xdr:to>
    <xdr:sp macro="" textlink="">
      <xdr:nvSpPr>
        <xdr:cNvPr id="427" name="円/楕円 426"/>
        <xdr:cNvSpPr/>
      </xdr:nvSpPr>
      <xdr:spPr>
        <a:xfrm>
          <a:off x="9588500" y="134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122214</xdr:rowOff>
    </xdr:from>
    <xdr:ext cx="469744" cy="259045"/>
    <xdr:sp macro="" textlink="">
      <xdr:nvSpPr>
        <xdr:cNvPr id="428" name="テキスト ボックス 427"/>
        <xdr:cNvSpPr txBox="1"/>
      </xdr:nvSpPr>
      <xdr:spPr>
        <a:xfrm>
          <a:off x="9404427" y="134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29761</xdr:rowOff>
    </xdr:from>
    <xdr:to>
      <xdr:col>12</xdr:col>
      <xdr:colOff>561975</xdr:colOff>
      <xdr:row>78</xdr:row>
      <xdr:rowOff>131361</xdr:rowOff>
    </xdr:to>
    <xdr:sp macro="" textlink="">
      <xdr:nvSpPr>
        <xdr:cNvPr id="429" name="円/楕円 428"/>
        <xdr:cNvSpPr/>
      </xdr:nvSpPr>
      <xdr:spPr>
        <a:xfrm>
          <a:off x="8699500" y="134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122488</xdr:rowOff>
    </xdr:from>
    <xdr:ext cx="469744" cy="259045"/>
    <xdr:sp macro="" textlink="">
      <xdr:nvSpPr>
        <xdr:cNvPr id="430" name="テキスト ボックス 429"/>
        <xdr:cNvSpPr txBox="1"/>
      </xdr:nvSpPr>
      <xdr:spPr>
        <a:xfrm>
          <a:off x="8515427" y="134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23955</xdr:rowOff>
    </xdr:from>
    <xdr:to>
      <xdr:col>11</xdr:col>
      <xdr:colOff>358775</xdr:colOff>
      <xdr:row>78</xdr:row>
      <xdr:rowOff>125555</xdr:rowOff>
    </xdr:to>
    <xdr:sp macro="" textlink="">
      <xdr:nvSpPr>
        <xdr:cNvPr id="431" name="円/楕円 430"/>
        <xdr:cNvSpPr/>
      </xdr:nvSpPr>
      <xdr:spPr>
        <a:xfrm>
          <a:off x="7810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116682</xdr:rowOff>
    </xdr:from>
    <xdr:ext cx="469744" cy="259045"/>
    <xdr:sp macro="" textlink="">
      <xdr:nvSpPr>
        <xdr:cNvPr id="432" name="テキスト ボックス 431"/>
        <xdr:cNvSpPr txBox="1"/>
      </xdr:nvSpPr>
      <xdr:spPr>
        <a:xfrm>
          <a:off x="7626427"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18788</xdr:rowOff>
    </xdr:from>
    <xdr:to>
      <xdr:col>10</xdr:col>
      <xdr:colOff>155575</xdr:colOff>
      <xdr:row>78</xdr:row>
      <xdr:rowOff>120388</xdr:rowOff>
    </xdr:to>
    <xdr:sp macro="" textlink="">
      <xdr:nvSpPr>
        <xdr:cNvPr id="433" name="円/楕円 432"/>
        <xdr:cNvSpPr/>
      </xdr:nvSpPr>
      <xdr:spPr>
        <a:xfrm>
          <a:off x="6921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111515</xdr:rowOff>
    </xdr:from>
    <xdr:ext cx="469744" cy="259045"/>
    <xdr:sp macro="" textlink="">
      <xdr:nvSpPr>
        <xdr:cNvPr id="434" name="テキスト ボックス 433"/>
        <xdr:cNvSpPr txBox="1"/>
      </xdr:nvSpPr>
      <xdr:spPr>
        <a:xfrm>
          <a:off x="6737427" y="134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94799</xdr:rowOff>
    </xdr:from>
    <xdr:to>
      <xdr:col>15</xdr:col>
      <xdr:colOff>180975</xdr:colOff>
      <xdr:row>98</xdr:row>
      <xdr:rowOff>111106</xdr:rowOff>
    </xdr:to>
    <xdr:cxnSp macro="">
      <xdr:nvCxnSpPr>
        <xdr:cNvPr id="464" name="直線コネクタ 463"/>
        <xdr:cNvCxnSpPr/>
      </xdr:nvCxnSpPr>
      <xdr:spPr>
        <a:xfrm>
          <a:off x="9639300" y="16896899"/>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94742</xdr:rowOff>
    </xdr:from>
    <xdr:to>
      <xdr:col>14</xdr:col>
      <xdr:colOff>28575</xdr:colOff>
      <xdr:row>98</xdr:row>
      <xdr:rowOff>94799</xdr:rowOff>
    </xdr:to>
    <xdr:cxnSp macro="">
      <xdr:nvCxnSpPr>
        <xdr:cNvPr id="467" name="直線コネクタ 466"/>
        <xdr:cNvCxnSpPr/>
      </xdr:nvCxnSpPr>
      <xdr:spPr>
        <a:xfrm>
          <a:off x="8750300" y="1689684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79902</xdr:rowOff>
    </xdr:from>
    <xdr:to>
      <xdr:col>12</xdr:col>
      <xdr:colOff>511175</xdr:colOff>
      <xdr:row>98</xdr:row>
      <xdr:rowOff>94742</xdr:rowOff>
    </xdr:to>
    <xdr:cxnSp macro="">
      <xdr:nvCxnSpPr>
        <xdr:cNvPr id="470" name="直線コネクタ 469"/>
        <xdr:cNvCxnSpPr/>
      </xdr:nvCxnSpPr>
      <xdr:spPr>
        <a:xfrm>
          <a:off x="7861300" y="16882002"/>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54147</xdr:rowOff>
    </xdr:from>
    <xdr:to>
      <xdr:col>11</xdr:col>
      <xdr:colOff>307975</xdr:colOff>
      <xdr:row>98</xdr:row>
      <xdr:rowOff>79902</xdr:rowOff>
    </xdr:to>
    <xdr:cxnSp macro="">
      <xdr:nvCxnSpPr>
        <xdr:cNvPr id="473" name="直線コネクタ 472"/>
        <xdr:cNvCxnSpPr/>
      </xdr:nvCxnSpPr>
      <xdr:spPr>
        <a:xfrm>
          <a:off x="6972300" y="1685624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60306</xdr:rowOff>
    </xdr:from>
    <xdr:to>
      <xdr:col>15</xdr:col>
      <xdr:colOff>231775</xdr:colOff>
      <xdr:row>98</xdr:row>
      <xdr:rowOff>161906</xdr:rowOff>
    </xdr:to>
    <xdr:sp macro="" textlink="">
      <xdr:nvSpPr>
        <xdr:cNvPr id="483" name="円/楕円 482"/>
        <xdr:cNvSpPr/>
      </xdr:nvSpPr>
      <xdr:spPr>
        <a:xfrm>
          <a:off x="104267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38733</xdr:rowOff>
    </xdr:from>
    <xdr:ext cx="534377" cy="259045"/>
    <xdr:sp macro="" textlink="">
      <xdr:nvSpPr>
        <xdr:cNvPr id="484" name="土木費該当値テキスト"/>
        <xdr:cNvSpPr txBox="1"/>
      </xdr:nvSpPr>
      <xdr:spPr>
        <a:xfrm>
          <a:off x="10528300"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43999</xdr:rowOff>
    </xdr:from>
    <xdr:to>
      <xdr:col>14</xdr:col>
      <xdr:colOff>79375</xdr:colOff>
      <xdr:row>98</xdr:row>
      <xdr:rowOff>145599</xdr:rowOff>
    </xdr:to>
    <xdr:sp macro="" textlink="">
      <xdr:nvSpPr>
        <xdr:cNvPr id="485" name="円/楕円 484"/>
        <xdr:cNvSpPr/>
      </xdr:nvSpPr>
      <xdr:spPr>
        <a:xfrm>
          <a:off x="9588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136726</xdr:rowOff>
    </xdr:from>
    <xdr:ext cx="534377" cy="259045"/>
    <xdr:sp macro="" textlink="">
      <xdr:nvSpPr>
        <xdr:cNvPr id="486" name="テキスト ボックス 485"/>
        <xdr:cNvSpPr txBox="1"/>
      </xdr:nvSpPr>
      <xdr:spPr>
        <a:xfrm>
          <a:off x="9372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43942</xdr:rowOff>
    </xdr:from>
    <xdr:to>
      <xdr:col>12</xdr:col>
      <xdr:colOff>561975</xdr:colOff>
      <xdr:row>98</xdr:row>
      <xdr:rowOff>145542</xdr:rowOff>
    </xdr:to>
    <xdr:sp macro="" textlink="">
      <xdr:nvSpPr>
        <xdr:cNvPr id="487" name="円/楕円 486"/>
        <xdr:cNvSpPr/>
      </xdr:nvSpPr>
      <xdr:spPr>
        <a:xfrm>
          <a:off x="8699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136669</xdr:rowOff>
    </xdr:from>
    <xdr:ext cx="534377" cy="259045"/>
    <xdr:sp macro="" textlink="">
      <xdr:nvSpPr>
        <xdr:cNvPr id="488" name="テキスト ボックス 487"/>
        <xdr:cNvSpPr txBox="1"/>
      </xdr:nvSpPr>
      <xdr:spPr>
        <a:xfrm>
          <a:off x="8483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29102</xdr:rowOff>
    </xdr:from>
    <xdr:to>
      <xdr:col>11</xdr:col>
      <xdr:colOff>358775</xdr:colOff>
      <xdr:row>98</xdr:row>
      <xdr:rowOff>130702</xdr:rowOff>
    </xdr:to>
    <xdr:sp macro="" textlink="">
      <xdr:nvSpPr>
        <xdr:cNvPr id="489" name="円/楕円 488"/>
        <xdr:cNvSpPr/>
      </xdr:nvSpPr>
      <xdr:spPr>
        <a:xfrm>
          <a:off x="7810500" y="168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121829</xdr:rowOff>
    </xdr:from>
    <xdr:ext cx="534377" cy="259045"/>
    <xdr:sp macro="" textlink="">
      <xdr:nvSpPr>
        <xdr:cNvPr id="490" name="テキスト ボックス 489"/>
        <xdr:cNvSpPr txBox="1"/>
      </xdr:nvSpPr>
      <xdr:spPr>
        <a:xfrm>
          <a:off x="7594111" y="169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3347</xdr:rowOff>
    </xdr:from>
    <xdr:to>
      <xdr:col>10</xdr:col>
      <xdr:colOff>155575</xdr:colOff>
      <xdr:row>98</xdr:row>
      <xdr:rowOff>104947</xdr:rowOff>
    </xdr:to>
    <xdr:sp macro="" textlink="">
      <xdr:nvSpPr>
        <xdr:cNvPr id="491" name="円/楕円 490"/>
        <xdr:cNvSpPr/>
      </xdr:nvSpPr>
      <xdr:spPr>
        <a:xfrm>
          <a:off x="6921500" y="16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96074</xdr:rowOff>
    </xdr:from>
    <xdr:ext cx="534377" cy="259045"/>
    <xdr:sp macro="" textlink="">
      <xdr:nvSpPr>
        <xdr:cNvPr id="492" name="テキスト ボックス 491"/>
        <xdr:cNvSpPr txBox="1"/>
      </xdr:nvSpPr>
      <xdr:spPr>
        <a:xfrm>
          <a:off x="6705111" y="1689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113509</xdr:rowOff>
    </xdr:from>
    <xdr:to>
      <xdr:col>23</xdr:col>
      <xdr:colOff>517525</xdr:colOff>
      <xdr:row>38</xdr:row>
      <xdr:rowOff>9529</xdr:rowOff>
    </xdr:to>
    <xdr:cxnSp macro="">
      <xdr:nvCxnSpPr>
        <xdr:cNvPr id="524" name="直線コネクタ 523"/>
        <xdr:cNvCxnSpPr/>
      </xdr:nvCxnSpPr>
      <xdr:spPr>
        <a:xfrm>
          <a:off x="15481300" y="6457159"/>
          <a:ext cx="8382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113509</xdr:rowOff>
    </xdr:from>
    <xdr:to>
      <xdr:col>22</xdr:col>
      <xdr:colOff>365125</xdr:colOff>
      <xdr:row>37</xdr:row>
      <xdr:rowOff>141072</xdr:rowOff>
    </xdr:to>
    <xdr:cxnSp macro="">
      <xdr:nvCxnSpPr>
        <xdr:cNvPr id="527" name="直線コネクタ 526"/>
        <xdr:cNvCxnSpPr/>
      </xdr:nvCxnSpPr>
      <xdr:spPr>
        <a:xfrm flipV="1">
          <a:off x="14592300" y="6457159"/>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66091</xdr:rowOff>
    </xdr:from>
    <xdr:to>
      <xdr:col>21</xdr:col>
      <xdr:colOff>161925</xdr:colOff>
      <xdr:row>37</xdr:row>
      <xdr:rowOff>141072</xdr:rowOff>
    </xdr:to>
    <xdr:cxnSp macro="">
      <xdr:nvCxnSpPr>
        <xdr:cNvPr id="530" name="直線コネクタ 529"/>
        <xdr:cNvCxnSpPr/>
      </xdr:nvCxnSpPr>
      <xdr:spPr>
        <a:xfrm>
          <a:off x="13703300" y="6409741"/>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66091</xdr:rowOff>
    </xdr:from>
    <xdr:to>
      <xdr:col>19</xdr:col>
      <xdr:colOff>644525</xdr:colOff>
      <xdr:row>37</xdr:row>
      <xdr:rowOff>140745</xdr:rowOff>
    </xdr:to>
    <xdr:cxnSp macro="">
      <xdr:nvCxnSpPr>
        <xdr:cNvPr id="533" name="直線コネクタ 532"/>
        <xdr:cNvCxnSpPr/>
      </xdr:nvCxnSpPr>
      <xdr:spPr>
        <a:xfrm flipV="1">
          <a:off x="12814300" y="6409741"/>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130178</xdr:rowOff>
    </xdr:from>
    <xdr:to>
      <xdr:col>23</xdr:col>
      <xdr:colOff>568325</xdr:colOff>
      <xdr:row>38</xdr:row>
      <xdr:rowOff>60328</xdr:rowOff>
    </xdr:to>
    <xdr:sp macro="" textlink="">
      <xdr:nvSpPr>
        <xdr:cNvPr id="543" name="円/楕円 542"/>
        <xdr:cNvSpPr/>
      </xdr:nvSpPr>
      <xdr:spPr>
        <a:xfrm>
          <a:off x="16268700" y="64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45105</xdr:rowOff>
    </xdr:from>
    <xdr:ext cx="469744" cy="259045"/>
    <xdr:sp macro="" textlink="">
      <xdr:nvSpPr>
        <xdr:cNvPr id="544" name="消防費該当値テキスト"/>
        <xdr:cNvSpPr txBox="1"/>
      </xdr:nvSpPr>
      <xdr:spPr>
        <a:xfrm>
          <a:off x="16370300" y="63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62709</xdr:rowOff>
    </xdr:from>
    <xdr:to>
      <xdr:col>22</xdr:col>
      <xdr:colOff>415925</xdr:colOff>
      <xdr:row>37</xdr:row>
      <xdr:rowOff>164309</xdr:rowOff>
    </xdr:to>
    <xdr:sp macro="" textlink="">
      <xdr:nvSpPr>
        <xdr:cNvPr id="545" name="円/楕円 544"/>
        <xdr:cNvSpPr/>
      </xdr:nvSpPr>
      <xdr:spPr>
        <a:xfrm>
          <a:off x="15430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155436</xdr:rowOff>
    </xdr:from>
    <xdr:ext cx="534377" cy="259045"/>
    <xdr:sp macro="" textlink="">
      <xdr:nvSpPr>
        <xdr:cNvPr id="546" name="テキスト ボックス 545"/>
        <xdr:cNvSpPr txBox="1"/>
      </xdr:nvSpPr>
      <xdr:spPr>
        <a:xfrm>
          <a:off x="15214111" y="64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90272</xdr:rowOff>
    </xdr:from>
    <xdr:to>
      <xdr:col>21</xdr:col>
      <xdr:colOff>212725</xdr:colOff>
      <xdr:row>38</xdr:row>
      <xdr:rowOff>20422</xdr:rowOff>
    </xdr:to>
    <xdr:sp macro="" textlink="">
      <xdr:nvSpPr>
        <xdr:cNvPr id="547" name="円/楕円 546"/>
        <xdr:cNvSpPr/>
      </xdr:nvSpPr>
      <xdr:spPr>
        <a:xfrm>
          <a:off x="1454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11548</xdr:rowOff>
    </xdr:from>
    <xdr:ext cx="469744" cy="259045"/>
    <xdr:sp macro="" textlink="">
      <xdr:nvSpPr>
        <xdr:cNvPr id="548" name="テキスト ボックス 547"/>
        <xdr:cNvSpPr txBox="1"/>
      </xdr:nvSpPr>
      <xdr:spPr>
        <a:xfrm>
          <a:off x="14357427" y="65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15291</xdr:rowOff>
    </xdr:from>
    <xdr:to>
      <xdr:col>20</xdr:col>
      <xdr:colOff>9525</xdr:colOff>
      <xdr:row>37</xdr:row>
      <xdr:rowOff>116891</xdr:rowOff>
    </xdr:to>
    <xdr:sp macro="" textlink="">
      <xdr:nvSpPr>
        <xdr:cNvPr id="549" name="円/楕円 548"/>
        <xdr:cNvSpPr/>
      </xdr:nvSpPr>
      <xdr:spPr>
        <a:xfrm>
          <a:off x="13652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108018</xdr:rowOff>
    </xdr:from>
    <xdr:ext cx="534377" cy="259045"/>
    <xdr:sp macro="" textlink="">
      <xdr:nvSpPr>
        <xdr:cNvPr id="550" name="テキスト ボックス 549"/>
        <xdr:cNvSpPr txBox="1"/>
      </xdr:nvSpPr>
      <xdr:spPr>
        <a:xfrm>
          <a:off x="13436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89945</xdr:rowOff>
    </xdr:from>
    <xdr:to>
      <xdr:col>18</xdr:col>
      <xdr:colOff>492125</xdr:colOff>
      <xdr:row>38</xdr:row>
      <xdr:rowOff>20095</xdr:rowOff>
    </xdr:to>
    <xdr:sp macro="" textlink="">
      <xdr:nvSpPr>
        <xdr:cNvPr id="551" name="円/楕円 550"/>
        <xdr:cNvSpPr/>
      </xdr:nvSpPr>
      <xdr:spPr>
        <a:xfrm>
          <a:off x="12763500" y="64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11222</xdr:rowOff>
    </xdr:from>
    <xdr:ext cx="469744" cy="259045"/>
    <xdr:sp macro="" textlink="">
      <xdr:nvSpPr>
        <xdr:cNvPr id="552" name="テキスト ボックス 551"/>
        <xdr:cNvSpPr txBox="1"/>
      </xdr:nvSpPr>
      <xdr:spPr>
        <a:xfrm>
          <a:off x="12579427" y="65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72002</xdr:rowOff>
    </xdr:from>
    <xdr:to>
      <xdr:col>23</xdr:col>
      <xdr:colOff>517525</xdr:colOff>
      <xdr:row>57</xdr:row>
      <xdr:rowOff>103418</xdr:rowOff>
    </xdr:to>
    <xdr:cxnSp macro="">
      <xdr:nvCxnSpPr>
        <xdr:cNvPr id="584" name="直線コネクタ 583"/>
        <xdr:cNvCxnSpPr/>
      </xdr:nvCxnSpPr>
      <xdr:spPr>
        <a:xfrm>
          <a:off x="15481300" y="9844652"/>
          <a:ext cx="8382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72002</xdr:rowOff>
    </xdr:from>
    <xdr:to>
      <xdr:col>22</xdr:col>
      <xdr:colOff>365125</xdr:colOff>
      <xdr:row>57</xdr:row>
      <xdr:rowOff>153285</xdr:rowOff>
    </xdr:to>
    <xdr:cxnSp macro="">
      <xdr:nvCxnSpPr>
        <xdr:cNvPr id="587" name="直線コネクタ 586"/>
        <xdr:cNvCxnSpPr/>
      </xdr:nvCxnSpPr>
      <xdr:spPr>
        <a:xfrm flipV="1">
          <a:off x="14592300" y="9844652"/>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153285</xdr:rowOff>
    </xdr:from>
    <xdr:to>
      <xdr:col>21</xdr:col>
      <xdr:colOff>161925</xdr:colOff>
      <xdr:row>57</xdr:row>
      <xdr:rowOff>155245</xdr:rowOff>
    </xdr:to>
    <xdr:cxnSp macro="">
      <xdr:nvCxnSpPr>
        <xdr:cNvPr id="590" name="直線コネクタ 589"/>
        <xdr:cNvCxnSpPr/>
      </xdr:nvCxnSpPr>
      <xdr:spPr>
        <a:xfrm flipV="1">
          <a:off x="13703300" y="992593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45223</xdr:rowOff>
    </xdr:from>
    <xdr:to>
      <xdr:col>19</xdr:col>
      <xdr:colOff>644525</xdr:colOff>
      <xdr:row>57</xdr:row>
      <xdr:rowOff>155245</xdr:rowOff>
    </xdr:to>
    <xdr:cxnSp macro="">
      <xdr:nvCxnSpPr>
        <xdr:cNvPr id="593" name="直線コネクタ 592"/>
        <xdr:cNvCxnSpPr/>
      </xdr:nvCxnSpPr>
      <xdr:spPr>
        <a:xfrm>
          <a:off x="12814300" y="9817873"/>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52618</xdr:rowOff>
    </xdr:from>
    <xdr:to>
      <xdr:col>23</xdr:col>
      <xdr:colOff>568325</xdr:colOff>
      <xdr:row>57</xdr:row>
      <xdr:rowOff>154218</xdr:rowOff>
    </xdr:to>
    <xdr:sp macro="" textlink="">
      <xdr:nvSpPr>
        <xdr:cNvPr id="603" name="円/楕円 602"/>
        <xdr:cNvSpPr/>
      </xdr:nvSpPr>
      <xdr:spPr>
        <a:xfrm>
          <a:off x="16268700" y="98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31045</xdr:rowOff>
    </xdr:from>
    <xdr:ext cx="534377" cy="259045"/>
    <xdr:sp macro="" textlink="">
      <xdr:nvSpPr>
        <xdr:cNvPr id="604" name="教育費該当値テキスト"/>
        <xdr:cNvSpPr txBox="1"/>
      </xdr:nvSpPr>
      <xdr:spPr>
        <a:xfrm>
          <a:off x="16370300" y="98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21202</xdr:rowOff>
    </xdr:from>
    <xdr:to>
      <xdr:col>22</xdr:col>
      <xdr:colOff>415925</xdr:colOff>
      <xdr:row>57</xdr:row>
      <xdr:rowOff>122802</xdr:rowOff>
    </xdr:to>
    <xdr:sp macro="" textlink="">
      <xdr:nvSpPr>
        <xdr:cNvPr id="605" name="円/楕円 604"/>
        <xdr:cNvSpPr/>
      </xdr:nvSpPr>
      <xdr:spPr>
        <a:xfrm>
          <a:off x="154305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113929</xdr:rowOff>
    </xdr:from>
    <xdr:ext cx="534377" cy="259045"/>
    <xdr:sp macro="" textlink="">
      <xdr:nvSpPr>
        <xdr:cNvPr id="606" name="テキスト ボックス 605"/>
        <xdr:cNvSpPr txBox="1"/>
      </xdr:nvSpPr>
      <xdr:spPr>
        <a:xfrm>
          <a:off x="15214111" y="98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102485</xdr:rowOff>
    </xdr:from>
    <xdr:to>
      <xdr:col>21</xdr:col>
      <xdr:colOff>212725</xdr:colOff>
      <xdr:row>58</xdr:row>
      <xdr:rowOff>32635</xdr:rowOff>
    </xdr:to>
    <xdr:sp macro="" textlink="">
      <xdr:nvSpPr>
        <xdr:cNvPr id="607" name="円/楕円 606"/>
        <xdr:cNvSpPr/>
      </xdr:nvSpPr>
      <xdr:spPr>
        <a:xfrm>
          <a:off x="14541500" y="9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23762</xdr:rowOff>
    </xdr:from>
    <xdr:ext cx="534377" cy="259045"/>
    <xdr:sp macro="" textlink="">
      <xdr:nvSpPr>
        <xdr:cNvPr id="608" name="テキスト ボックス 607"/>
        <xdr:cNvSpPr txBox="1"/>
      </xdr:nvSpPr>
      <xdr:spPr>
        <a:xfrm>
          <a:off x="14325111" y="99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104445</xdr:rowOff>
    </xdr:from>
    <xdr:to>
      <xdr:col>20</xdr:col>
      <xdr:colOff>9525</xdr:colOff>
      <xdr:row>58</xdr:row>
      <xdr:rowOff>34595</xdr:rowOff>
    </xdr:to>
    <xdr:sp macro="" textlink="">
      <xdr:nvSpPr>
        <xdr:cNvPr id="609" name="円/楕円 608"/>
        <xdr:cNvSpPr/>
      </xdr:nvSpPr>
      <xdr:spPr>
        <a:xfrm>
          <a:off x="136525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25722</xdr:rowOff>
    </xdr:from>
    <xdr:ext cx="534377" cy="259045"/>
    <xdr:sp macro="" textlink="">
      <xdr:nvSpPr>
        <xdr:cNvPr id="610" name="テキスト ボックス 609"/>
        <xdr:cNvSpPr txBox="1"/>
      </xdr:nvSpPr>
      <xdr:spPr>
        <a:xfrm>
          <a:off x="13436111" y="9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165873</xdr:rowOff>
    </xdr:from>
    <xdr:to>
      <xdr:col>18</xdr:col>
      <xdr:colOff>492125</xdr:colOff>
      <xdr:row>57</xdr:row>
      <xdr:rowOff>96023</xdr:rowOff>
    </xdr:to>
    <xdr:sp macro="" textlink="">
      <xdr:nvSpPr>
        <xdr:cNvPr id="611" name="円/楕円 610"/>
        <xdr:cNvSpPr/>
      </xdr:nvSpPr>
      <xdr:spPr>
        <a:xfrm>
          <a:off x="12763500" y="97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87150</xdr:rowOff>
    </xdr:from>
    <xdr:ext cx="534377" cy="259045"/>
    <xdr:sp macro="" textlink="">
      <xdr:nvSpPr>
        <xdr:cNvPr id="612" name="テキスト ボックス 611"/>
        <xdr:cNvSpPr txBox="1"/>
      </xdr:nvSpPr>
      <xdr:spPr>
        <a:xfrm>
          <a:off x="12547111" y="98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161646</xdr:rowOff>
    </xdr:from>
    <xdr:to>
      <xdr:col>23</xdr:col>
      <xdr:colOff>517525</xdr:colOff>
      <xdr:row>77</xdr:row>
      <xdr:rowOff>52832</xdr:rowOff>
    </xdr:to>
    <xdr:cxnSp macro="">
      <xdr:nvCxnSpPr>
        <xdr:cNvPr id="639" name="直線コネクタ 638"/>
        <xdr:cNvCxnSpPr/>
      </xdr:nvCxnSpPr>
      <xdr:spPr>
        <a:xfrm>
          <a:off x="15481300" y="13191846"/>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154787</xdr:rowOff>
    </xdr:from>
    <xdr:to>
      <xdr:col>22</xdr:col>
      <xdr:colOff>365125</xdr:colOff>
      <xdr:row>76</xdr:row>
      <xdr:rowOff>161646</xdr:rowOff>
    </xdr:to>
    <xdr:cxnSp macro="">
      <xdr:nvCxnSpPr>
        <xdr:cNvPr id="642" name="直線コネクタ 641"/>
        <xdr:cNvCxnSpPr/>
      </xdr:nvCxnSpPr>
      <xdr:spPr>
        <a:xfrm>
          <a:off x="14592300" y="13184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154787</xdr:rowOff>
    </xdr:from>
    <xdr:to>
      <xdr:col>21</xdr:col>
      <xdr:colOff>161925</xdr:colOff>
      <xdr:row>78</xdr:row>
      <xdr:rowOff>139700</xdr:rowOff>
    </xdr:to>
    <xdr:cxnSp macro="">
      <xdr:nvCxnSpPr>
        <xdr:cNvPr id="645" name="直線コネクタ 644"/>
        <xdr:cNvCxnSpPr/>
      </xdr:nvCxnSpPr>
      <xdr:spPr>
        <a:xfrm flipV="1">
          <a:off x="13703300" y="13184987"/>
          <a:ext cx="889000" cy="3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154652</xdr:rowOff>
    </xdr:from>
    <xdr:ext cx="378565" cy="259045"/>
    <xdr:sp macro="" textlink="">
      <xdr:nvSpPr>
        <xdr:cNvPr id="647" name="テキスト ボックス 646"/>
        <xdr:cNvSpPr txBox="1"/>
      </xdr:nvSpPr>
      <xdr:spPr>
        <a:xfrm>
          <a:off x="14403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2032</xdr:rowOff>
    </xdr:from>
    <xdr:to>
      <xdr:col>23</xdr:col>
      <xdr:colOff>568325</xdr:colOff>
      <xdr:row>77</xdr:row>
      <xdr:rowOff>103632</xdr:rowOff>
    </xdr:to>
    <xdr:sp macro="" textlink="">
      <xdr:nvSpPr>
        <xdr:cNvPr id="658" name="円/楕円 657"/>
        <xdr:cNvSpPr/>
      </xdr:nvSpPr>
      <xdr:spPr>
        <a:xfrm>
          <a:off x="162687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24909</xdr:rowOff>
    </xdr:from>
    <xdr:ext cx="378565" cy="259045"/>
    <xdr:sp macro="" textlink="">
      <xdr:nvSpPr>
        <xdr:cNvPr id="659" name="災害復旧費該当値テキスト"/>
        <xdr:cNvSpPr txBox="1"/>
      </xdr:nvSpPr>
      <xdr:spPr>
        <a:xfrm>
          <a:off x="16370300" y="1305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110846</xdr:rowOff>
    </xdr:from>
    <xdr:to>
      <xdr:col>22</xdr:col>
      <xdr:colOff>415925</xdr:colOff>
      <xdr:row>77</xdr:row>
      <xdr:rowOff>40996</xdr:rowOff>
    </xdr:to>
    <xdr:sp macro="" textlink="">
      <xdr:nvSpPr>
        <xdr:cNvPr id="660" name="円/楕円 659"/>
        <xdr:cNvSpPr/>
      </xdr:nvSpPr>
      <xdr:spPr>
        <a:xfrm>
          <a:off x="15430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57523</xdr:rowOff>
    </xdr:from>
    <xdr:ext cx="378565" cy="259045"/>
    <xdr:sp macro="" textlink="">
      <xdr:nvSpPr>
        <xdr:cNvPr id="661" name="テキスト ボックス 660"/>
        <xdr:cNvSpPr txBox="1"/>
      </xdr:nvSpPr>
      <xdr:spPr>
        <a:xfrm>
          <a:off x="15292017" y="1291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103987</xdr:rowOff>
    </xdr:from>
    <xdr:to>
      <xdr:col>21</xdr:col>
      <xdr:colOff>212725</xdr:colOff>
      <xdr:row>77</xdr:row>
      <xdr:rowOff>34137</xdr:rowOff>
    </xdr:to>
    <xdr:sp macro="" textlink="">
      <xdr:nvSpPr>
        <xdr:cNvPr id="662" name="円/楕円 661"/>
        <xdr:cNvSpPr/>
      </xdr:nvSpPr>
      <xdr:spPr>
        <a:xfrm>
          <a:off x="14541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50664</xdr:rowOff>
    </xdr:from>
    <xdr:ext cx="378565" cy="259045"/>
    <xdr:sp macro="" textlink="">
      <xdr:nvSpPr>
        <xdr:cNvPr id="663" name="テキスト ボックス 662"/>
        <xdr:cNvSpPr txBox="1"/>
      </xdr:nvSpPr>
      <xdr:spPr>
        <a:xfrm>
          <a:off x="14403017" y="1290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70416</xdr:rowOff>
    </xdr:from>
    <xdr:to>
      <xdr:col>23</xdr:col>
      <xdr:colOff>517525</xdr:colOff>
      <xdr:row>95</xdr:row>
      <xdr:rowOff>171095</xdr:rowOff>
    </xdr:to>
    <xdr:cxnSp macro="">
      <xdr:nvCxnSpPr>
        <xdr:cNvPr id="696" name="直線コネクタ 695"/>
        <xdr:cNvCxnSpPr/>
      </xdr:nvCxnSpPr>
      <xdr:spPr>
        <a:xfrm>
          <a:off x="15481300" y="16358166"/>
          <a:ext cx="8382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64</xdr:rowOff>
    </xdr:from>
    <xdr:to>
      <xdr:col>22</xdr:col>
      <xdr:colOff>365125</xdr:colOff>
      <xdr:row>95</xdr:row>
      <xdr:rowOff>70416</xdr:rowOff>
    </xdr:to>
    <xdr:cxnSp macro="">
      <xdr:nvCxnSpPr>
        <xdr:cNvPr id="699" name="直線コネクタ 698"/>
        <xdr:cNvCxnSpPr/>
      </xdr:nvCxnSpPr>
      <xdr:spPr>
        <a:xfrm>
          <a:off x="14592300" y="16116364"/>
          <a:ext cx="889000" cy="2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xdr:rowOff>
    </xdr:from>
    <xdr:to>
      <xdr:col>21</xdr:col>
      <xdr:colOff>161925</xdr:colOff>
      <xdr:row>95</xdr:row>
      <xdr:rowOff>45479</xdr:rowOff>
    </xdr:to>
    <xdr:cxnSp macro="">
      <xdr:nvCxnSpPr>
        <xdr:cNvPr id="702" name="直線コネクタ 701"/>
        <xdr:cNvCxnSpPr/>
      </xdr:nvCxnSpPr>
      <xdr:spPr>
        <a:xfrm flipV="1">
          <a:off x="13703300" y="16116364"/>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4" name="テキスト ボックス 703"/>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141129</xdr:rowOff>
    </xdr:from>
    <xdr:to>
      <xdr:col>19</xdr:col>
      <xdr:colOff>644525</xdr:colOff>
      <xdr:row>95</xdr:row>
      <xdr:rowOff>45479</xdr:rowOff>
    </xdr:to>
    <xdr:cxnSp macro="">
      <xdr:nvCxnSpPr>
        <xdr:cNvPr id="705" name="直線コネクタ 704"/>
        <xdr:cNvCxnSpPr/>
      </xdr:nvCxnSpPr>
      <xdr:spPr>
        <a:xfrm>
          <a:off x="12814300" y="16257429"/>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7" name="テキスト ボックス 706"/>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9" name="テキスト ボックス 708"/>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120295</xdr:rowOff>
    </xdr:from>
    <xdr:to>
      <xdr:col>23</xdr:col>
      <xdr:colOff>568325</xdr:colOff>
      <xdr:row>96</xdr:row>
      <xdr:rowOff>50445</xdr:rowOff>
    </xdr:to>
    <xdr:sp macro="" textlink="">
      <xdr:nvSpPr>
        <xdr:cNvPr id="715" name="円/楕円 714"/>
        <xdr:cNvSpPr/>
      </xdr:nvSpPr>
      <xdr:spPr>
        <a:xfrm>
          <a:off x="16268700" y="164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98722</xdr:rowOff>
    </xdr:from>
    <xdr:ext cx="534377" cy="259045"/>
    <xdr:sp macro="" textlink="">
      <xdr:nvSpPr>
        <xdr:cNvPr id="716" name="公債費該当値テキスト"/>
        <xdr:cNvSpPr txBox="1"/>
      </xdr:nvSpPr>
      <xdr:spPr>
        <a:xfrm>
          <a:off x="16370300" y="163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19616</xdr:rowOff>
    </xdr:from>
    <xdr:to>
      <xdr:col>22</xdr:col>
      <xdr:colOff>415925</xdr:colOff>
      <xdr:row>95</xdr:row>
      <xdr:rowOff>121216</xdr:rowOff>
    </xdr:to>
    <xdr:sp macro="" textlink="">
      <xdr:nvSpPr>
        <xdr:cNvPr id="717" name="円/楕円 716"/>
        <xdr:cNvSpPr/>
      </xdr:nvSpPr>
      <xdr:spPr>
        <a:xfrm>
          <a:off x="154305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112343</xdr:rowOff>
    </xdr:from>
    <xdr:ext cx="534377" cy="259045"/>
    <xdr:sp macro="" textlink="">
      <xdr:nvSpPr>
        <xdr:cNvPr id="718" name="テキスト ボックス 717"/>
        <xdr:cNvSpPr txBox="1"/>
      </xdr:nvSpPr>
      <xdr:spPr>
        <a:xfrm>
          <a:off x="15214111" y="164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120714</xdr:rowOff>
    </xdr:from>
    <xdr:to>
      <xdr:col>21</xdr:col>
      <xdr:colOff>212725</xdr:colOff>
      <xdr:row>94</xdr:row>
      <xdr:rowOff>50864</xdr:rowOff>
    </xdr:to>
    <xdr:sp macro="" textlink="">
      <xdr:nvSpPr>
        <xdr:cNvPr id="719" name="円/楕円 718"/>
        <xdr:cNvSpPr/>
      </xdr:nvSpPr>
      <xdr:spPr>
        <a:xfrm>
          <a:off x="14541500" y="16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67391</xdr:rowOff>
    </xdr:from>
    <xdr:ext cx="534377" cy="259045"/>
    <xdr:sp macro="" textlink="">
      <xdr:nvSpPr>
        <xdr:cNvPr id="720" name="テキスト ボックス 719"/>
        <xdr:cNvSpPr txBox="1"/>
      </xdr:nvSpPr>
      <xdr:spPr>
        <a:xfrm>
          <a:off x="14325111" y="158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166129</xdr:rowOff>
    </xdr:from>
    <xdr:to>
      <xdr:col>20</xdr:col>
      <xdr:colOff>9525</xdr:colOff>
      <xdr:row>95</xdr:row>
      <xdr:rowOff>96279</xdr:rowOff>
    </xdr:to>
    <xdr:sp macro="" textlink="">
      <xdr:nvSpPr>
        <xdr:cNvPr id="721" name="円/楕円 720"/>
        <xdr:cNvSpPr/>
      </xdr:nvSpPr>
      <xdr:spPr>
        <a:xfrm>
          <a:off x="13652500" y="162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112806</xdr:rowOff>
    </xdr:from>
    <xdr:ext cx="534377" cy="259045"/>
    <xdr:sp macro="" textlink="">
      <xdr:nvSpPr>
        <xdr:cNvPr id="722" name="テキスト ボックス 721"/>
        <xdr:cNvSpPr txBox="1"/>
      </xdr:nvSpPr>
      <xdr:spPr>
        <a:xfrm>
          <a:off x="13436111" y="160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90329</xdr:rowOff>
    </xdr:from>
    <xdr:to>
      <xdr:col>18</xdr:col>
      <xdr:colOff>492125</xdr:colOff>
      <xdr:row>95</xdr:row>
      <xdr:rowOff>20479</xdr:rowOff>
    </xdr:to>
    <xdr:sp macro="" textlink="">
      <xdr:nvSpPr>
        <xdr:cNvPr id="723" name="円/楕円 722"/>
        <xdr:cNvSpPr/>
      </xdr:nvSpPr>
      <xdr:spPr>
        <a:xfrm>
          <a:off x="12763500" y="162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37006</xdr:rowOff>
    </xdr:from>
    <xdr:ext cx="534377" cy="259045"/>
    <xdr:sp macro="" textlink="">
      <xdr:nvSpPr>
        <xdr:cNvPr id="724" name="テキスト ボックス 723"/>
        <xdr:cNvSpPr txBox="1"/>
      </xdr:nvSpPr>
      <xdr:spPr>
        <a:xfrm>
          <a:off x="12547111" y="159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131318</xdr:rowOff>
    </xdr:from>
    <xdr:to>
      <xdr:col>32</xdr:col>
      <xdr:colOff>187325</xdr:colOff>
      <xdr:row>37</xdr:row>
      <xdr:rowOff>37973</xdr:rowOff>
    </xdr:to>
    <xdr:cxnSp macro="">
      <xdr:nvCxnSpPr>
        <xdr:cNvPr id="753" name="直線コネクタ 752"/>
        <xdr:cNvCxnSpPr/>
      </xdr:nvCxnSpPr>
      <xdr:spPr>
        <a:xfrm>
          <a:off x="21323300" y="5617718"/>
          <a:ext cx="8382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39514</xdr:rowOff>
    </xdr:from>
    <xdr:ext cx="378565" cy="259045"/>
    <xdr:sp macro="" textlink="">
      <xdr:nvSpPr>
        <xdr:cNvPr id="754" name="諸支出金平均値テキスト"/>
        <xdr:cNvSpPr txBox="1"/>
      </xdr:nvSpPr>
      <xdr:spPr>
        <a:xfrm>
          <a:off x="22212300" y="6554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131318</xdr:rowOff>
    </xdr:from>
    <xdr:to>
      <xdr:col>31</xdr:col>
      <xdr:colOff>34925</xdr:colOff>
      <xdr:row>37</xdr:row>
      <xdr:rowOff>10160</xdr:rowOff>
    </xdr:to>
    <xdr:cxnSp macro="">
      <xdr:nvCxnSpPr>
        <xdr:cNvPr id="756" name="直線コネクタ 755"/>
        <xdr:cNvCxnSpPr/>
      </xdr:nvCxnSpPr>
      <xdr:spPr>
        <a:xfrm flipV="1">
          <a:off x="20434300" y="5617718"/>
          <a:ext cx="889000" cy="7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119524</xdr:rowOff>
    </xdr:from>
    <xdr:ext cx="378565" cy="259045"/>
    <xdr:sp macro="" textlink="">
      <xdr:nvSpPr>
        <xdr:cNvPr id="758" name="テキスト ボックス 757"/>
        <xdr:cNvSpPr txBox="1"/>
      </xdr:nvSpPr>
      <xdr:spPr>
        <a:xfrm>
          <a:off x="21134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10160</xdr:rowOff>
    </xdr:from>
    <xdr:to>
      <xdr:col>29</xdr:col>
      <xdr:colOff>517525</xdr:colOff>
      <xdr:row>37</xdr:row>
      <xdr:rowOff>38735</xdr:rowOff>
    </xdr:to>
    <xdr:cxnSp macro="">
      <xdr:nvCxnSpPr>
        <xdr:cNvPr id="759" name="直線コネクタ 758"/>
        <xdr:cNvCxnSpPr/>
      </xdr:nvCxnSpPr>
      <xdr:spPr>
        <a:xfrm flipV="1">
          <a:off x="19545300" y="6353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75328</xdr:rowOff>
    </xdr:from>
    <xdr:ext cx="378565" cy="259045"/>
    <xdr:sp macro="" textlink="">
      <xdr:nvSpPr>
        <xdr:cNvPr id="761" name="テキスト ボックス 760"/>
        <xdr:cNvSpPr txBox="1"/>
      </xdr:nvSpPr>
      <xdr:spPr>
        <a:xfrm>
          <a:off x="20245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33401</xdr:rowOff>
    </xdr:from>
    <xdr:to>
      <xdr:col>28</xdr:col>
      <xdr:colOff>314325</xdr:colOff>
      <xdr:row>37</xdr:row>
      <xdr:rowOff>38735</xdr:rowOff>
    </xdr:to>
    <xdr:cxnSp macro="">
      <xdr:nvCxnSpPr>
        <xdr:cNvPr id="762" name="直線コネクタ 761"/>
        <xdr:cNvCxnSpPr/>
      </xdr:nvCxnSpPr>
      <xdr:spPr>
        <a:xfrm>
          <a:off x="18656300" y="637705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28846</xdr:rowOff>
    </xdr:from>
    <xdr:ext cx="378565" cy="259045"/>
    <xdr:sp macro="" textlink="">
      <xdr:nvSpPr>
        <xdr:cNvPr id="764" name="テキスト ボックス 763"/>
        <xdr:cNvSpPr txBox="1"/>
      </xdr:nvSpPr>
      <xdr:spPr>
        <a:xfrm>
          <a:off x="19356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158623</xdr:rowOff>
    </xdr:from>
    <xdr:to>
      <xdr:col>32</xdr:col>
      <xdr:colOff>238125</xdr:colOff>
      <xdr:row>37</xdr:row>
      <xdr:rowOff>88773</xdr:rowOff>
    </xdr:to>
    <xdr:sp macro="" textlink="">
      <xdr:nvSpPr>
        <xdr:cNvPr id="772" name="円/楕円 771"/>
        <xdr:cNvSpPr/>
      </xdr:nvSpPr>
      <xdr:spPr>
        <a:xfrm>
          <a:off x="22110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10050</xdr:rowOff>
    </xdr:from>
    <xdr:ext cx="378565" cy="259045"/>
    <xdr:sp macro="" textlink="">
      <xdr:nvSpPr>
        <xdr:cNvPr id="773" name="諸支出金該当値テキスト"/>
        <xdr:cNvSpPr txBox="1"/>
      </xdr:nvSpPr>
      <xdr:spPr>
        <a:xfrm>
          <a:off x="22212300" y="618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80518</xdr:rowOff>
    </xdr:from>
    <xdr:to>
      <xdr:col>31</xdr:col>
      <xdr:colOff>85725</xdr:colOff>
      <xdr:row>33</xdr:row>
      <xdr:rowOff>10668</xdr:rowOff>
    </xdr:to>
    <xdr:sp macro="" textlink="">
      <xdr:nvSpPr>
        <xdr:cNvPr id="774" name="円/楕円 773"/>
        <xdr:cNvSpPr/>
      </xdr:nvSpPr>
      <xdr:spPr>
        <a:xfrm>
          <a:off x="21272500" y="55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27195</xdr:rowOff>
    </xdr:from>
    <xdr:ext cx="469744" cy="259045"/>
    <xdr:sp macro="" textlink="">
      <xdr:nvSpPr>
        <xdr:cNvPr id="775" name="テキスト ボックス 774"/>
        <xdr:cNvSpPr txBox="1"/>
      </xdr:nvSpPr>
      <xdr:spPr>
        <a:xfrm>
          <a:off x="21088427" y="53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130810</xdr:rowOff>
    </xdr:from>
    <xdr:to>
      <xdr:col>29</xdr:col>
      <xdr:colOff>568325</xdr:colOff>
      <xdr:row>37</xdr:row>
      <xdr:rowOff>60960</xdr:rowOff>
    </xdr:to>
    <xdr:sp macro="" textlink="">
      <xdr:nvSpPr>
        <xdr:cNvPr id="776" name="円/楕円 775"/>
        <xdr:cNvSpPr/>
      </xdr:nvSpPr>
      <xdr:spPr>
        <a:xfrm>
          <a:off x="20383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77487</xdr:rowOff>
    </xdr:from>
    <xdr:ext cx="378565" cy="259045"/>
    <xdr:sp macro="" textlink="">
      <xdr:nvSpPr>
        <xdr:cNvPr id="777" name="テキスト ボックス 776"/>
        <xdr:cNvSpPr txBox="1"/>
      </xdr:nvSpPr>
      <xdr:spPr>
        <a:xfrm>
          <a:off x="20245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159385</xdr:rowOff>
    </xdr:from>
    <xdr:to>
      <xdr:col>28</xdr:col>
      <xdr:colOff>365125</xdr:colOff>
      <xdr:row>37</xdr:row>
      <xdr:rowOff>89535</xdr:rowOff>
    </xdr:to>
    <xdr:sp macro="" textlink="">
      <xdr:nvSpPr>
        <xdr:cNvPr id="778" name="円/楕円 777"/>
        <xdr:cNvSpPr/>
      </xdr:nvSpPr>
      <xdr:spPr>
        <a:xfrm>
          <a:off x="19494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79" name="テキスト ボックス 77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154051</xdr:rowOff>
    </xdr:from>
    <xdr:to>
      <xdr:col>27</xdr:col>
      <xdr:colOff>161925</xdr:colOff>
      <xdr:row>37</xdr:row>
      <xdr:rowOff>84201</xdr:rowOff>
    </xdr:to>
    <xdr:sp macro="" textlink="">
      <xdr:nvSpPr>
        <xdr:cNvPr id="780" name="円/楕円 779"/>
        <xdr:cNvSpPr/>
      </xdr:nvSpPr>
      <xdr:spPr>
        <a:xfrm>
          <a:off x="18605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100728</xdr:rowOff>
    </xdr:from>
    <xdr:ext cx="378565" cy="259045"/>
    <xdr:sp macro="" textlink="">
      <xdr:nvSpPr>
        <xdr:cNvPr id="781" name="テキスト ボックス 780"/>
        <xdr:cNvSpPr txBox="1"/>
      </xdr:nvSpPr>
      <xdr:spPr>
        <a:xfrm>
          <a:off x="18467017" y="610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性質別と連動して普通建設事業費の多い土木費が類似団体平均に比べ低く、民生費が顕著な右肩上がりを示している。その他教育費、消防費、農林水産業費等も類似団体平均よりも低い。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２．９億円増の約８億円となり、分母である標準財政規模は前年度に比べ約３．４億円増の４３０．７億円となり、標準財政規模比における比率は０．６６ポイント増となった。</a:t>
          </a:r>
        </a:p>
        <a:p>
          <a:r>
            <a:rPr kumimoji="1" lang="ja-JP" altLang="en-US" sz="1400">
              <a:latin typeface="ＭＳ ゴシック" pitchFamily="49" charset="-128"/>
              <a:ea typeface="ＭＳ ゴシック" pitchFamily="49" charset="-128"/>
            </a:rPr>
            <a:t>　財政調整基金残高については積立が約１．５億円、取崩が４億円の５１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８億円となったことなどから標準財政規模比における比率は前年度に比べ０．６７ポイント減となった。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国民健康保険事業では約１０億８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５７５万円の実質収支の赤字が発生している。長い間、保険税率の据え置きが続いたこと、医療分・後期分・介護分の賦課限度額について、法定限度額以下の設定が続いたことなど、医療給付費の増加に対して歳入が確保できていない状態が継続したことが主な要因と分析している。</a:t>
          </a:r>
        </a:p>
        <a:p>
          <a:r>
            <a:rPr kumimoji="1" lang="ja-JP" altLang="en-US" sz="1200">
              <a:latin typeface="ＭＳ ゴシック" pitchFamily="49" charset="-128"/>
              <a:ea typeface="ＭＳ ゴシック" pitchFamily="49" charset="-128"/>
            </a:rPr>
            <a:t>　現年分については、保険税率の改定により調定額が約３億８４８万円増加し、収納率も</a:t>
          </a:r>
          <a:r>
            <a:rPr kumimoji="1" lang="en-US" altLang="ja-JP" sz="1200">
              <a:latin typeface="ＭＳ ゴシック" pitchFamily="49" charset="-128"/>
              <a:ea typeface="ＭＳ ゴシック" pitchFamily="49" charset="-128"/>
            </a:rPr>
            <a:t>90.53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90.98</a:t>
          </a:r>
          <a:r>
            <a:rPr kumimoji="1" lang="ja-JP" altLang="en-US" sz="1200">
              <a:latin typeface="ＭＳ ゴシック" pitchFamily="49" charset="-128"/>
              <a:ea typeface="ＭＳ ゴシック" pitchFamily="49" charset="-128"/>
            </a:rPr>
            <a:t>％となり</a:t>
          </a:r>
          <a:r>
            <a:rPr kumimoji="1" lang="en-US" altLang="ja-JP" sz="1200">
              <a:latin typeface="ＭＳ ゴシック" pitchFamily="49" charset="-128"/>
              <a:ea typeface="ＭＳ ゴシック" pitchFamily="49" charset="-128"/>
            </a:rPr>
            <a:t>0.45</a:t>
          </a:r>
          <a:r>
            <a:rPr kumimoji="1" lang="ja-JP" altLang="en-US" sz="1200">
              <a:latin typeface="ＭＳ ゴシック" pitchFamily="49" charset="-128"/>
              <a:ea typeface="ＭＳ ゴシック" pitchFamily="49" charset="-128"/>
            </a:rPr>
            <a:t>ポイント上昇したことから、収納額は約３億１９４万円増加している。滞納繰越分は調停額、収納額ともそれぞれ約９</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３８１万円、約１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６１７万円減少したが、総税収納額は約２億８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５７６万円増加している。</a:t>
          </a:r>
        </a:p>
        <a:p>
          <a:r>
            <a:rPr kumimoji="1" lang="ja-JP" altLang="en-US" sz="1200">
              <a:latin typeface="ＭＳ ゴシック" pitchFamily="49" charset="-128"/>
              <a:ea typeface="ＭＳ ゴシック" pitchFamily="49" charset="-128"/>
            </a:rPr>
            <a:t>　保険給付費が約７億７３５万円の増加となったが、一般会計からの繰出を４億円行ったことや保険基盤安定繰入金の約４億５</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８０５万円の増加等により、単年度収支は約３億６</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３１８万円の黒字となり、前年度より累積赤字額が減少した。</a:t>
          </a:r>
        </a:p>
        <a:p>
          <a:r>
            <a:rPr kumimoji="1" lang="ja-JP" altLang="en-US" sz="1200">
              <a:latin typeface="ＭＳ ゴシック" pitchFamily="49" charset="-128"/>
              <a:ea typeface="ＭＳ ゴシック" pitchFamily="49" charset="-128"/>
            </a:rPr>
            <a:t>病院事業では平成２７年度中に、退職手当組合への超過払いが新たに約３億５，８４６万円増加し、また、</a:t>
          </a:r>
          <a:r>
            <a:rPr kumimoji="1" lang="ja-JP" altLang="en-US" sz="1200">
              <a:solidFill>
                <a:schemeClr val="dk1"/>
              </a:solidFill>
              <a:latin typeface="+mn-lt"/>
              <a:ea typeface="+mn-ea"/>
              <a:cs typeface="+mn-cs"/>
            </a:rPr>
            <a:t>純損失が約１億２，６０７万円（前年度より約２億４，７０３万円縮小）となったが、</a:t>
          </a:r>
          <a:r>
            <a:rPr kumimoji="1" lang="ja-JP" altLang="en-US" sz="1200">
              <a:latin typeface="ＭＳ ゴシック" pitchFamily="49" charset="-128"/>
              <a:ea typeface="ＭＳ ゴシック" pitchFamily="49" charset="-128"/>
            </a:rPr>
            <a:t>一般会計から長期資金で５．５億円調達した結果、資金不足が約０．６億円減少し、約２億７，１４３万円となった。平成２７年度末までの退職手当組合への超過払い累計が約３８億３，０３１万円あり、大きな負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74425425</v>
      </c>
      <c r="BO4" s="379"/>
      <c r="BP4" s="379"/>
      <c r="BQ4" s="379"/>
      <c r="BR4" s="379"/>
      <c r="BS4" s="379"/>
      <c r="BT4" s="379"/>
      <c r="BU4" s="380"/>
      <c r="BV4" s="378">
        <v>72778325</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1.9</v>
      </c>
      <c r="CU4" s="385"/>
      <c r="CV4" s="385"/>
      <c r="CW4" s="385"/>
      <c r="CX4" s="385"/>
      <c r="CY4" s="385"/>
      <c r="CZ4" s="385"/>
      <c r="DA4" s="386"/>
      <c r="DB4" s="384">
        <v>1.2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73185907</v>
      </c>
      <c r="BO5" s="416"/>
      <c r="BP5" s="416"/>
      <c r="BQ5" s="416"/>
      <c r="BR5" s="416"/>
      <c r="BS5" s="416"/>
      <c r="BT5" s="416"/>
      <c r="BU5" s="417"/>
      <c r="BV5" s="415">
        <v>71634901</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96.3</v>
      </c>
      <c r="CU5" s="413"/>
      <c r="CV5" s="413"/>
      <c r="CW5" s="413"/>
      <c r="CX5" s="413"/>
      <c r="CY5" s="413"/>
      <c r="CZ5" s="413"/>
      <c r="DA5" s="414"/>
      <c r="DB5" s="412">
        <v>96.3</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1239518</v>
      </c>
      <c r="BO6" s="416"/>
      <c r="BP6" s="416"/>
      <c r="BQ6" s="416"/>
      <c r="BR6" s="416"/>
      <c r="BS6" s="416"/>
      <c r="BT6" s="416"/>
      <c r="BU6" s="417"/>
      <c r="BV6" s="415">
        <v>1143424</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104.2</v>
      </c>
      <c r="CU6" s="453"/>
      <c r="CV6" s="453"/>
      <c r="CW6" s="453"/>
      <c r="CX6" s="453"/>
      <c r="CY6" s="453"/>
      <c r="CZ6" s="453"/>
      <c r="DA6" s="454"/>
      <c r="DB6" s="452">
        <v>104.8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435269</v>
      </c>
      <c r="BO7" s="416"/>
      <c r="BP7" s="416"/>
      <c r="BQ7" s="416"/>
      <c r="BR7" s="416"/>
      <c r="BS7" s="416"/>
      <c r="BT7" s="416"/>
      <c r="BU7" s="417"/>
      <c r="BV7" s="415">
        <v>626610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43073912</v>
      </c>
      <c r="CU7" s="416"/>
      <c r="CV7" s="416"/>
      <c r="CW7" s="416"/>
      <c r="CX7" s="416"/>
      <c r="CY7" s="416"/>
      <c r="CZ7" s="416"/>
      <c r="DA7" s="417"/>
      <c r="DB7" s="415">
        <v>42734059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804249</v>
      </c>
      <c r="BO8" s="416"/>
      <c r="BP8" s="416"/>
      <c r="BQ8" s="416"/>
      <c r="BR8" s="416"/>
      <c r="BS8" s="416"/>
      <c r="BT8" s="416"/>
      <c r="BU8" s="417"/>
      <c r="BV8" s="415">
        <v>516814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224903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287435</v>
      </c>
      <c r="BO9" s="416"/>
      <c r="BP9" s="416"/>
      <c r="BQ9" s="416"/>
      <c r="BR9" s="416"/>
      <c r="BS9" s="416"/>
      <c r="BT9" s="416"/>
      <c r="BU9" s="417"/>
      <c r="BV9" s="415">
        <v>-308104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225700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152261</v>
      </c>
      <c r="BO10" s="416"/>
      <c r="BP10" s="416"/>
      <c r="BQ10" s="416"/>
      <c r="BR10" s="416"/>
      <c r="BS10" s="416"/>
      <c r="BT10" s="416"/>
      <c r="BU10" s="417"/>
      <c r="BV10" s="415">
        <v>333664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98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v>624310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233962</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400000</v>
      </c>
      <c r="BO12" s="416"/>
      <c r="BP12" s="416"/>
      <c r="BQ12" s="416"/>
      <c r="BR12" s="416"/>
      <c r="BS12" s="416"/>
      <c r="BT12" s="416"/>
      <c r="BU12" s="417"/>
      <c r="BV12" s="415">
        <v>400000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231063</v>
      </c>
      <c r="S13" s="497"/>
      <c r="T13" s="497"/>
      <c r="U13" s="497"/>
      <c r="V13" s="498"/>
      <c r="W13" s="431" t="s">
        <v>122</v>
      </c>
      <c r="X13" s="432"/>
      <c r="Y13" s="432"/>
      <c r="Z13" s="432"/>
      <c r="AA13" s="432"/>
      <c r="AB13" s="422"/>
      <c r="AC13" s="466">
        <v>824</v>
      </c>
      <c r="AD13" s="467"/>
      <c r="AE13" s="467"/>
      <c r="AF13" s="467"/>
      <c r="AG13" s="506"/>
      <c r="AH13" s="466">
        <v>1067</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39696</v>
      </c>
      <c r="BO13" s="416"/>
      <c r="BP13" s="416"/>
      <c r="BQ13" s="416"/>
      <c r="BR13" s="416"/>
      <c r="BS13" s="416"/>
      <c r="BT13" s="416"/>
      <c r="BU13" s="417"/>
      <c r="BV13" s="415">
        <v>249870</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234003</v>
      </c>
      <c r="S14" s="497"/>
      <c r="T14" s="497"/>
      <c r="U14" s="497"/>
      <c r="V14" s="498"/>
      <c r="W14" s="405"/>
      <c r="X14" s="406"/>
      <c r="Y14" s="406"/>
      <c r="Z14" s="406"/>
      <c r="AA14" s="406"/>
      <c r="AB14" s="395"/>
      <c r="AC14" s="499">
        <v>0.9</v>
      </c>
      <c r="AD14" s="500"/>
      <c r="AE14" s="500"/>
      <c r="AF14" s="500"/>
      <c r="AG14" s="501"/>
      <c r="AH14" s="499">
        <v>1.1000000000000001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43</v>
      </c>
      <c r="CU14" s="511"/>
      <c r="CV14" s="511"/>
      <c r="CW14" s="511"/>
      <c r="CX14" s="511"/>
      <c r="CY14" s="511"/>
      <c r="CZ14" s="511"/>
      <c r="DA14" s="512"/>
      <c r="DB14" s="510">
        <v>48.8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231072</v>
      </c>
      <c r="S15" s="497"/>
      <c r="T15" s="497"/>
      <c r="U15" s="497"/>
      <c r="V15" s="498"/>
      <c r="W15" s="431" t="s">
        <v>129</v>
      </c>
      <c r="X15" s="432"/>
      <c r="Y15" s="432"/>
      <c r="Z15" s="432"/>
      <c r="AA15" s="432"/>
      <c r="AB15" s="422"/>
      <c r="AC15" s="466">
        <v>17703</v>
      </c>
      <c r="AD15" s="467"/>
      <c r="AE15" s="467"/>
      <c r="AF15" s="467"/>
      <c r="AG15" s="506"/>
      <c r="AH15" s="466">
        <v>20963</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27637056</v>
      </c>
      <c r="BO15" s="379"/>
      <c r="BP15" s="379"/>
      <c r="BQ15" s="379"/>
      <c r="BR15" s="379"/>
      <c r="BS15" s="379"/>
      <c r="BT15" s="379"/>
      <c r="BU15" s="380"/>
      <c r="BV15" s="378">
        <v>26820508</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20</v>
      </c>
      <c r="AD16" s="500"/>
      <c r="AE16" s="500"/>
      <c r="AF16" s="500"/>
      <c r="AG16" s="501"/>
      <c r="AH16" s="499">
        <v>21.3</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31418642</v>
      </c>
      <c r="BO16" s="416"/>
      <c r="BP16" s="416"/>
      <c r="BQ16" s="416"/>
      <c r="BR16" s="416"/>
      <c r="BS16" s="416"/>
      <c r="BT16" s="416"/>
      <c r="BU16" s="417"/>
      <c r="BV16" s="415">
        <v>30641715</v>
      </c>
      <c r="BW16" s="416"/>
      <c r="BX16" s="416"/>
      <c r="BY16" s="416"/>
      <c r="BZ16" s="416"/>
      <c r="CA16" s="416"/>
      <c r="CB16" s="416"/>
      <c r="CC16" s="417"/>
      <c r="CD16" s="152"/>
      <c r="CE16" s="522" t="s">
        <v>135</v>
      </c>
      <c r="CF16" s="522"/>
      <c r="CG16" s="522"/>
      <c r="CH16" s="522"/>
      <c r="CI16" s="522"/>
      <c r="CJ16" s="522"/>
      <c r="CK16" s="522"/>
      <c r="CL16" s="522"/>
      <c r="CM16" s="522"/>
      <c r="CN16" s="522"/>
      <c r="CO16" s="522"/>
      <c r="CP16" s="522"/>
      <c r="CQ16" s="522"/>
      <c r="CR16" s="522"/>
      <c r="CS16" s="523"/>
      <c r="CT16" s="412">
        <v>2.7</v>
      </c>
      <c r="CU16" s="413"/>
      <c r="CV16" s="413"/>
      <c r="CW16" s="413"/>
      <c r="CX16" s="413"/>
      <c r="CY16" s="413"/>
      <c r="CZ16" s="413"/>
      <c r="DA16" s="414"/>
      <c r="DB16" s="412">
        <v>3.5</v>
      </c>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133</v>
      </c>
      <c r="S17" s="517"/>
      <c r="T17" s="517"/>
      <c r="U17" s="517"/>
      <c r="V17" s="518"/>
      <c r="W17" s="431" t="s">
        <v>137</v>
      </c>
      <c r="X17" s="432"/>
      <c r="Y17" s="432"/>
      <c r="Z17" s="432"/>
      <c r="AA17" s="432"/>
      <c r="AB17" s="422"/>
      <c r="AC17" s="466">
        <v>69947</v>
      </c>
      <c r="AD17" s="467"/>
      <c r="AE17" s="467"/>
      <c r="AF17" s="467"/>
      <c r="AG17" s="506"/>
      <c r="AH17" s="466">
        <v>73990</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35896467</v>
      </c>
      <c r="BO17" s="416"/>
      <c r="BP17" s="416"/>
      <c r="BQ17" s="416"/>
      <c r="BR17" s="416"/>
      <c r="BS17" s="416"/>
      <c r="BT17" s="416"/>
      <c r="BU17" s="417"/>
      <c r="BV17" s="415">
        <v>35166565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101.8</v>
      </c>
      <c r="M18" s="528"/>
      <c r="N18" s="528"/>
      <c r="O18" s="528"/>
      <c r="P18" s="528"/>
      <c r="Q18" s="528"/>
      <c r="R18" s="529"/>
      <c r="S18" s="529"/>
      <c r="T18" s="529"/>
      <c r="U18" s="529"/>
      <c r="V18" s="530"/>
      <c r="W18" s="433"/>
      <c r="X18" s="434"/>
      <c r="Y18" s="434"/>
      <c r="Z18" s="434"/>
      <c r="AA18" s="434"/>
      <c r="AB18" s="425"/>
      <c r="AC18" s="531">
        <v>79.099999999999994</v>
      </c>
      <c r="AD18" s="532"/>
      <c r="AE18" s="532"/>
      <c r="AF18" s="532"/>
      <c r="AG18" s="533"/>
      <c r="AH18" s="531">
        <v>75.099999999999994</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43460599</v>
      </c>
      <c r="BO18" s="416"/>
      <c r="BP18" s="416"/>
      <c r="BQ18" s="416"/>
      <c r="BR18" s="416"/>
      <c r="BS18" s="416"/>
      <c r="BT18" s="416"/>
      <c r="BU18" s="417"/>
      <c r="BV18" s="415">
        <v>42225711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2209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51458065</v>
      </c>
      <c r="BO19" s="416"/>
      <c r="BP19" s="416"/>
      <c r="BQ19" s="416"/>
      <c r="BR19" s="416"/>
      <c r="BS19" s="416"/>
      <c r="BT19" s="416"/>
      <c r="BU19" s="417"/>
      <c r="BV19" s="415">
        <v>51030650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94140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73667591</v>
      </c>
      <c r="BO23" s="416"/>
      <c r="BP23" s="416"/>
      <c r="BQ23" s="416"/>
      <c r="BR23" s="416"/>
      <c r="BS23" s="416"/>
      <c r="BT23" s="416"/>
      <c r="BU23" s="417"/>
      <c r="BV23" s="415">
        <v>74409366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8802</v>
      </c>
      <c r="R24" s="467"/>
      <c r="S24" s="467"/>
      <c r="T24" s="467"/>
      <c r="U24" s="467"/>
      <c r="V24" s="506"/>
      <c r="W24" s="561"/>
      <c r="X24" s="549"/>
      <c r="Y24" s="550"/>
      <c r="Z24" s="465" t="s">
        <v>153</v>
      </c>
      <c r="AA24" s="445"/>
      <c r="AB24" s="445"/>
      <c r="AC24" s="445"/>
      <c r="AD24" s="445"/>
      <c r="AE24" s="445"/>
      <c r="AF24" s="445"/>
      <c r="AG24" s="446"/>
      <c r="AH24" s="466">
        <v>1273</v>
      </c>
      <c r="AI24" s="467"/>
      <c r="AJ24" s="467"/>
      <c r="AK24" s="467"/>
      <c r="AL24" s="506"/>
      <c r="AM24" s="466">
        <v>3936116</v>
      </c>
      <c r="AN24" s="467"/>
      <c r="AO24" s="467"/>
      <c r="AP24" s="467"/>
      <c r="AQ24" s="467"/>
      <c r="AR24" s="506"/>
      <c r="AS24" s="466">
        <v>3092</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57768817</v>
      </c>
      <c r="BO24" s="416"/>
      <c r="BP24" s="416"/>
      <c r="BQ24" s="416"/>
      <c r="BR24" s="416"/>
      <c r="BS24" s="416"/>
      <c r="BT24" s="416"/>
      <c r="BU24" s="417"/>
      <c r="BV24" s="415">
        <v>57198752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1</v>
      </c>
      <c r="M25" s="467"/>
      <c r="N25" s="467"/>
      <c r="O25" s="467"/>
      <c r="P25" s="506"/>
      <c r="Q25" s="466">
        <v>7400</v>
      </c>
      <c r="R25" s="467"/>
      <c r="S25" s="467"/>
      <c r="T25" s="467"/>
      <c r="U25" s="467"/>
      <c r="V25" s="506"/>
      <c r="W25" s="561"/>
      <c r="X25" s="549"/>
      <c r="Y25" s="550"/>
      <c r="Z25" s="465" t="s">
        <v>156</v>
      </c>
      <c r="AA25" s="445"/>
      <c r="AB25" s="445"/>
      <c r="AC25" s="445"/>
      <c r="AD25" s="445"/>
      <c r="AE25" s="445"/>
      <c r="AF25" s="445"/>
      <c r="AG25" s="446"/>
      <c r="AH25" s="466">
        <v>230</v>
      </c>
      <c r="AI25" s="467"/>
      <c r="AJ25" s="467"/>
      <c r="AK25" s="467"/>
      <c r="AL25" s="506"/>
      <c r="AM25" s="466">
        <v>656420</v>
      </c>
      <c r="AN25" s="467"/>
      <c r="AO25" s="467"/>
      <c r="AP25" s="467"/>
      <c r="AQ25" s="467"/>
      <c r="AR25" s="506"/>
      <c r="AS25" s="466">
        <v>2854</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18572628</v>
      </c>
      <c r="BO25" s="379"/>
      <c r="BP25" s="379"/>
      <c r="BQ25" s="379"/>
      <c r="BR25" s="379"/>
      <c r="BS25" s="379"/>
      <c r="BT25" s="379"/>
      <c r="BU25" s="380"/>
      <c r="BV25" s="378">
        <v>18418542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6479</v>
      </c>
      <c r="R26" s="467"/>
      <c r="S26" s="467"/>
      <c r="T26" s="467"/>
      <c r="U26" s="467"/>
      <c r="V26" s="506"/>
      <c r="W26" s="561"/>
      <c r="X26" s="549"/>
      <c r="Y26" s="550"/>
      <c r="Z26" s="465" t="s">
        <v>159</v>
      </c>
      <c r="AA26" s="571"/>
      <c r="AB26" s="571"/>
      <c r="AC26" s="571"/>
      <c r="AD26" s="571"/>
      <c r="AE26" s="571"/>
      <c r="AF26" s="571"/>
      <c r="AG26" s="572"/>
      <c r="AH26" s="466">
        <v>189</v>
      </c>
      <c r="AI26" s="467"/>
      <c r="AJ26" s="467"/>
      <c r="AK26" s="467"/>
      <c r="AL26" s="506"/>
      <c r="AM26" s="466">
        <v>600264</v>
      </c>
      <c r="AN26" s="467"/>
      <c r="AO26" s="467"/>
      <c r="AP26" s="467"/>
      <c r="AQ26" s="467"/>
      <c r="AR26" s="506"/>
      <c r="AS26" s="466">
        <v>3176</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7117</v>
      </c>
      <c r="R27" s="467"/>
      <c r="S27" s="467"/>
      <c r="T27" s="467"/>
      <c r="U27" s="467"/>
      <c r="V27" s="506"/>
      <c r="W27" s="561"/>
      <c r="X27" s="549"/>
      <c r="Y27" s="550"/>
      <c r="Z27" s="465" t="s">
        <v>162</v>
      </c>
      <c r="AA27" s="445"/>
      <c r="AB27" s="445"/>
      <c r="AC27" s="445"/>
      <c r="AD27" s="445"/>
      <c r="AE27" s="445"/>
      <c r="AF27" s="445"/>
      <c r="AG27" s="446"/>
      <c r="AH27" s="466">
        <v>95</v>
      </c>
      <c r="AI27" s="467"/>
      <c r="AJ27" s="467"/>
      <c r="AK27" s="467"/>
      <c r="AL27" s="506"/>
      <c r="AM27" s="466">
        <v>317320</v>
      </c>
      <c r="AN27" s="467"/>
      <c r="AO27" s="467"/>
      <c r="AP27" s="467"/>
      <c r="AQ27" s="467"/>
      <c r="AR27" s="506"/>
      <c r="AS27" s="466">
        <v>3340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6394</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5179767</v>
      </c>
      <c r="BO28" s="379"/>
      <c r="BP28" s="379"/>
      <c r="BQ28" s="379"/>
      <c r="BR28" s="379"/>
      <c r="BS28" s="379"/>
      <c r="BT28" s="379"/>
      <c r="BU28" s="380"/>
      <c r="BV28" s="378">
        <v>5427506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24</v>
      </c>
      <c r="M29" s="467"/>
      <c r="N29" s="467"/>
      <c r="O29" s="467"/>
      <c r="P29" s="506"/>
      <c r="Q29" s="466">
        <v>5870</v>
      </c>
      <c r="R29" s="467"/>
      <c r="S29" s="467"/>
      <c r="T29" s="467"/>
      <c r="U29" s="467"/>
      <c r="V29" s="506"/>
      <c r="W29" s="562"/>
      <c r="X29" s="563"/>
      <c r="Y29" s="564"/>
      <c r="Z29" s="465" t="s">
        <v>169</v>
      </c>
      <c r="AA29" s="445"/>
      <c r="AB29" s="445"/>
      <c r="AC29" s="445"/>
      <c r="AD29" s="445"/>
      <c r="AE29" s="445"/>
      <c r="AF29" s="445"/>
      <c r="AG29" s="446"/>
      <c r="AH29" s="466">
        <v>1368</v>
      </c>
      <c r="AI29" s="467"/>
      <c r="AJ29" s="467"/>
      <c r="AK29" s="467"/>
      <c r="AL29" s="506"/>
      <c r="AM29" s="466">
        <v>4253436</v>
      </c>
      <c r="AN29" s="467"/>
      <c r="AO29" s="467"/>
      <c r="AP29" s="467"/>
      <c r="AQ29" s="467"/>
      <c r="AR29" s="506"/>
      <c r="AS29" s="466">
        <v>3109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681590</v>
      </c>
      <c r="BO29" s="416"/>
      <c r="BP29" s="416"/>
      <c r="BQ29" s="416"/>
      <c r="BR29" s="416"/>
      <c r="BS29" s="416"/>
      <c r="BT29" s="416"/>
      <c r="BU29" s="417"/>
      <c r="BV29" s="415">
        <v>825245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4201736</v>
      </c>
      <c r="BO30" s="585"/>
      <c r="BP30" s="585"/>
      <c r="BQ30" s="585"/>
      <c r="BR30" s="585"/>
      <c r="BS30" s="585"/>
      <c r="BT30" s="585"/>
      <c r="BU30" s="586"/>
      <c r="BV30" s="584">
        <v>4642785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病院事業会計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丹波少年自然の家</v>
      </c>
      <c r="BZ34" s="597"/>
      <c r="CA34" s="597"/>
      <c r="CB34" s="597"/>
      <c r="CC34" s="597"/>
      <c r="CD34" s="597"/>
      <c r="CE34" s="597"/>
      <c r="CF34" s="597"/>
      <c r="CG34" s="597"/>
      <c r="CH34" s="597"/>
      <c r="CI34" s="597"/>
      <c r="CJ34" s="597"/>
      <c r="CK34" s="597"/>
      <c r="CL34" s="597"/>
      <c r="CM34" s="597"/>
      <c r="CN34" s="165"/>
      <c r="CO34" s="596">
        <f>IF(CQ34="","",MAX(C34:D43,U34:V43,AM34:AN43,BE34:BF43,BW34:BX43)+1)</f>
        <v>12</v>
      </c>
      <c r="CP34" s="596"/>
      <c r="CQ34" s="597" t="str">
        <f>IF('各会計、関係団体の財政状況及び健全化判断比率'!BS7="","",'各会計、関係団体の財政状況及び健全化判断比率'!BS7)</f>
        <v>（公財）宝塚市スポーツ振興公社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特別会計宝塚すみれ墓苑事業費</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国民健康保険診療施設</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f t="shared" ref="CO35:CO43" si="3">IF(CQ35="","",CO34+1)</f>
        <v>13</v>
      </c>
      <c r="CP35" s="596"/>
      <c r="CQ35" s="597" t="str">
        <f>IF('各会計、関係団体の財政状況及び健全化判断比率'!BS8="","",'各会計、関係団体の財政状況及び健全化判断比率'!BS8)</f>
        <v>ソリオ宝塚都市開発（株）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14</v>
      </c>
      <c r="CP36" s="596"/>
      <c r="CQ36" s="597" t="str">
        <f>IF('各会計、関係団体の財政状況及び健全化判断比率'!BS9="","",'各会計、関係団体の財政状況及び健全化判断比率'!BS9)</f>
        <v>（公財）宝塚市文化財団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15</v>
      </c>
      <c r="CP37" s="596"/>
      <c r="CQ37" s="597" t="str">
        <f>IF('各会計、関係団体の財政状況及び健全化判断比率'!BS10="","",'各会計、関係団体の財政状況及び健全化判断比率'!BS10)</f>
        <v>（一財）宝塚市保健福祉サービス公社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農業共済事業</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16</v>
      </c>
      <c r="CP38" s="596"/>
      <c r="CQ38" s="597" t="str">
        <f>IF('各会計、関係団体の財政状況及び健全化判断比率'!BS11="","",'各会計、関係団体の財政状況及び健全化判断比率'!BS11)</f>
        <v>宝塚都市環境サービス（株）</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17</v>
      </c>
      <c r="CP39" s="596"/>
      <c r="CQ39" s="597" t="str">
        <f>IF('各会計、関係団体の財政状況及び健全化判断比率'!BS12="","",'各会計、関係団体の財政状況及び健全化判断比率'!BS12)</f>
        <v>宝塚山本ガーデン・クリエイティブ（株）</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18</v>
      </c>
      <c r="CP40" s="596"/>
      <c r="CQ40" s="597" t="str">
        <f>IF('各会計、関係団体の財政状況及び健全化判断比率'!BS13="","",'各会計、関係団体の財政状況及び健全化判断比率'!BS13)</f>
        <v>（株）エフエム宝塚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19</v>
      </c>
      <c r="CP41" s="596"/>
      <c r="CQ41" s="597" t="str">
        <f>IF('各会計、関係団体の財政状況及び健全化判断比率'!BS14="","",'各会計、関係団体の財政状況及び健全化判断比率'!BS14)</f>
        <v>宝塚市土地開発公社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20</v>
      </c>
      <c r="CP42" s="596"/>
      <c r="CQ42" s="597" t="str">
        <f>IF('各会計、関係団体の財政状況及び健全化判断比率'!BS15="","",'各会計、関係団体の財政状況及び健全化判断比率'!BS15)</f>
        <v>逆瀬川都市開発（株）</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21</v>
      </c>
      <c r="CP43" s="596"/>
      <c r="CQ43" s="597" t="str">
        <f>IF('各会計、関係団体の財政状況及び健全化判断比率'!BS16="","",'各会計、関係団体の財政状況及び健全化判断比率'!BS16)</f>
        <v>（公財）阪神北広域救急医療財団</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 zoomScale="80" zoomScaleNormal="80" zoomScaleSheetLayoutView="100" workbookViewId="0">
      <selection activeCell="E43" sqref="E43:S4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c r="A35" s="22"/>
      <c r="B35" s="35"/>
      <c r="C35" s="1175" t="s">
        <v>528</v>
      </c>
      <c r="D35" s="1176"/>
      <c r="E35" s="1177"/>
      <c r="F35" s="36">
        <v>1.55</v>
      </c>
      <c r="G35" s="37">
        <v>0.98</v>
      </c>
      <c r="H35" s="37" t="s">
        <v>529</v>
      </c>
      <c r="I35" s="37" t="s">
        <v>530</v>
      </c>
      <c r="J35" s="38" t="s">
        <v>531</v>
      </c>
      <c r="K35" s="22"/>
      <c r="L35" s="22"/>
      <c r="M35" s="22"/>
      <c r="N35" s="22"/>
      <c r="O35" s="22"/>
      <c r="P35" s="22"/>
    </row>
    <row r="36" spans="1:16" ht="39" customHeight="1">
      <c r="A36" s="22"/>
      <c r="B36" s="35"/>
      <c r="C36" s="1175" t="s">
        <v>532</v>
      </c>
      <c r="D36" s="1176"/>
      <c r="E36" s="1177"/>
      <c r="F36" s="36">
        <v>10.27</v>
      </c>
      <c r="G36" s="37">
        <v>10.43</v>
      </c>
      <c r="H36" s="37">
        <v>13.94</v>
      </c>
      <c r="I36" s="37">
        <v>10.9</v>
      </c>
      <c r="J36" s="38">
        <v>8.81</v>
      </c>
      <c r="K36" s="22"/>
      <c r="L36" s="22"/>
      <c r="M36" s="22"/>
      <c r="N36" s="22"/>
      <c r="O36" s="22"/>
      <c r="P36" s="22"/>
    </row>
    <row r="37" spans="1:16" ht="39" customHeight="1">
      <c r="A37" s="22"/>
      <c r="B37" s="35"/>
      <c r="C37" s="1175" t="s">
        <v>533</v>
      </c>
      <c r="D37" s="1176"/>
      <c r="E37" s="1177"/>
      <c r="F37" s="36">
        <v>1.43</v>
      </c>
      <c r="G37" s="37">
        <v>1.98</v>
      </c>
      <c r="H37" s="37">
        <v>1.52</v>
      </c>
      <c r="I37" s="37">
        <v>0.68</v>
      </c>
      <c r="J37" s="38">
        <v>1.36</v>
      </c>
      <c r="K37" s="22"/>
      <c r="L37" s="22"/>
      <c r="M37" s="22"/>
      <c r="N37" s="22"/>
      <c r="O37" s="22"/>
      <c r="P37" s="22"/>
    </row>
    <row r="38" spans="1:16" ht="39" customHeight="1">
      <c r="A38" s="22"/>
      <c r="B38" s="35"/>
      <c r="C38" s="1175" t="s">
        <v>534</v>
      </c>
      <c r="D38" s="1176"/>
      <c r="E38" s="1177"/>
      <c r="F38" s="36">
        <v>1.45</v>
      </c>
      <c r="G38" s="37">
        <v>0.47</v>
      </c>
      <c r="H38" s="37">
        <v>0</v>
      </c>
      <c r="I38" s="37">
        <v>0.98</v>
      </c>
      <c r="J38" s="38">
        <v>1.35</v>
      </c>
      <c r="K38" s="22"/>
      <c r="L38" s="22"/>
      <c r="M38" s="22"/>
      <c r="N38" s="22"/>
      <c r="O38" s="22"/>
      <c r="P38" s="22"/>
    </row>
    <row r="39" spans="1:16" ht="39" customHeight="1">
      <c r="A39" s="22"/>
      <c r="B39" s="35"/>
      <c r="C39" s="1175" t="s">
        <v>535</v>
      </c>
      <c r="D39" s="1176"/>
      <c r="E39" s="1177"/>
      <c r="F39" s="36">
        <v>0</v>
      </c>
      <c r="G39" s="37">
        <v>0</v>
      </c>
      <c r="H39" s="37">
        <v>0</v>
      </c>
      <c r="I39" s="37">
        <v>0.42</v>
      </c>
      <c r="J39" s="38">
        <v>0.99</v>
      </c>
      <c r="K39" s="22"/>
      <c r="L39" s="22"/>
      <c r="M39" s="22"/>
      <c r="N39" s="22"/>
      <c r="O39" s="22"/>
      <c r="P39" s="22"/>
    </row>
    <row r="40" spans="1:16" ht="39" customHeight="1">
      <c r="A40" s="22"/>
      <c r="B40" s="35"/>
      <c r="C40" s="1175" t="s">
        <v>536</v>
      </c>
      <c r="D40" s="1176"/>
      <c r="E40" s="1177"/>
      <c r="F40" s="36" t="s">
        <v>492</v>
      </c>
      <c r="G40" s="37">
        <v>0.25</v>
      </c>
      <c r="H40" s="37">
        <v>0.4</v>
      </c>
      <c r="I40" s="37">
        <v>0.52</v>
      </c>
      <c r="J40" s="38">
        <v>0.5</v>
      </c>
      <c r="K40" s="22"/>
      <c r="L40" s="22"/>
      <c r="M40" s="22"/>
      <c r="N40" s="22"/>
      <c r="O40" s="22"/>
      <c r="P40" s="22"/>
    </row>
    <row r="41" spans="1:16" ht="39" customHeight="1">
      <c r="A41" s="22"/>
      <c r="B41" s="35"/>
      <c r="C41" s="1175" t="s">
        <v>537</v>
      </c>
      <c r="D41" s="1176"/>
      <c r="E41" s="1177"/>
      <c r="F41" s="36">
        <v>0.17</v>
      </c>
      <c r="G41" s="37">
        <v>0.22</v>
      </c>
      <c r="H41" s="37">
        <v>0.22</v>
      </c>
      <c r="I41" s="37">
        <v>0.26</v>
      </c>
      <c r="J41" s="38">
        <v>0.27</v>
      </c>
      <c r="K41" s="22"/>
      <c r="L41" s="22"/>
      <c r="M41" s="22"/>
      <c r="N41" s="22"/>
      <c r="O41" s="22"/>
      <c r="P41" s="22"/>
    </row>
    <row r="42" spans="1:16" ht="39" customHeight="1">
      <c r="A42" s="22"/>
      <c r="B42" s="39"/>
      <c r="C42" s="1175" t="s">
        <v>538</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539</v>
      </c>
      <c r="D43" s="1179"/>
      <c r="E43" s="1180"/>
      <c r="F43" s="41">
        <v>0.01</v>
      </c>
      <c r="G43" s="42">
        <v>0.02</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4" zoomScale="80" zoomScaleNormal="80" zoomScaleSheetLayoutView="55" workbookViewId="0">
      <selection activeCell="E43" sqref="E43:S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8920</v>
      </c>
      <c r="L45" s="60">
        <v>8456</v>
      </c>
      <c r="M45" s="60">
        <v>7954</v>
      </c>
      <c r="N45" s="60">
        <v>7431</v>
      </c>
      <c r="O45" s="61">
        <v>6820</v>
      </c>
      <c r="P45" s="48"/>
      <c r="Q45" s="48"/>
      <c r="R45" s="48"/>
      <c r="S45" s="48"/>
      <c r="T45" s="48"/>
      <c r="U45" s="48"/>
    </row>
    <row r="46" spans="1:21" ht="30.75" customHeight="1">
      <c r="A46" s="48"/>
      <c r="B46" s="1193"/>
      <c r="C46" s="1194"/>
      <c r="D46" s="62"/>
      <c r="E46" s="1185" t="s">
        <v>12</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13</v>
      </c>
      <c r="F47" s="1185"/>
      <c r="G47" s="1185"/>
      <c r="H47" s="1185"/>
      <c r="I47" s="1185"/>
      <c r="J47" s="1186"/>
      <c r="K47" s="63">
        <v>30</v>
      </c>
      <c r="L47" s="64">
        <v>47</v>
      </c>
      <c r="M47" s="64">
        <v>30</v>
      </c>
      <c r="N47" s="64">
        <v>13</v>
      </c>
      <c r="O47" s="65">
        <v>7</v>
      </c>
      <c r="P47" s="48"/>
      <c r="Q47" s="48"/>
      <c r="R47" s="48"/>
      <c r="S47" s="48"/>
      <c r="T47" s="48"/>
      <c r="U47" s="48"/>
    </row>
    <row r="48" spans="1:21" ht="30.75" customHeight="1">
      <c r="A48" s="48"/>
      <c r="B48" s="1193"/>
      <c r="C48" s="1194"/>
      <c r="D48" s="62"/>
      <c r="E48" s="1185" t="s">
        <v>14</v>
      </c>
      <c r="F48" s="1185"/>
      <c r="G48" s="1185"/>
      <c r="H48" s="1185"/>
      <c r="I48" s="1185"/>
      <c r="J48" s="1186"/>
      <c r="K48" s="63">
        <v>1993</v>
      </c>
      <c r="L48" s="64">
        <v>1921</v>
      </c>
      <c r="M48" s="64">
        <v>1881</v>
      </c>
      <c r="N48" s="64">
        <v>1662</v>
      </c>
      <c r="O48" s="65">
        <v>1862</v>
      </c>
      <c r="P48" s="48"/>
      <c r="Q48" s="48"/>
      <c r="R48" s="48"/>
      <c r="S48" s="48"/>
      <c r="T48" s="48"/>
      <c r="U48" s="48"/>
    </row>
    <row r="49" spans="1:21" ht="30.75" customHeight="1">
      <c r="A49" s="48"/>
      <c r="B49" s="1193"/>
      <c r="C49" s="1194"/>
      <c r="D49" s="62"/>
      <c r="E49" s="1185" t="s">
        <v>15</v>
      </c>
      <c r="F49" s="1185"/>
      <c r="G49" s="1185"/>
      <c r="H49" s="1185"/>
      <c r="I49" s="1185"/>
      <c r="J49" s="1186"/>
      <c r="K49" s="63">
        <v>4</v>
      </c>
      <c r="L49" s="64">
        <v>4</v>
      </c>
      <c r="M49" s="64">
        <v>3</v>
      </c>
      <c r="N49" s="64">
        <v>3</v>
      </c>
      <c r="O49" s="65">
        <v>3</v>
      </c>
      <c r="P49" s="48"/>
      <c r="Q49" s="48"/>
      <c r="R49" s="48"/>
      <c r="S49" s="48"/>
      <c r="T49" s="48"/>
      <c r="U49" s="48"/>
    </row>
    <row r="50" spans="1:21" ht="30.75" customHeight="1">
      <c r="A50" s="48"/>
      <c r="B50" s="1193"/>
      <c r="C50" s="1194"/>
      <c r="D50" s="62"/>
      <c r="E50" s="1185" t="s">
        <v>16</v>
      </c>
      <c r="F50" s="1185"/>
      <c r="G50" s="1185"/>
      <c r="H50" s="1185"/>
      <c r="I50" s="1185"/>
      <c r="J50" s="1186"/>
      <c r="K50" s="63">
        <v>486</v>
      </c>
      <c r="L50" s="64">
        <v>490</v>
      </c>
      <c r="M50" s="64">
        <v>466</v>
      </c>
      <c r="N50" s="64">
        <v>493</v>
      </c>
      <c r="O50" s="65">
        <v>593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8349</v>
      </c>
      <c r="L52" s="64">
        <v>7881</v>
      </c>
      <c r="M52" s="64">
        <v>7802</v>
      </c>
      <c r="N52" s="64">
        <v>7859</v>
      </c>
      <c r="O52" s="65">
        <v>7499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3084</v>
      </c>
      <c r="L53" s="69">
        <v>3037</v>
      </c>
      <c r="M53" s="69">
        <v>2532</v>
      </c>
      <c r="N53" s="69">
        <v>1744</v>
      </c>
      <c r="O53" s="70">
        <v>1786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4" zoomScale="80" zoomScaleNormal="80" zoomScaleSheetLayoutView="100" workbookViewId="0">
      <selection activeCell="E43" sqref="E43:S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79073</v>
      </c>
      <c r="J41" s="83">
        <v>79603</v>
      </c>
      <c r="K41" s="83">
        <v>77244</v>
      </c>
      <c r="L41" s="83">
        <v>75761</v>
      </c>
      <c r="M41" s="84">
        <v>74758</v>
      </c>
    </row>
    <row r="42" spans="2:13" ht="27.75" customHeight="1">
      <c r="B42" s="1201"/>
      <c r="C42" s="1202"/>
      <c r="D42" s="85"/>
      <c r="E42" s="1207" t="s">
        <v>25</v>
      </c>
      <c r="F42" s="1207"/>
      <c r="G42" s="1207"/>
      <c r="H42" s="1208"/>
      <c r="I42" s="86">
        <v>9109</v>
      </c>
      <c r="J42" s="87">
        <v>8842</v>
      </c>
      <c r="K42" s="87">
        <v>9237</v>
      </c>
      <c r="L42" s="87">
        <v>8967</v>
      </c>
      <c r="M42" s="88">
        <v>6578</v>
      </c>
    </row>
    <row r="43" spans="2:13" ht="27.75" customHeight="1">
      <c r="B43" s="1201"/>
      <c r="C43" s="1202"/>
      <c r="D43" s="85"/>
      <c r="E43" s="1207" t="s">
        <v>26</v>
      </c>
      <c r="F43" s="1207"/>
      <c r="G43" s="1207"/>
      <c r="H43" s="1208"/>
      <c r="I43" s="86">
        <v>20776</v>
      </c>
      <c r="J43" s="87">
        <v>19963</v>
      </c>
      <c r="K43" s="87">
        <v>18835</v>
      </c>
      <c r="L43" s="87">
        <v>17798</v>
      </c>
      <c r="M43" s="88">
        <v>17682</v>
      </c>
    </row>
    <row r="44" spans="2:13" ht="27.75" customHeight="1">
      <c r="B44" s="1201"/>
      <c r="C44" s="1202"/>
      <c r="D44" s="85"/>
      <c r="E44" s="1207" t="s">
        <v>27</v>
      </c>
      <c r="F44" s="1207"/>
      <c r="G44" s="1207"/>
      <c r="H44" s="1208"/>
      <c r="I44" s="86">
        <v>33</v>
      </c>
      <c r="J44" s="87">
        <v>30</v>
      </c>
      <c r="K44" s="87">
        <v>26</v>
      </c>
      <c r="L44" s="87">
        <v>23</v>
      </c>
      <c r="M44" s="88">
        <v>20</v>
      </c>
    </row>
    <row r="45" spans="2:13" ht="27.75" customHeight="1">
      <c r="B45" s="1201"/>
      <c r="C45" s="1202"/>
      <c r="D45" s="85"/>
      <c r="E45" s="1207" t="s">
        <v>28</v>
      </c>
      <c r="F45" s="1207"/>
      <c r="G45" s="1207"/>
      <c r="H45" s="1208"/>
      <c r="I45" s="86">
        <v>13105</v>
      </c>
      <c r="J45" s="87">
        <v>12592</v>
      </c>
      <c r="K45" s="87">
        <v>11747</v>
      </c>
      <c r="L45" s="87">
        <v>10251</v>
      </c>
      <c r="M45" s="88">
        <v>8980</v>
      </c>
    </row>
    <row r="46" spans="2:13" ht="27.75" customHeight="1">
      <c r="B46" s="1201"/>
      <c r="C46" s="1202"/>
      <c r="D46" s="85"/>
      <c r="E46" s="1207" t="s">
        <v>29</v>
      </c>
      <c r="F46" s="1207"/>
      <c r="G46" s="1207"/>
      <c r="H46" s="1208"/>
      <c r="I46" s="86">
        <v>1103</v>
      </c>
      <c r="J46" s="87">
        <v>841</v>
      </c>
      <c r="K46" s="87">
        <v>1088</v>
      </c>
      <c r="L46" s="87">
        <v>1048</v>
      </c>
      <c r="M46" s="88">
        <v>2615</v>
      </c>
    </row>
    <row r="47" spans="2:13" ht="27.75" customHeight="1">
      <c r="B47" s="1201"/>
      <c r="C47" s="1202"/>
      <c r="D47" s="85"/>
      <c r="E47" s="1207" t="s">
        <v>30</v>
      </c>
      <c r="F47" s="1207"/>
      <c r="G47" s="1207"/>
      <c r="H47" s="1208"/>
      <c r="I47" s="86" t="s">
        <v>492</v>
      </c>
      <c r="J47" s="87" t="s">
        <v>492</v>
      </c>
      <c r="K47" s="87" t="s">
        <v>492</v>
      </c>
      <c r="L47" s="87" t="s">
        <v>492</v>
      </c>
      <c r="M47" s="88" t="s">
        <v>492</v>
      </c>
    </row>
    <row r="48" spans="2:13" ht="27.75" customHeight="1">
      <c r="B48" s="1203"/>
      <c r="C48" s="1204"/>
      <c r="D48" s="85"/>
      <c r="E48" s="1207" t="s">
        <v>31</v>
      </c>
      <c r="F48" s="1207"/>
      <c r="G48" s="1207"/>
      <c r="H48" s="1208"/>
      <c r="I48" s="86" t="s">
        <v>492</v>
      </c>
      <c r="J48" s="87" t="s">
        <v>492</v>
      </c>
      <c r="K48" s="87" t="s">
        <v>492</v>
      </c>
      <c r="L48" s="87" t="s">
        <v>492</v>
      </c>
      <c r="M48" s="88" t="s">
        <v>492</v>
      </c>
    </row>
    <row r="49" spans="2:13" ht="27.75" customHeight="1">
      <c r="B49" s="1209" t="s">
        <v>32</v>
      </c>
      <c r="C49" s="1210"/>
      <c r="D49" s="89"/>
      <c r="E49" s="1207" t="s">
        <v>33</v>
      </c>
      <c r="F49" s="1207"/>
      <c r="G49" s="1207"/>
      <c r="H49" s="1208"/>
      <c r="I49" s="86">
        <v>12203</v>
      </c>
      <c r="J49" s="87">
        <v>12428</v>
      </c>
      <c r="K49" s="87">
        <v>12881</v>
      </c>
      <c r="L49" s="87">
        <v>11641</v>
      </c>
      <c r="M49" s="88">
        <v>10820</v>
      </c>
    </row>
    <row r="50" spans="2:13" ht="27.75" customHeight="1">
      <c r="B50" s="1201"/>
      <c r="C50" s="1202"/>
      <c r="D50" s="85"/>
      <c r="E50" s="1207" t="s">
        <v>34</v>
      </c>
      <c r="F50" s="1207"/>
      <c r="G50" s="1207"/>
      <c r="H50" s="1208"/>
      <c r="I50" s="86">
        <v>29051</v>
      </c>
      <c r="J50" s="87">
        <v>27259</v>
      </c>
      <c r="K50" s="87">
        <v>27207</v>
      </c>
      <c r="L50" s="87">
        <v>25291</v>
      </c>
      <c r="M50" s="88">
        <v>25024</v>
      </c>
    </row>
    <row r="51" spans="2:13" ht="27.75" customHeight="1">
      <c r="B51" s="1203"/>
      <c r="C51" s="1204"/>
      <c r="D51" s="85"/>
      <c r="E51" s="1207" t="s">
        <v>35</v>
      </c>
      <c r="F51" s="1207"/>
      <c r="G51" s="1207"/>
      <c r="H51" s="1208"/>
      <c r="I51" s="86">
        <v>58464</v>
      </c>
      <c r="J51" s="87">
        <v>58564</v>
      </c>
      <c r="K51" s="87">
        <v>59568</v>
      </c>
      <c r="L51" s="87">
        <v>58751</v>
      </c>
      <c r="M51" s="88">
        <v>58403</v>
      </c>
    </row>
    <row r="52" spans="2:13" ht="27.75" customHeight="1" thickBot="1">
      <c r="B52" s="1211" t="s">
        <v>36</v>
      </c>
      <c r="C52" s="1212"/>
      <c r="D52" s="90"/>
      <c r="E52" s="1213" t="s">
        <v>37</v>
      </c>
      <c r="F52" s="1213"/>
      <c r="G52" s="1213"/>
      <c r="H52" s="1214"/>
      <c r="I52" s="91">
        <v>23481</v>
      </c>
      <c r="J52" s="92">
        <v>23620</v>
      </c>
      <c r="K52" s="92">
        <v>18521</v>
      </c>
      <c r="L52" s="92">
        <v>18165</v>
      </c>
      <c r="M52" s="93">
        <v>16385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2" zoomScaleNormal="100" zoomScaleSheetLayoutView="55" workbookViewId="0">
      <selection activeCell="E43" sqref="E43:S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556</v>
      </c>
      <c r="H73" s="1228"/>
      <c r="I73" s="1233" t="s">
        <v>557</v>
      </c>
      <c r="J73" s="1233"/>
      <c r="K73" s="1248">
        <v>64.599999999999994</v>
      </c>
      <c r="L73" s="1248">
        <v>64.2</v>
      </c>
      <c r="M73" s="1236">
        <v>49.5</v>
      </c>
      <c r="N73" s="1236">
        <v>48.8</v>
      </c>
      <c r="O73" s="1236">
        <v>43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9.1</v>
      </c>
      <c r="L75" s="1249">
        <v>8.6</v>
      </c>
      <c r="M75" s="1249">
        <v>7.8</v>
      </c>
      <c r="N75" s="1249">
        <v>6.5</v>
      </c>
      <c r="O75" s="1249">
        <v>5.3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62.5</v>
      </c>
      <c r="L77" s="1248">
        <v>57.8</v>
      </c>
      <c r="M77" s="1236">
        <v>49.8</v>
      </c>
      <c r="N77" s="1236">
        <v>45.1</v>
      </c>
      <c r="O77" s="1236">
        <v>37.4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8.6</v>
      </c>
      <c r="L79" s="1251">
        <v>8.3000000000000007</v>
      </c>
      <c r="M79" s="1251">
        <v>7.7</v>
      </c>
      <c r="N79" s="1251">
        <v>7.1</v>
      </c>
      <c r="O79" s="1251">
        <v>6.3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E43" sqref="E43:S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8576" zoomScaleNormal="100" zoomScaleSheetLayoutView="55" workbookViewId="0">
      <selection activeCell="E43" sqref="E43:S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21961</v>
      </c>
      <c r="E3" s="116"/>
      <c r="F3" s="117">
        <v>36765</v>
      </c>
      <c r="G3" s="118"/>
      <c r="H3" s="119"/>
    </row>
    <row r="4" spans="1:8">
      <c r="A4" s="120"/>
      <c r="B4" s="121"/>
      <c r="C4" s="122"/>
      <c r="D4" s="123">
        <v>14480</v>
      </c>
      <c r="E4" s="124"/>
      <c r="F4" s="125">
        <v>20975</v>
      </c>
      <c r="G4" s="126"/>
      <c r="H4" s="127"/>
    </row>
    <row r="5" spans="1:8">
      <c r="A5" s="108" t="s">
        <v>511</v>
      </c>
      <c r="B5" s="113"/>
      <c r="C5" s="114"/>
      <c r="D5" s="115">
        <v>31008</v>
      </c>
      <c r="E5" s="116"/>
      <c r="F5" s="117">
        <v>39052</v>
      </c>
      <c r="G5" s="118"/>
      <c r="H5" s="119"/>
    </row>
    <row r="6" spans="1:8">
      <c r="A6" s="120"/>
      <c r="B6" s="121"/>
      <c r="C6" s="122"/>
      <c r="D6" s="123">
        <v>21477</v>
      </c>
      <c r="E6" s="124"/>
      <c r="F6" s="125">
        <v>21186</v>
      </c>
      <c r="G6" s="126"/>
      <c r="H6" s="127"/>
    </row>
    <row r="7" spans="1:8">
      <c r="A7" s="108" t="s">
        <v>512</v>
      </c>
      <c r="B7" s="113"/>
      <c r="C7" s="114"/>
      <c r="D7" s="115">
        <v>24131</v>
      </c>
      <c r="E7" s="116"/>
      <c r="F7" s="117">
        <v>41235</v>
      </c>
      <c r="G7" s="118"/>
      <c r="H7" s="119"/>
    </row>
    <row r="8" spans="1:8">
      <c r="A8" s="120"/>
      <c r="B8" s="121"/>
      <c r="C8" s="122"/>
      <c r="D8" s="123">
        <v>12703</v>
      </c>
      <c r="E8" s="124"/>
      <c r="F8" s="125">
        <v>22086</v>
      </c>
      <c r="G8" s="126"/>
      <c r="H8" s="127"/>
    </row>
    <row r="9" spans="1:8">
      <c r="A9" s="108" t="s">
        <v>513</v>
      </c>
      <c r="B9" s="113"/>
      <c r="C9" s="114"/>
      <c r="D9" s="115">
        <v>26825</v>
      </c>
      <c r="E9" s="116"/>
      <c r="F9" s="117">
        <v>41862</v>
      </c>
      <c r="G9" s="118"/>
      <c r="H9" s="119"/>
    </row>
    <row r="10" spans="1:8">
      <c r="A10" s="120"/>
      <c r="B10" s="121"/>
      <c r="C10" s="122"/>
      <c r="D10" s="123">
        <v>15290</v>
      </c>
      <c r="E10" s="124"/>
      <c r="F10" s="125">
        <v>23710</v>
      </c>
      <c r="G10" s="126"/>
      <c r="H10" s="127"/>
    </row>
    <row r="11" spans="1:8">
      <c r="A11" s="108" t="s">
        <v>514</v>
      </c>
      <c r="B11" s="113"/>
      <c r="C11" s="114"/>
      <c r="D11" s="115">
        <v>25872</v>
      </c>
      <c r="E11" s="116"/>
      <c r="F11" s="117">
        <v>43554</v>
      </c>
      <c r="G11" s="118"/>
      <c r="H11" s="119"/>
    </row>
    <row r="12" spans="1:8">
      <c r="A12" s="120"/>
      <c r="B12" s="121"/>
      <c r="C12" s="128"/>
      <c r="D12" s="123">
        <v>11295</v>
      </c>
      <c r="E12" s="124"/>
      <c r="F12" s="125">
        <v>24811</v>
      </c>
      <c r="G12" s="126"/>
      <c r="H12" s="127"/>
    </row>
    <row r="13" spans="1:8">
      <c r="A13" s="108"/>
      <c r="B13" s="113"/>
      <c r="C13" s="129"/>
      <c r="D13" s="130">
        <v>25959</v>
      </c>
      <c r="E13" s="131"/>
      <c r="F13" s="132">
        <v>40494</v>
      </c>
      <c r="G13" s="133"/>
      <c r="H13" s="119"/>
    </row>
    <row r="14" spans="1:8">
      <c r="A14" s="120"/>
      <c r="B14" s="121"/>
      <c r="C14" s="122"/>
      <c r="D14" s="123">
        <v>15049</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1.44</v>
      </c>
      <c r="C19" s="134">
        <f>ROUND(VALUE(SUBSTITUTE(実質収支比率等に係る経年分析!G$48,"▲","-")),2)</f>
        <v>2.2400000000000002</v>
      </c>
      <c r="D19" s="134">
        <f>ROUND(VALUE(SUBSTITUTE(実質収支比率等に係る経年分析!H$48,"▲","-")),2)</f>
        <v>1.93</v>
      </c>
      <c r="E19" s="134">
        <f>ROUND(VALUE(SUBSTITUTE(実質収支比率等に係る経年分析!I$48,"▲","-")),2)</f>
        <v>1.21</v>
      </c>
      <c r="F19" s="134">
        <f>ROUND(VALUE(SUBSTITUTE(実質収支比率等に係る経年分析!J$48,"▲","-")),2)</f>
        <v>1.87</v>
      </c>
    </row>
    <row r="20" spans="1:11">
      <c r="A20" s="134" t="s">
        <v>42</v>
      </c>
      <c r="B20" s="134">
        <f>ROUND(VALUE(SUBSTITUTE(実質収支比率等に係る経年分析!F$47,"▲","-")),2)</f>
        <v>11.31</v>
      </c>
      <c r="C20" s="134">
        <f>ROUND(VALUE(SUBSTITUTE(実質収支比率等に係る経年分析!G$47,"▲","-")),2)</f>
        <v>12</v>
      </c>
      <c r="D20" s="134">
        <f>ROUND(VALUE(SUBSTITUTE(実質収支比率等に係る経年分析!H$47,"▲","-")),2)</f>
        <v>12.86</v>
      </c>
      <c r="E20" s="134">
        <f>ROUND(VALUE(SUBSTITUTE(実質収支比率等に係る経年分析!I$47,"▲","-")),2)</f>
        <v>12.7</v>
      </c>
      <c r="F20" s="134">
        <f>ROUND(VALUE(SUBSTITUTE(実質収支比率等に係る経年分析!J$47,"▲","-")),2)</f>
        <v>12.03</v>
      </c>
    </row>
    <row r="21" spans="1:11">
      <c r="A21" s="134" t="s">
        <v>43</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1.55</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0.27</v>
      </c>
    </row>
    <row r="30" spans="1:11">
      <c r="A30" s="135" t="str">
        <f>IF(連結実質赤字比率に係る赤字・黒字の構成分析!C$40="",NA(),連結実質赤字比率に係る赤字・黒字の構成分析!C$40)</f>
        <v>特別会計宝塚すみれ墓苑事業費</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0.99</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0.98</v>
      </c>
      <c r="F35" s="135">
        <f>IF(ROUND(VALUE(SUBSTITUTE(連結実質赤字比率に係る赤字・黒字の構成分析!H$35,"▲", "-")), 2) &lt; 0, ABS(ROUND(VALUE(SUBSTITUTE(連結実質赤字比率に係る赤字・黒字の構成分析!H$35,"▲", "-")), 2)), NA())</f>
        <v>2.46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0.76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2.48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3.88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8349</v>
      </c>
      <c r="E42" s="136"/>
      <c r="F42" s="136"/>
      <c r="G42" s="136">
        <f>'実質公債費比率（分子）の構造'!L$52</f>
        <v>7881</v>
      </c>
      <c r="H42" s="136"/>
      <c r="I42" s="136"/>
      <c r="J42" s="136">
        <f>'実質公債費比率（分子）の構造'!M$52</f>
        <v>7802</v>
      </c>
      <c r="K42" s="136"/>
      <c r="L42" s="136"/>
      <c r="M42" s="136">
        <f>'実質公債費比率（分子）の構造'!N$52</f>
        <v>7859</v>
      </c>
      <c r="N42" s="136"/>
      <c r="O42" s="136"/>
      <c r="P42" s="136">
        <f>'実質公債費比率（分子）の構造'!O$52</f>
        <v>7499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486</v>
      </c>
      <c r="C44" s="136"/>
      <c r="D44" s="136"/>
      <c r="E44" s="136">
        <f>'実質公債費比率（分子）の構造'!L$50</f>
        <v>490</v>
      </c>
      <c r="F44" s="136"/>
      <c r="G44" s="136"/>
      <c r="H44" s="136">
        <f>'実質公債費比率（分子）の構造'!M$50</f>
        <v>466</v>
      </c>
      <c r="I44" s="136"/>
      <c r="J44" s="136"/>
      <c r="K44" s="136">
        <f>'実質公債費比率（分子）の構造'!N$50</f>
        <v>493</v>
      </c>
      <c r="L44" s="136"/>
      <c r="M44" s="136"/>
      <c r="N44" s="136">
        <f>'実質公債費比率（分子）の構造'!O$50</f>
        <v>593</v>
      </c>
      <c r="O44" s="136"/>
      <c r="P44" s="136"/>
    </row>
    <row r="45" spans="1:16">
      <c r="A45" s="136" t="s">
        <v>53</v>
      </c>
      <c r="B45" s="136">
        <f>'実質公債費比率（分子）の構造'!K$49</f>
        <v>4</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54</v>
      </c>
      <c r="B46" s="136">
        <f>'実質公債費比率（分子）の構造'!K$48</f>
        <v>1993</v>
      </c>
      <c r="C46" s="136"/>
      <c r="D46" s="136"/>
      <c r="E46" s="136">
        <f>'実質公債費比率（分子）の構造'!L$48</f>
        <v>1921</v>
      </c>
      <c r="F46" s="136"/>
      <c r="G46" s="136"/>
      <c r="H46" s="136">
        <f>'実質公債費比率（分子）の構造'!M$48</f>
        <v>1881</v>
      </c>
      <c r="I46" s="136"/>
      <c r="J46" s="136"/>
      <c r="K46" s="136">
        <f>'実質公債費比率（分子）の構造'!N$48</f>
        <v>1662</v>
      </c>
      <c r="L46" s="136"/>
      <c r="M46" s="136"/>
      <c r="N46" s="136">
        <f>'実質公債費比率（分子）の構造'!O$48</f>
        <v>1862</v>
      </c>
      <c r="O46" s="136"/>
      <c r="P46" s="136"/>
    </row>
    <row r="47" spans="1:16">
      <c r="A47" s="136" t="s">
        <v>55</v>
      </c>
      <c r="B47" s="136">
        <f>'実質公債費比率（分子）の構造'!K$47</f>
        <v>30</v>
      </c>
      <c r="C47" s="136"/>
      <c r="D47" s="136"/>
      <c r="E47" s="136">
        <f>'実質公債費比率（分子）の構造'!L$47</f>
        <v>47</v>
      </c>
      <c r="F47" s="136"/>
      <c r="G47" s="136"/>
      <c r="H47" s="136">
        <f>'実質公債費比率（分子）の構造'!M$47</f>
        <v>30</v>
      </c>
      <c r="I47" s="136"/>
      <c r="J47" s="136"/>
      <c r="K47" s="136">
        <f>'実質公債費比率（分子）の構造'!N$47</f>
        <v>13</v>
      </c>
      <c r="L47" s="136"/>
      <c r="M47" s="136"/>
      <c r="N47" s="136">
        <f>'実質公債費比率（分子）の構造'!O$47</f>
        <v>7</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8920</v>
      </c>
      <c r="C49" s="136"/>
      <c r="D49" s="136"/>
      <c r="E49" s="136">
        <f>'実質公債費比率（分子）の構造'!L$45</f>
        <v>8456</v>
      </c>
      <c r="F49" s="136"/>
      <c r="G49" s="136"/>
      <c r="H49" s="136">
        <f>'実質公債費比率（分子）の構造'!M$45</f>
        <v>7954</v>
      </c>
      <c r="I49" s="136"/>
      <c r="J49" s="136"/>
      <c r="K49" s="136">
        <f>'実質公債費比率（分子）の構造'!N$45</f>
        <v>7431</v>
      </c>
      <c r="L49" s="136"/>
      <c r="M49" s="136"/>
      <c r="N49" s="136">
        <f>'実質公債費比率（分子）の構造'!O$45</f>
        <v>6820</v>
      </c>
      <c r="O49" s="136"/>
      <c r="P49" s="136"/>
    </row>
    <row r="50" spans="1:16">
      <c r="A50" s="136" t="s">
        <v>57</v>
      </c>
      <c r="B50" s="136" t="e">
        <f>NA()</f>
        <v>#N/A</v>
      </c>
      <c r="C50" s="136">
        <f>IF(ISNUMBER('実質公債費比率（分子）の構造'!K$53),'実質公債費比率（分子）の構造'!K$53,NA())</f>
        <v>3084</v>
      </c>
      <c r="D50" s="136" t="e">
        <f>NA()</f>
        <v>#N/A</v>
      </c>
      <c r="E50" s="136" t="e">
        <f>NA()</f>
        <v>#N/A</v>
      </c>
      <c r="F50" s="136">
        <f>IF(ISNUMBER('実質公債費比率（分子）の構造'!L$53),'実質公債費比率（分子）の構造'!L$53,NA())</f>
        <v>3037</v>
      </c>
      <c r="G50" s="136" t="e">
        <f>NA()</f>
        <v>#N/A</v>
      </c>
      <c r="H50" s="136" t="e">
        <f>NA()</f>
        <v>#N/A</v>
      </c>
      <c r="I50" s="136">
        <f>IF(ISNUMBER('実質公債費比率（分子）の構造'!M$53),'実質公債費比率（分子）の構造'!M$53,NA())</f>
        <v>2532</v>
      </c>
      <c r="J50" s="136" t="e">
        <f>NA()</f>
        <v>#N/A</v>
      </c>
      <c r="K50" s="136" t="e">
        <f>NA()</f>
        <v>#N/A</v>
      </c>
      <c r="L50" s="136">
        <f>IF(ISNUMBER('実質公債費比率（分子）の構造'!N$53),'実質公債費比率（分子）の構造'!N$53,NA())</f>
        <v>1744</v>
      </c>
      <c r="M50" s="136" t="e">
        <f>NA()</f>
        <v>#N/A</v>
      </c>
      <c r="N50" s="136" t="e">
        <f>NA()</f>
        <v>#N/A</v>
      </c>
      <c r="O50" s="136">
        <f>IF(ISNUMBER('実質公債費比率（分子）の構造'!O$53),'実質公債費比率（分子）の構造'!O$53,NA())</f>
        <v>1786</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58464</v>
      </c>
      <c r="E56" s="135"/>
      <c r="F56" s="135"/>
      <c r="G56" s="135">
        <f>'将来負担比率（分子）の構造'!J$51</f>
        <v>58564</v>
      </c>
      <c r="H56" s="135"/>
      <c r="I56" s="135"/>
      <c r="J56" s="135">
        <f>'将来負担比率（分子）の構造'!K$51</f>
        <v>59568</v>
      </c>
      <c r="K56" s="135"/>
      <c r="L56" s="135"/>
      <c r="M56" s="135">
        <f>'将来負担比率（分子）の構造'!L$51</f>
        <v>58751</v>
      </c>
      <c r="N56" s="135"/>
      <c r="O56" s="135"/>
      <c r="P56" s="135">
        <f>'将来負担比率（分子）の構造'!M$51</f>
        <v>58403</v>
      </c>
    </row>
    <row r="57" spans="1:16">
      <c r="A57" s="135" t="s">
        <v>34</v>
      </c>
      <c r="B57" s="135"/>
      <c r="C57" s="135"/>
      <c r="D57" s="135">
        <f>'将来負担比率（分子）の構造'!I$50</f>
        <v>29051</v>
      </c>
      <c r="E57" s="135"/>
      <c r="F57" s="135"/>
      <c r="G57" s="135">
        <f>'将来負担比率（分子）の構造'!J$50</f>
        <v>27259</v>
      </c>
      <c r="H57" s="135"/>
      <c r="I57" s="135"/>
      <c r="J57" s="135">
        <f>'将来負担比率（分子）の構造'!K$50</f>
        <v>27207</v>
      </c>
      <c r="K57" s="135"/>
      <c r="L57" s="135"/>
      <c r="M57" s="135">
        <f>'将来負担比率（分子）の構造'!L$50</f>
        <v>25291</v>
      </c>
      <c r="N57" s="135"/>
      <c r="O57" s="135"/>
      <c r="P57" s="135">
        <f>'将来負担比率（分子）の構造'!M$50</f>
        <v>25024</v>
      </c>
    </row>
    <row r="58" spans="1:16">
      <c r="A58" s="135" t="s">
        <v>33</v>
      </c>
      <c r="B58" s="135"/>
      <c r="C58" s="135"/>
      <c r="D58" s="135">
        <f>'将来負担比率（分子）の構造'!I$49</f>
        <v>12203</v>
      </c>
      <c r="E58" s="135"/>
      <c r="F58" s="135"/>
      <c r="G58" s="135">
        <f>'将来負担比率（分子）の構造'!J$49</f>
        <v>12428</v>
      </c>
      <c r="H58" s="135"/>
      <c r="I58" s="135"/>
      <c r="J58" s="135">
        <f>'将来負担比率（分子）の構造'!K$49</f>
        <v>12881</v>
      </c>
      <c r="K58" s="135"/>
      <c r="L58" s="135"/>
      <c r="M58" s="135">
        <f>'将来負担比率（分子）の構造'!L$49</f>
        <v>11641</v>
      </c>
      <c r="N58" s="135"/>
      <c r="O58" s="135"/>
      <c r="P58" s="135">
        <f>'将来負担比率（分子）の構造'!M$49</f>
        <v>10820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1103</v>
      </c>
      <c r="C61" s="135"/>
      <c r="D61" s="135"/>
      <c r="E61" s="135">
        <f>'将来負担比率（分子）の構造'!J$46</f>
        <v>841</v>
      </c>
      <c r="F61" s="135"/>
      <c r="G61" s="135"/>
      <c r="H61" s="135">
        <f>'将来負担比率（分子）の構造'!K$46</f>
        <v>1088</v>
      </c>
      <c r="I61" s="135"/>
      <c r="J61" s="135"/>
      <c r="K61" s="135">
        <f>'将来負担比率（分子）の構造'!L$46</f>
        <v>1048</v>
      </c>
      <c r="L61" s="135"/>
      <c r="M61" s="135"/>
      <c r="N61" s="135">
        <f>'将来負担比率（分子）の構造'!M$46</f>
        <v>2615</v>
      </c>
      <c r="O61" s="135"/>
      <c r="P61" s="135"/>
    </row>
    <row r="62" spans="1:16">
      <c r="A62" s="135" t="s">
        <v>28</v>
      </c>
      <c r="B62" s="135">
        <f>'将来負担比率（分子）の構造'!I$45</f>
        <v>13105</v>
      </c>
      <c r="C62" s="135"/>
      <c r="D62" s="135"/>
      <c r="E62" s="135">
        <f>'将来負担比率（分子）の構造'!J$45</f>
        <v>12592</v>
      </c>
      <c r="F62" s="135"/>
      <c r="G62" s="135"/>
      <c r="H62" s="135">
        <f>'将来負担比率（分子）の構造'!K$45</f>
        <v>11747</v>
      </c>
      <c r="I62" s="135"/>
      <c r="J62" s="135"/>
      <c r="K62" s="135">
        <f>'将来負担比率（分子）の構造'!L$45</f>
        <v>10251</v>
      </c>
      <c r="L62" s="135"/>
      <c r="M62" s="135"/>
      <c r="N62" s="135">
        <f>'将来負担比率（分子）の構造'!M$45</f>
        <v>8980</v>
      </c>
      <c r="O62" s="135"/>
      <c r="P62" s="135"/>
    </row>
    <row r="63" spans="1:16">
      <c r="A63" s="135" t="s">
        <v>27</v>
      </c>
      <c r="B63" s="135">
        <f>'将来負担比率（分子）の構造'!I$44</f>
        <v>33</v>
      </c>
      <c r="C63" s="135"/>
      <c r="D63" s="135"/>
      <c r="E63" s="135">
        <f>'将来負担比率（分子）の構造'!J$44</f>
        <v>30</v>
      </c>
      <c r="F63" s="135"/>
      <c r="G63" s="135"/>
      <c r="H63" s="135">
        <f>'将来負担比率（分子）の構造'!K$44</f>
        <v>26</v>
      </c>
      <c r="I63" s="135"/>
      <c r="J63" s="135"/>
      <c r="K63" s="135">
        <f>'将来負担比率（分子）の構造'!L$44</f>
        <v>23</v>
      </c>
      <c r="L63" s="135"/>
      <c r="M63" s="135"/>
      <c r="N63" s="135">
        <f>'将来負担比率（分子）の構造'!M$44</f>
        <v>20</v>
      </c>
      <c r="O63" s="135"/>
      <c r="P63" s="135"/>
    </row>
    <row r="64" spans="1:16">
      <c r="A64" s="135" t="s">
        <v>26</v>
      </c>
      <c r="B64" s="135">
        <f>'将来負担比率（分子）の構造'!I$43</f>
        <v>20776</v>
      </c>
      <c r="C64" s="135"/>
      <c r="D64" s="135"/>
      <c r="E64" s="135">
        <f>'将来負担比率（分子）の構造'!J$43</f>
        <v>19963</v>
      </c>
      <c r="F64" s="135"/>
      <c r="G64" s="135"/>
      <c r="H64" s="135">
        <f>'将来負担比率（分子）の構造'!K$43</f>
        <v>18835</v>
      </c>
      <c r="I64" s="135"/>
      <c r="J64" s="135"/>
      <c r="K64" s="135">
        <f>'将来負担比率（分子）の構造'!L$43</f>
        <v>17798</v>
      </c>
      <c r="L64" s="135"/>
      <c r="M64" s="135"/>
      <c r="N64" s="135">
        <f>'将来負担比率（分子）の構造'!M$43</f>
        <v>17682</v>
      </c>
      <c r="O64" s="135"/>
      <c r="P64" s="135"/>
    </row>
    <row r="65" spans="1:16">
      <c r="A65" s="135" t="s">
        <v>25</v>
      </c>
      <c r="B65" s="135">
        <f>'将来負担比率（分子）の構造'!I$42</f>
        <v>9109</v>
      </c>
      <c r="C65" s="135"/>
      <c r="D65" s="135"/>
      <c r="E65" s="135">
        <f>'将来負担比率（分子）の構造'!J$42</f>
        <v>8842</v>
      </c>
      <c r="F65" s="135"/>
      <c r="G65" s="135"/>
      <c r="H65" s="135">
        <f>'将来負担比率（分子）の構造'!K$42</f>
        <v>9237</v>
      </c>
      <c r="I65" s="135"/>
      <c r="J65" s="135"/>
      <c r="K65" s="135">
        <f>'将来負担比率（分子）の構造'!L$42</f>
        <v>8967</v>
      </c>
      <c r="L65" s="135"/>
      <c r="M65" s="135"/>
      <c r="N65" s="135">
        <f>'将来負担比率（分子）の構造'!M$42</f>
        <v>6578</v>
      </c>
      <c r="O65" s="135"/>
      <c r="P65" s="135"/>
    </row>
    <row r="66" spans="1:16">
      <c r="A66" s="135" t="s">
        <v>24</v>
      </c>
      <c r="B66" s="135">
        <f>'将来負担比率（分子）の構造'!I$41</f>
        <v>79073</v>
      </c>
      <c r="C66" s="135"/>
      <c r="D66" s="135"/>
      <c r="E66" s="135">
        <f>'将来負担比率（分子）の構造'!J$41</f>
        <v>79603</v>
      </c>
      <c r="F66" s="135"/>
      <c r="G66" s="135"/>
      <c r="H66" s="135">
        <f>'将来負担比率（分子）の構造'!K$41</f>
        <v>77244</v>
      </c>
      <c r="I66" s="135"/>
      <c r="J66" s="135"/>
      <c r="K66" s="135">
        <f>'将来負担比率（分子）の構造'!L$41</f>
        <v>75761</v>
      </c>
      <c r="L66" s="135"/>
      <c r="M66" s="135"/>
      <c r="N66" s="135">
        <f>'将来負担比率（分子）の構造'!M$41</f>
        <v>74758</v>
      </c>
      <c r="O66" s="135"/>
      <c r="P66" s="135"/>
    </row>
    <row r="67" spans="1:16">
      <c r="A67" s="135" t="s">
        <v>61</v>
      </c>
      <c r="B67" s="135" t="e">
        <f>NA()</f>
        <v>#N/A</v>
      </c>
      <c r="C67" s="135">
        <f>IF(ISNUMBER('将来負担比率（分子）の構造'!I$52), IF('将来負担比率（分子）の構造'!I$52 &lt; 0, 0, '将来負担比率（分子）の構造'!I$52), NA())</f>
        <v>23481</v>
      </c>
      <c r="D67" s="135" t="e">
        <f>NA()</f>
        <v>#N/A</v>
      </c>
      <c r="E67" s="135" t="e">
        <f>NA()</f>
        <v>#N/A</v>
      </c>
      <c r="F67" s="135">
        <f>IF(ISNUMBER('将来負担比率（分子）の構造'!J$52), IF('将来負担比率（分子）の構造'!J$52 &lt; 0, 0, '将来負担比率（分子）の構造'!J$52), NA())</f>
        <v>23620</v>
      </c>
      <c r="G67" s="135" t="e">
        <f>NA()</f>
        <v>#N/A</v>
      </c>
      <c r="H67" s="135" t="e">
        <f>NA()</f>
        <v>#N/A</v>
      </c>
      <c r="I67" s="135">
        <f>IF(ISNUMBER('将来負担比率（分子）の構造'!K$52), IF('将来負担比率（分子）の構造'!K$52 &lt; 0, 0, '将来負担比率（分子）の構造'!K$52), NA())</f>
        <v>18521</v>
      </c>
      <c r="J67" s="135" t="e">
        <f>NA()</f>
        <v>#N/A</v>
      </c>
      <c r="K67" s="135" t="e">
        <f>NA()</f>
        <v>#N/A</v>
      </c>
      <c r="L67" s="135">
        <f>IF(ISNUMBER('将来負担比率（分子）の構造'!L$52), IF('将来負担比率（分子）の構造'!L$52 &lt; 0, 0, '将来負担比率（分子）の構造'!L$52), NA())</f>
        <v>18165</v>
      </c>
      <c r="M67" s="135" t="e">
        <f>NA()</f>
        <v>#N/A</v>
      </c>
      <c r="N67" s="135" t="e">
        <f>NA()</f>
        <v>#N/A</v>
      </c>
      <c r="O67" s="135">
        <f>IF(ISNUMBER('将来負担比率（分子）の構造'!M$52), IF('将来負担比率（分子）の構造'!M$52 &lt; 0, 0, '将来負担比率（分子）の構造'!M$52), NA())</f>
        <v>16385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E43" sqref="E43:S4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35047794</v>
      </c>
      <c r="S5" s="613"/>
      <c r="T5" s="613"/>
      <c r="U5" s="613"/>
      <c r="V5" s="613"/>
      <c r="W5" s="613"/>
      <c r="X5" s="613"/>
      <c r="Y5" s="614"/>
      <c r="Z5" s="615">
        <v>47.1</v>
      </c>
      <c r="AA5" s="615"/>
      <c r="AB5" s="615"/>
      <c r="AC5" s="615"/>
      <c r="AD5" s="616">
        <v>31940610</v>
      </c>
      <c r="AE5" s="616"/>
      <c r="AF5" s="616"/>
      <c r="AG5" s="616"/>
      <c r="AH5" s="616"/>
      <c r="AI5" s="616"/>
      <c r="AJ5" s="616"/>
      <c r="AK5" s="616"/>
      <c r="AL5" s="617">
        <v>76.599999999999994</v>
      </c>
      <c r="AM5" s="618"/>
      <c r="AN5" s="618"/>
      <c r="AO5" s="619"/>
      <c r="AP5" s="609" t="s">
        <v>208</v>
      </c>
      <c r="AQ5" s="610"/>
      <c r="AR5" s="610"/>
      <c r="AS5" s="610"/>
      <c r="AT5" s="610"/>
      <c r="AU5" s="610"/>
      <c r="AV5" s="610"/>
      <c r="AW5" s="610"/>
      <c r="AX5" s="610"/>
      <c r="AY5" s="610"/>
      <c r="AZ5" s="610"/>
      <c r="BA5" s="610"/>
      <c r="BB5" s="610"/>
      <c r="BC5" s="610"/>
      <c r="BD5" s="610"/>
      <c r="BE5" s="610"/>
      <c r="BF5" s="611"/>
      <c r="BG5" s="623">
        <v>31929223</v>
      </c>
      <c r="BH5" s="624"/>
      <c r="BI5" s="624"/>
      <c r="BJ5" s="624"/>
      <c r="BK5" s="624"/>
      <c r="BL5" s="624"/>
      <c r="BM5" s="624"/>
      <c r="BN5" s="625"/>
      <c r="BO5" s="626">
        <v>91.1</v>
      </c>
      <c r="BP5" s="626"/>
      <c r="BQ5" s="626"/>
      <c r="BR5" s="626"/>
      <c r="BS5" s="627">
        <v>177332</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430822</v>
      </c>
      <c r="S6" s="624"/>
      <c r="T6" s="624"/>
      <c r="U6" s="624"/>
      <c r="V6" s="624"/>
      <c r="W6" s="624"/>
      <c r="X6" s="624"/>
      <c r="Y6" s="625"/>
      <c r="Z6" s="626">
        <v>0.6</v>
      </c>
      <c r="AA6" s="626"/>
      <c r="AB6" s="626"/>
      <c r="AC6" s="626"/>
      <c r="AD6" s="627">
        <v>430822</v>
      </c>
      <c r="AE6" s="627"/>
      <c r="AF6" s="627"/>
      <c r="AG6" s="627"/>
      <c r="AH6" s="627"/>
      <c r="AI6" s="627"/>
      <c r="AJ6" s="627"/>
      <c r="AK6" s="627"/>
      <c r="AL6" s="628">
        <v>1</v>
      </c>
      <c r="AM6" s="629"/>
      <c r="AN6" s="629"/>
      <c r="AO6" s="630"/>
      <c r="AP6" s="620" t="s">
        <v>213</v>
      </c>
      <c r="AQ6" s="621"/>
      <c r="AR6" s="621"/>
      <c r="AS6" s="621"/>
      <c r="AT6" s="621"/>
      <c r="AU6" s="621"/>
      <c r="AV6" s="621"/>
      <c r="AW6" s="621"/>
      <c r="AX6" s="621"/>
      <c r="AY6" s="621"/>
      <c r="AZ6" s="621"/>
      <c r="BA6" s="621"/>
      <c r="BB6" s="621"/>
      <c r="BC6" s="621"/>
      <c r="BD6" s="621"/>
      <c r="BE6" s="621"/>
      <c r="BF6" s="622"/>
      <c r="BG6" s="623">
        <v>31929223</v>
      </c>
      <c r="BH6" s="624"/>
      <c r="BI6" s="624"/>
      <c r="BJ6" s="624"/>
      <c r="BK6" s="624"/>
      <c r="BL6" s="624"/>
      <c r="BM6" s="624"/>
      <c r="BN6" s="625"/>
      <c r="BO6" s="626">
        <v>91.1</v>
      </c>
      <c r="BP6" s="626"/>
      <c r="BQ6" s="626"/>
      <c r="BR6" s="626"/>
      <c r="BS6" s="627">
        <v>177332</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510118</v>
      </c>
      <c r="CS6" s="624"/>
      <c r="CT6" s="624"/>
      <c r="CU6" s="624"/>
      <c r="CV6" s="624"/>
      <c r="CW6" s="624"/>
      <c r="CX6" s="624"/>
      <c r="CY6" s="625"/>
      <c r="CZ6" s="626">
        <v>0.7</v>
      </c>
      <c r="DA6" s="626"/>
      <c r="DB6" s="626"/>
      <c r="DC6" s="626"/>
      <c r="DD6" s="632" t="s">
        <v>215</v>
      </c>
      <c r="DE6" s="624"/>
      <c r="DF6" s="624"/>
      <c r="DG6" s="624"/>
      <c r="DH6" s="624"/>
      <c r="DI6" s="624"/>
      <c r="DJ6" s="624"/>
      <c r="DK6" s="624"/>
      <c r="DL6" s="624"/>
      <c r="DM6" s="624"/>
      <c r="DN6" s="624"/>
      <c r="DO6" s="624"/>
      <c r="DP6" s="625"/>
      <c r="DQ6" s="632">
        <v>509848</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107959</v>
      </c>
      <c r="S7" s="624"/>
      <c r="T7" s="624"/>
      <c r="U7" s="624"/>
      <c r="V7" s="624"/>
      <c r="W7" s="624"/>
      <c r="X7" s="624"/>
      <c r="Y7" s="625"/>
      <c r="Z7" s="626">
        <v>0.1</v>
      </c>
      <c r="AA7" s="626"/>
      <c r="AB7" s="626"/>
      <c r="AC7" s="626"/>
      <c r="AD7" s="627">
        <v>107959</v>
      </c>
      <c r="AE7" s="627"/>
      <c r="AF7" s="627"/>
      <c r="AG7" s="627"/>
      <c r="AH7" s="627"/>
      <c r="AI7" s="627"/>
      <c r="AJ7" s="627"/>
      <c r="AK7" s="627"/>
      <c r="AL7" s="628">
        <v>0.3</v>
      </c>
      <c r="AM7" s="629"/>
      <c r="AN7" s="629"/>
      <c r="AO7" s="630"/>
      <c r="AP7" s="620" t="s">
        <v>217</v>
      </c>
      <c r="AQ7" s="621"/>
      <c r="AR7" s="621"/>
      <c r="AS7" s="621"/>
      <c r="AT7" s="621"/>
      <c r="AU7" s="621"/>
      <c r="AV7" s="621"/>
      <c r="AW7" s="621"/>
      <c r="AX7" s="621"/>
      <c r="AY7" s="621"/>
      <c r="AZ7" s="621"/>
      <c r="BA7" s="621"/>
      <c r="BB7" s="621"/>
      <c r="BC7" s="621"/>
      <c r="BD7" s="621"/>
      <c r="BE7" s="621"/>
      <c r="BF7" s="622"/>
      <c r="BG7" s="623">
        <v>17605670</v>
      </c>
      <c r="BH7" s="624"/>
      <c r="BI7" s="624"/>
      <c r="BJ7" s="624"/>
      <c r="BK7" s="624"/>
      <c r="BL7" s="624"/>
      <c r="BM7" s="624"/>
      <c r="BN7" s="625"/>
      <c r="BO7" s="626">
        <v>50.2</v>
      </c>
      <c r="BP7" s="626"/>
      <c r="BQ7" s="626"/>
      <c r="BR7" s="626"/>
      <c r="BS7" s="627">
        <v>177332</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8609993</v>
      </c>
      <c r="CS7" s="624"/>
      <c r="CT7" s="624"/>
      <c r="CU7" s="624"/>
      <c r="CV7" s="624"/>
      <c r="CW7" s="624"/>
      <c r="CX7" s="624"/>
      <c r="CY7" s="625"/>
      <c r="CZ7" s="626">
        <v>11.8</v>
      </c>
      <c r="DA7" s="626"/>
      <c r="DB7" s="626"/>
      <c r="DC7" s="626"/>
      <c r="DD7" s="632">
        <v>1589584</v>
      </c>
      <c r="DE7" s="624"/>
      <c r="DF7" s="624"/>
      <c r="DG7" s="624"/>
      <c r="DH7" s="624"/>
      <c r="DI7" s="624"/>
      <c r="DJ7" s="624"/>
      <c r="DK7" s="624"/>
      <c r="DL7" s="624"/>
      <c r="DM7" s="624"/>
      <c r="DN7" s="624"/>
      <c r="DO7" s="624"/>
      <c r="DP7" s="625"/>
      <c r="DQ7" s="632">
        <v>6393192</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347949</v>
      </c>
      <c r="S8" s="624"/>
      <c r="T8" s="624"/>
      <c r="U8" s="624"/>
      <c r="V8" s="624"/>
      <c r="W8" s="624"/>
      <c r="X8" s="624"/>
      <c r="Y8" s="625"/>
      <c r="Z8" s="626">
        <v>0.5</v>
      </c>
      <c r="AA8" s="626"/>
      <c r="AB8" s="626"/>
      <c r="AC8" s="626"/>
      <c r="AD8" s="627">
        <v>347949</v>
      </c>
      <c r="AE8" s="627"/>
      <c r="AF8" s="627"/>
      <c r="AG8" s="627"/>
      <c r="AH8" s="627"/>
      <c r="AI8" s="627"/>
      <c r="AJ8" s="627"/>
      <c r="AK8" s="627"/>
      <c r="AL8" s="628">
        <v>0.8</v>
      </c>
      <c r="AM8" s="629"/>
      <c r="AN8" s="629"/>
      <c r="AO8" s="630"/>
      <c r="AP8" s="620" t="s">
        <v>220</v>
      </c>
      <c r="AQ8" s="621"/>
      <c r="AR8" s="621"/>
      <c r="AS8" s="621"/>
      <c r="AT8" s="621"/>
      <c r="AU8" s="621"/>
      <c r="AV8" s="621"/>
      <c r="AW8" s="621"/>
      <c r="AX8" s="621"/>
      <c r="AY8" s="621"/>
      <c r="AZ8" s="621"/>
      <c r="BA8" s="621"/>
      <c r="BB8" s="621"/>
      <c r="BC8" s="621"/>
      <c r="BD8" s="621"/>
      <c r="BE8" s="621"/>
      <c r="BF8" s="622"/>
      <c r="BG8" s="623">
        <v>366220</v>
      </c>
      <c r="BH8" s="624"/>
      <c r="BI8" s="624"/>
      <c r="BJ8" s="624"/>
      <c r="BK8" s="624"/>
      <c r="BL8" s="624"/>
      <c r="BM8" s="624"/>
      <c r="BN8" s="625"/>
      <c r="BO8" s="626">
        <v>1</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34016092</v>
      </c>
      <c r="CS8" s="624"/>
      <c r="CT8" s="624"/>
      <c r="CU8" s="624"/>
      <c r="CV8" s="624"/>
      <c r="CW8" s="624"/>
      <c r="CX8" s="624"/>
      <c r="CY8" s="625"/>
      <c r="CZ8" s="626">
        <v>46.5</v>
      </c>
      <c r="DA8" s="626"/>
      <c r="DB8" s="626"/>
      <c r="DC8" s="626"/>
      <c r="DD8" s="632">
        <v>590322</v>
      </c>
      <c r="DE8" s="624"/>
      <c r="DF8" s="624"/>
      <c r="DG8" s="624"/>
      <c r="DH8" s="624"/>
      <c r="DI8" s="624"/>
      <c r="DJ8" s="624"/>
      <c r="DK8" s="624"/>
      <c r="DL8" s="624"/>
      <c r="DM8" s="624"/>
      <c r="DN8" s="624"/>
      <c r="DO8" s="624"/>
      <c r="DP8" s="625"/>
      <c r="DQ8" s="632">
        <v>17810411</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342973</v>
      </c>
      <c r="S9" s="624"/>
      <c r="T9" s="624"/>
      <c r="U9" s="624"/>
      <c r="V9" s="624"/>
      <c r="W9" s="624"/>
      <c r="X9" s="624"/>
      <c r="Y9" s="625"/>
      <c r="Z9" s="626">
        <v>0.5</v>
      </c>
      <c r="AA9" s="626"/>
      <c r="AB9" s="626"/>
      <c r="AC9" s="626"/>
      <c r="AD9" s="627">
        <v>342973</v>
      </c>
      <c r="AE9" s="627"/>
      <c r="AF9" s="627"/>
      <c r="AG9" s="627"/>
      <c r="AH9" s="627"/>
      <c r="AI9" s="627"/>
      <c r="AJ9" s="627"/>
      <c r="AK9" s="627"/>
      <c r="AL9" s="628">
        <v>0.8</v>
      </c>
      <c r="AM9" s="629"/>
      <c r="AN9" s="629"/>
      <c r="AO9" s="630"/>
      <c r="AP9" s="620" t="s">
        <v>223</v>
      </c>
      <c r="AQ9" s="621"/>
      <c r="AR9" s="621"/>
      <c r="AS9" s="621"/>
      <c r="AT9" s="621"/>
      <c r="AU9" s="621"/>
      <c r="AV9" s="621"/>
      <c r="AW9" s="621"/>
      <c r="AX9" s="621"/>
      <c r="AY9" s="621"/>
      <c r="AZ9" s="621"/>
      <c r="BA9" s="621"/>
      <c r="BB9" s="621"/>
      <c r="BC9" s="621"/>
      <c r="BD9" s="621"/>
      <c r="BE9" s="621"/>
      <c r="BF9" s="622"/>
      <c r="BG9" s="623">
        <v>16042767</v>
      </c>
      <c r="BH9" s="624"/>
      <c r="BI9" s="624"/>
      <c r="BJ9" s="624"/>
      <c r="BK9" s="624"/>
      <c r="BL9" s="624"/>
      <c r="BM9" s="624"/>
      <c r="BN9" s="625"/>
      <c r="BO9" s="626">
        <v>45.8</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6447401</v>
      </c>
      <c r="CS9" s="624"/>
      <c r="CT9" s="624"/>
      <c r="CU9" s="624"/>
      <c r="CV9" s="624"/>
      <c r="CW9" s="624"/>
      <c r="CX9" s="624"/>
      <c r="CY9" s="625"/>
      <c r="CZ9" s="626">
        <v>8.8000000000000007</v>
      </c>
      <c r="DA9" s="626"/>
      <c r="DB9" s="626"/>
      <c r="DC9" s="626"/>
      <c r="DD9" s="632">
        <v>196428</v>
      </c>
      <c r="DE9" s="624"/>
      <c r="DF9" s="624"/>
      <c r="DG9" s="624"/>
      <c r="DH9" s="624"/>
      <c r="DI9" s="624"/>
      <c r="DJ9" s="624"/>
      <c r="DK9" s="624"/>
      <c r="DL9" s="624"/>
      <c r="DM9" s="624"/>
      <c r="DN9" s="624"/>
      <c r="DO9" s="624"/>
      <c r="DP9" s="625"/>
      <c r="DQ9" s="632">
        <v>5803784</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3565189</v>
      </c>
      <c r="S10" s="624"/>
      <c r="T10" s="624"/>
      <c r="U10" s="624"/>
      <c r="V10" s="624"/>
      <c r="W10" s="624"/>
      <c r="X10" s="624"/>
      <c r="Y10" s="625"/>
      <c r="Z10" s="626">
        <v>4.8</v>
      </c>
      <c r="AA10" s="626"/>
      <c r="AB10" s="626"/>
      <c r="AC10" s="626"/>
      <c r="AD10" s="627">
        <v>3565189</v>
      </c>
      <c r="AE10" s="627"/>
      <c r="AF10" s="627"/>
      <c r="AG10" s="627"/>
      <c r="AH10" s="627"/>
      <c r="AI10" s="627"/>
      <c r="AJ10" s="627"/>
      <c r="AK10" s="627"/>
      <c r="AL10" s="628">
        <v>8.5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429199</v>
      </c>
      <c r="BH10" s="624"/>
      <c r="BI10" s="624"/>
      <c r="BJ10" s="624"/>
      <c r="BK10" s="624"/>
      <c r="BL10" s="624"/>
      <c r="BM10" s="624"/>
      <c r="BN10" s="625"/>
      <c r="BO10" s="626">
        <v>1.2</v>
      </c>
      <c r="BP10" s="626"/>
      <c r="BQ10" s="626"/>
      <c r="BR10" s="626"/>
      <c r="BS10" s="632">
        <v>70648</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77192</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59470</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187240</v>
      </c>
      <c r="S11" s="624"/>
      <c r="T11" s="624"/>
      <c r="U11" s="624"/>
      <c r="V11" s="624"/>
      <c r="W11" s="624"/>
      <c r="X11" s="624"/>
      <c r="Y11" s="625"/>
      <c r="Z11" s="626">
        <v>0.3</v>
      </c>
      <c r="AA11" s="626"/>
      <c r="AB11" s="626"/>
      <c r="AC11" s="626"/>
      <c r="AD11" s="627">
        <v>187240</v>
      </c>
      <c r="AE11" s="627"/>
      <c r="AF11" s="627"/>
      <c r="AG11" s="627"/>
      <c r="AH11" s="627"/>
      <c r="AI11" s="627"/>
      <c r="AJ11" s="627"/>
      <c r="AK11" s="627"/>
      <c r="AL11" s="628">
        <v>0.4</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767484</v>
      </c>
      <c r="BH11" s="624"/>
      <c r="BI11" s="624"/>
      <c r="BJ11" s="624"/>
      <c r="BK11" s="624"/>
      <c r="BL11" s="624"/>
      <c r="BM11" s="624"/>
      <c r="BN11" s="625"/>
      <c r="BO11" s="626">
        <v>2.2000000000000002</v>
      </c>
      <c r="BP11" s="626"/>
      <c r="BQ11" s="626"/>
      <c r="BR11" s="626"/>
      <c r="BS11" s="632">
        <v>106684</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284046</v>
      </c>
      <c r="CS11" s="624"/>
      <c r="CT11" s="624"/>
      <c r="CU11" s="624"/>
      <c r="CV11" s="624"/>
      <c r="CW11" s="624"/>
      <c r="CX11" s="624"/>
      <c r="CY11" s="625"/>
      <c r="CZ11" s="626">
        <v>0.4</v>
      </c>
      <c r="DA11" s="626"/>
      <c r="DB11" s="626"/>
      <c r="DC11" s="626"/>
      <c r="DD11" s="632">
        <v>63704</v>
      </c>
      <c r="DE11" s="624"/>
      <c r="DF11" s="624"/>
      <c r="DG11" s="624"/>
      <c r="DH11" s="624"/>
      <c r="DI11" s="624"/>
      <c r="DJ11" s="624"/>
      <c r="DK11" s="624"/>
      <c r="DL11" s="624"/>
      <c r="DM11" s="624"/>
      <c r="DN11" s="624"/>
      <c r="DO11" s="624"/>
      <c r="DP11" s="625"/>
      <c r="DQ11" s="632">
        <v>206000</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13197001</v>
      </c>
      <c r="BH12" s="624"/>
      <c r="BI12" s="624"/>
      <c r="BJ12" s="624"/>
      <c r="BK12" s="624"/>
      <c r="BL12" s="624"/>
      <c r="BM12" s="624"/>
      <c r="BN12" s="625"/>
      <c r="BO12" s="626">
        <v>37.700000000000003</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853436</v>
      </c>
      <c r="CS12" s="624"/>
      <c r="CT12" s="624"/>
      <c r="CU12" s="624"/>
      <c r="CV12" s="624"/>
      <c r="CW12" s="624"/>
      <c r="CX12" s="624"/>
      <c r="CY12" s="625"/>
      <c r="CZ12" s="626">
        <v>1.2</v>
      </c>
      <c r="DA12" s="626"/>
      <c r="DB12" s="626"/>
      <c r="DC12" s="626"/>
      <c r="DD12" s="632">
        <v>33467</v>
      </c>
      <c r="DE12" s="624"/>
      <c r="DF12" s="624"/>
      <c r="DG12" s="624"/>
      <c r="DH12" s="624"/>
      <c r="DI12" s="624"/>
      <c r="DJ12" s="624"/>
      <c r="DK12" s="624"/>
      <c r="DL12" s="624"/>
      <c r="DM12" s="624"/>
      <c r="DN12" s="624"/>
      <c r="DO12" s="624"/>
      <c r="DP12" s="625"/>
      <c r="DQ12" s="632">
        <v>544786</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118797</v>
      </c>
      <c r="S13" s="624"/>
      <c r="T13" s="624"/>
      <c r="U13" s="624"/>
      <c r="V13" s="624"/>
      <c r="W13" s="624"/>
      <c r="X13" s="624"/>
      <c r="Y13" s="625"/>
      <c r="Z13" s="626">
        <v>0.2</v>
      </c>
      <c r="AA13" s="626"/>
      <c r="AB13" s="626"/>
      <c r="AC13" s="626"/>
      <c r="AD13" s="627">
        <v>118797</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13132554</v>
      </c>
      <c r="BH13" s="624"/>
      <c r="BI13" s="624"/>
      <c r="BJ13" s="624"/>
      <c r="BK13" s="624"/>
      <c r="BL13" s="624"/>
      <c r="BM13" s="624"/>
      <c r="BN13" s="625"/>
      <c r="BO13" s="626">
        <v>37.5</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5966310</v>
      </c>
      <c r="CS13" s="624"/>
      <c r="CT13" s="624"/>
      <c r="CU13" s="624"/>
      <c r="CV13" s="624"/>
      <c r="CW13" s="624"/>
      <c r="CX13" s="624"/>
      <c r="CY13" s="625"/>
      <c r="CZ13" s="626">
        <v>8.1999999999999993</v>
      </c>
      <c r="DA13" s="626"/>
      <c r="DB13" s="626"/>
      <c r="DC13" s="626"/>
      <c r="DD13" s="632">
        <v>1898357</v>
      </c>
      <c r="DE13" s="624"/>
      <c r="DF13" s="624"/>
      <c r="DG13" s="624"/>
      <c r="DH13" s="624"/>
      <c r="DI13" s="624"/>
      <c r="DJ13" s="624"/>
      <c r="DK13" s="624"/>
      <c r="DL13" s="624"/>
      <c r="DM13" s="624"/>
      <c r="DN13" s="624"/>
      <c r="DO13" s="624"/>
      <c r="DP13" s="625"/>
      <c r="DQ13" s="632">
        <v>4335231</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157109</v>
      </c>
      <c r="BH14" s="624"/>
      <c r="BI14" s="624"/>
      <c r="BJ14" s="624"/>
      <c r="BK14" s="624"/>
      <c r="BL14" s="624"/>
      <c r="BM14" s="624"/>
      <c r="BN14" s="625"/>
      <c r="BO14" s="626">
        <v>0.4</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2104047</v>
      </c>
      <c r="CS14" s="624"/>
      <c r="CT14" s="624"/>
      <c r="CU14" s="624"/>
      <c r="CV14" s="624"/>
      <c r="CW14" s="624"/>
      <c r="CX14" s="624"/>
      <c r="CY14" s="625"/>
      <c r="CZ14" s="626">
        <v>2.9</v>
      </c>
      <c r="DA14" s="626"/>
      <c r="DB14" s="626"/>
      <c r="DC14" s="626"/>
      <c r="DD14" s="632">
        <v>49133</v>
      </c>
      <c r="DE14" s="624"/>
      <c r="DF14" s="624"/>
      <c r="DG14" s="624"/>
      <c r="DH14" s="624"/>
      <c r="DI14" s="624"/>
      <c r="DJ14" s="624"/>
      <c r="DK14" s="624"/>
      <c r="DL14" s="624"/>
      <c r="DM14" s="624"/>
      <c r="DN14" s="624"/>
      <c r="DO14" s="624"/>
      <c r="DP14" s="625"/>
      <c r="DQ14" s="632">
        <v>2015472</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154513</v>
      </c>
      <c r="S15" s="624"/>
      <c r="T15" s="624"/>
      <c r="U15" s="624"/>
      <c r="V15" s="624"/>
      <c r="W15" s="624"/>
      <c r="X15" s="624"/>
      <c r="Y15" s="625"/>
      <c r="Z15" s="626">
        <v>0.2</v>
      </c>
      <c r="AA15" s="626"/>
      <c r="AB15" s="626"/>
      <c r="AC15" s="626"/>
      <c r="AD15" s="627">
        <v>154513</v>
      </c>
      <c r="AE15" s="627"/>
      <c r="AF15" s="627"/>
      <c r="AG15" s="627"/>
      <c r="AH15" s="627"/>
      <c r="AI15" s="627"/>
      <c r="AJ15" s="627"/>
      <c r="AK15" s="627"/>
      <c r="AL15" s="628">
        <v>0.4</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967274</v>
      </c>
      <c r="BH15" s="624"/>
      <c r="BI15" s="624"/>
      <c r="BJ15" s="624"/>
      <c r="BK15" s="624"/>
      <c r="BL15" s="624"/>
      <c r="BM15" s="624"/>
      <c r="BN15" s="625"/>
      <c r="BO15" s="626">
        <v>2.8</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7103290</v>
      </c>
      <c r="CS15" s="624"/>
      <c r="CT15" s="624"/>
      <c r="CU15" s="624"/>
      <c r="CV15" s="624"/>
      <c r="CW15" s="624"/>
      <c r="CX15" s="624"/>
      <c r="CY15" s="625"/>
      <c r="CZ15" s="626">
        <v>9.6999999999999993</v>
      </c>
      <c r="DA15" s="626"/>
      <c r="DB15" s="626"/>
      <c r="DC15" s="626"/>
      <c r="DD15" s="632">
        <v>1417575</v>
      </c>
      <c r="DE15" s="624"/>
      <c r="DF15" s="624"/>
      <c r="DG15" s="624"/>
      <c r="DH15" s="624"/>
      <c r="DI15" s="624"/>
      <c r="DJ15" s="624"/>
      <c r="DK15" s="624"/>
      <c r="DL15" s="624"/>
      <c r="DM15" s="624"/>
      <c r="DN15" s="624"/>
      <c r="DO15" s="624"/>
      <c r="DP15" s="625"/>
      <c r="DQ15" s="632">
        <v>5663960</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4192357</v>
      </c>
      <c r="S16" s="624"/>
      <c r="T16" s="624"/>
      <c r="U16" s="624"/>
      <c r="V16" s="624"/>
      <c r="W16" s="624"/>
      <c r="X16" s="624"/>
      <c r="Y16" s="625"/>
      <c r="Z16" s="626">
        <v>5.6</v>
      </c>
      <c r="AA16" s="626"/>
      <c r="AB16" s="626"/>
      <c r="AC16" s="626"/>
      <c r="AD16" s="627">
        <v>3781586</v>
      </c>
      <c r="AE16" s="627"/>
      <c r="AF16" s="627"/>
      <c r="AG16" s="627"/>
      <c r="AH16" s="627"/>
      <c r="AI16" s="627"/>
      <c r="AJ16" s="627"/>
      <c r="AK16" s="627"/>
      <c r="AL16" s="628">
        <v>9.1</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132229</v>
      </c>
      <c r="CS16" s="624"/>
      <c r="CT16" s="624"/>
      <c r="CU16" s="624"/>
      <c r="CV16" s="624"/>
      <c r="CW16" s="624"/>
      <c r="CX16" s="624"/>
      <c r="CY16" s="625"/>
      <c r="CZ16" s="626">
        <v>0.2</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3781586</v>
      </c>
      <c r="S17" s="624"/>
      <c r="T17" s="624"/>
      <c r="U17" s="624"/>
      <c r="V17" s="624"/>
      <c r="W17" s="624"/>
      <c r="X17" s="624"/>
      <c r="Y17" s="625"/>
      <c r="Z17" s="626">
        <v>5.0999999999999996</v>
      </c>
      <c r="AA17" s="626"/>
      <c r="AB17" s="626"/>
      <c r="AC17" s="626"/>
      <c r="AD17" s="627">
        <v>3781586</v>
      </c>
      <c r="AE17" s="627"/>
      <c r="AF17" s="627"/>
      <c r="AG17" s="627"/>
      <c r="AH17" s="627"/>
      <c r="AI17" s="627"/>
      <c r="AJ17" s="627"/>
      <c r="AK17" s="627"/>
      <c r="AL17" s="628">
        <v>9.1</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v>2169</v>
      </c>
      <c r="BH17" s="624"/>
      <c r="BI17" s="624"/>
      <c r="BJ17" s="624"/>
      <c r="BK17" s="624"/>
      <c r="BL17" s="624"/>
      <c r="BM17" s="624"/>
      <c r="BN17" s="625"/>
      <c r="BO17" s="626">
        <v>0</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6867281</v>
      </c>
      <c r="CS17" s="624"/>
      <c r="CT17" s="624"/>
      <c r="CU17" s="624"/>
      <c r="CV17" s="624"/>
      <c r="CW17" s="624"/>
      <c r="CX17" s="624"/>
      <c r="CY17" s="625"/>
      <c r="CZ17" s="626">
        <v>9.4</v>
      </c>
      <c r="DA17" s="626"/>
      <c r="DB17" s="626"/>
      <c r="DC17" s="626"/>
      <c r="DD17" s="632" t="s">
        <v>110</v>
      </c>
      <c r="DE17" s="624"/>
      <c r="DF17" s="624"/>
      <c r="DG17" s="624"/>
      <c r="DH17" s="624"/>
      <c r="DI17" s="624"/>
      <c r="DJ17" s="624"/>
      <c r="DK17" s="624"/>
      <c r="DL17" s="624"/>
      <c r="DM17" s="624"/>
      <c r="DN17" s="624"/>
      <c r="DO17" s="624"/>
      <c r="DP17" s="625"/>
      <c r="DQ17" s="632">
        <v>6687816</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410769</v>
      </c>
      <c r="S18" s="624"/>
      <c r="T18" s="624"/>
      <c r="U18" s="624"/>
      <c r="V18" s="624"/>
      <c r="W18" s="624"/>
      <c r="X18" s="624"/>
      <c r="Y18" s="625"/>
      <c r="Z18" s="626">
        <v>0.6</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v>214472</v>
      </c>
      <c r="CS18" s="624"/>
      <c r="CT18" s="624"/>
      <c r="CU18" s="624"/>
      <c r="CV18" s="624"/>
      <c r="CW18" s="624"/>
      <c r="CX18" s="624"/>
      <c r="CY18" s="625"/>
      <c r="CZ18" s="626">
        <v>0.3</v>
      </c>
      <c r="DA18" s="626"/>
      <c r="DB18" s="626"/>
      <c r="DC18" s="626"/>
      <c r="DD18" s="632">
        <v>214472</v>
      </c>
      <c r="DE18" s="624"/>
      <c r="DF18" s="624"/>
      <c r="DG18" s="624"/>
      <c r="DH18" s="624"/>
      <c r="DI18" s="624"/>
      <c r="DJ18" s="624"/>
      <c r="DK18" s="624"/>
      <c r="DL18" s="624"/>
      <c r="DM18" s="624"/>
      <c r="DN18" s="624"/>
      <c r="DO18" s="624"/>
      <c r="DP18" s="625"/>
      <c r="DQ18" s="632">
        <v>214472</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3118571</v>
      </c>
      <c r="BH19" s="624"/>
      <c r="BI19" s="624"/>
      <c r="BJ19" s="624"/>
      <c r="BK19" s="624"/>
      <c r="BL19" s="624"/>
      <c r="BM19" s="624"/>
      <c r="BN19" s="625"/>
      <c r="BO19" s="626">
        <v>8.9</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44495593</v>
      </c>
      <c r="S20" s="624"/>
      <c r="T20" s="624"/>
      <c r="U20" s="624"/>
      <c r="V20" s="624"/>
      <c r="W20" s="624"/>
      <c r="X20" s="624"/>
      <c r="Y20" s="625"/>
      <c r="Z20" s="626">
        <v>59.8</v>
      </c>
      <c r="AA20" s="626"/>
      <c r="AB20" s="626"/>
      <c r="AC20" s="626"/>
      <c r="AD20" s="627">
        <v>40977638</v>
      </c>
      <c r="AE20" s="627"/>
      <c r="AF20" s="627"/>
      <c r="AG20" s="627"/>
      <c r="AH20" s="627"/>
      <c r="AI20" s="627"/>
      <c r="AJ20" s="627"/>
      <c r="AK20" s="627"/>
      <c r="AL20" s="628">
        <v>98.2</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3118571</v>
      </c>
      <c r="BH20" s="624"/>
      <c r="BI20" s="624"/>
      <c r="BJ20" s="624"/>
      <c r="BK20" s="624"/>
      <c r="BL20" s="624"/>
      <c r="BM20" s="624"/>
      <c r="BN20" s="625"/>
      <c r="BO20" s="626">
        <v>8.9</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73185907</v>
      </c>
      <c r="CS20" s="624"/>
      <c r="CT20" s="624"/>
      <c r="CU20" s="624"/>
      <c r="CV20" s="624"/>
      <c r="CW20" s="624"/>
      <c r="CX20" s="624"/>
      <c r="CY20" s="625"/>
      <c r="CZ20" s="626">
        <v>100</v>
      </c>
      <c r="DA20" s="626"/>
      <c r="DB20" s="626"/>
      <c r="DC20" s="626"/>
      <c r="DD20" s="632">
        <v>6053042</v>
      </c>
      <c r="DE20" s="624"/>
      <c r="DF20" s="624"/>
      <c r="DG20" s="624"/>
      <c r="DH20" s="624"/>
      <c r="DI20" s="624"/>
      <c r="DJ20" s="624"/>
      <c r="DK20" s="624"/>
      <c r="DL20" s="624"/>
      <c r="DM20" s="624"/>
      <c r="DN20" s="624"/>
      <c r="DO20" s="624"/>
      <c r="DP20" s="625"/>
      <c r="DQ20" s="632">
        <v>50244442</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31059</v>
      </c>
      <c r="S21" s="624"/>
      <c r="T21" s="624"/>
      <c r="U21" s="624"/>
      <c r="V21" s="624"/>
      <c r="W21" s="624"/>
      <c r="X21" s="624"/>
      <c r="Y21" s="625"/>
      <c r="Z21" s="626">
        <v>0</v>
      </c>
      <c r="AA21" s="626"/>
      <c r="AB21" s="626"/>
      <c r="AC21" s="626"/>
      <c r="AD21" s="627">
        <v>31059</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11387</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1118099</v>
      </c>
      <c r="S22" s="624"/>
      <c r="T22" s="624"/>
      <c r="U22" s="624"/>
      <c r="V22" s="624"/>
      <c r="W22" s="624"/>
      <c r="X22" s="624"/>
      <c r="Y22" s="625"/>
      <c r="Z22" s="626">
        <v>1.5</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1885977</v>
      </c>
      <c r="S23" s="624"/>
      <c r="T23" s="624"/>
      <c r="U23" s="624"/>
      <c r="V23" s="624"/>
      <c r="W23" s="624"/>
      <c r="X23" s="624"/>
      <c r="Y23" s="625"/>
      <c r="Z23" s="626">
        <v>2.5</v>
      </c>
      <c r="AA23" s="626"/>
      <c r="AB23" s="626"/>
      <c r="AC23" s="626"/>
      <c r="AD23" s="627">
        <v>408635</v>
      </c>
      <c r="AE23" s="627"/>
      <c r="AF23" s="627"/>
      <c r="AG23" s="627"/>
      <c r="AH23" s="627"/>
      <c r="AI23" s="627"/>
      <c r="AJ23" s="627"/>
      <c r="AK23" s="627"/>
      <c r="AL23" s="628">
        <v>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3107184</v>
      </c>
      <c r="BH23" s="624"/>
      <c r="BI23" s="624"/>
      <c r="BJ23" s="624"/>
      <c r="BK23" s="624"/>
      <c r="BL23" s="624"/>
      <c r="BM23" s="624"/>
      <c r="BN23" s="625"/>
      <c r="BO23" s="626">
        <v>8.9</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343589</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41065118</v>
      </c>
      <c r="CS24" s="613"/>
      <c r="CT24" s="613"/>
      <c r="CU24" s="613"/>
      <c r="CV24" s="613"/>
      <c r="CW24" s="613"/>
      <c r="CX24" s="613"/>
      <c r="CY24" s="614"/>
      <c r="CZ24" s="650">
        <v>56.1</v>
      </c>
      <c r="DA24" s="651"/>
      <c r="DB24" s="651"/>
      <c r="DC24" s="652"/>
      <c r="DD24" s="649">
        <v>26310677</v>
      </c>
      <c r="DE24" s="613"/>
      <c r="DF24" s="613"/>
      <c r="DG24" s="613"/>
      <c r="DH24" s="613"/>
      <c r="DI24" s="613"/>
      <c r="DJ24" s="613"/>
      <c r="DK24" s="614"/>
      <c r="DL24" s="649">
        <v>25982041</v>
      </c>
      <c r="DM24" s="613"/>
      <c r="DN24" s="613"/>
      <c r="DO24" s="613"/>
      <c r="DP24" s="613"/>
      <c r="DQ24" s="613"/>
      <c r="DR24" s="613"/>
      <c r="DS24" s="613"/>
      <c r="DT24" s="613"/>
      <c r="DU24" s="613"/>
      <c r="DV24" s="614"/>
      <c r="DW24" s="617">
        <v>57.6</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12064253</v>
      </c>
      <c r="S25" s="624"/>
      <c r="T25" s="624"/>
      <c r="U25" s="624"/>
      <c r="V25" s="624"/>
      <c r="W25" s="624"/>
      <c r="X25" s="624"/>
      <c r="Y25" s="625"/>
      <c r="Z25" s="626">
        <v>16.2</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14585405</v>
      </c>
      <c r="CS25" s="655"/>
      <c r="CT25" s="655"/>
      <c r="CU25" s="655"/>
      <c r="CV25" s="655"/>
      <c r="CW25" s="655"/>
      <c r="CX25" s="655"/>
      <c r="CY25" s="656"/>
      <c r="CZ25" s="657">
        <v>19.899999999999999</v>
      </c>
      <c r="DA25" s="658"/>
      <c r="DB25" s="658"/>
      <c r="DC25" s="659"/>
      <c r="DD25" s="632">
        <v>13327638</v>
      </c>
      <c r="DE25" s="655"/>
      <c r="DF25" s="655"/>
      <c r="DG25" s="655"/>
      <c r="DH25" s="655"/>
      <c r="DI25" s="655"/>
      <c r="DJ25" s="655"/>
      <c r="DK25" s="656"/>
      <c r="DL25" s="632">
        <v>13143355</v>
      </c>
      <c r="DM25" s="655"/>
      <c r="DN25" s="655"/>
      <c r="DO25" s="655"/>
      <c r="DP25" s="655"/>
      <c r="DQ25" s="655"/>
      <c r="DR25" s="655"/>
      <c r="DS25" s="655"/>
      <c r="DT25" s="655"/>
      <c r="DU25" s="655"/>
      <c r="DV25" s="656"/>
      <c r="DW25" s="628">
        <v>29.1</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v>20995</v>
      </c>
      <c r="S26" s="624"/>
      <c r="T26" s="624"/>
      <c r="U26" s="624"/>
      <c r="V26" s="624"/>
      <c r="W26" s="624"/>
      <c r="X26" s="624"/>
      <c r="Y26" s="625"/>
      <c r="Z26" s="626">
        <v>0</v>
      </c>
      <c r="AA26" s="626"/>
      <c r="AB26" s="626"/>
      <c r="AC26" s="626"/>
      <c r="AD26" s="627">
        <v>20995</v>
      </c>
      <c r="AE26" s="627"/>
      <c r="AF26" s="627"/>
      <c r="AG26" s="627"/>
      <c r="AH26" s="627"/>
      <c r="AI26" s="627"/>
      <c r="AJ26" s="627"/>
      <c r="AK26" s="627"/>
      <c r="AL26" s="628">
        <v>0.1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9583634</v>
      </c>
      <c r="CS26" s="624"/>
      <c r="CT26" s="624"/>
      <c r="CU26" s="624"/>
      <c r="CV26" s="624"/>
      <c r="CW26" s="624"/>
      <c r="CX26" s="624"/>
      <c r="CY26" s="625"/>
      <c r="CZ26" s="657">
        <v>13.1</v>
      </c>
      <c r="DA26" s="658"/>
      <c r="DB26" s="658"/>
      <c r="DC26" s="659"/>
      <c r="DD26" s="632">
        <v>8514588</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4966758</v>
      </c>
      <c r="S27" s="624"/>
      <c r="T27" s="624"/>
      <c r="U27" s="624"/>
      <c r="V27" s="624"/>
      <c r="W27" s="624"/>
      <c r="X27" s="624"/>
      <c r="Y27" s="625"/>
      <c r="Z27" s="626">
        <v>6.7</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35047794</v>
      </c>
      <c r="BH27" s="624"/>
      <c r="BI27" s="624"/>
      <c r="BJ27" s="624"/>
      <c r="BK27" s="624"/>
      <c r="BL27" s="624"/>
      <c r="BM27" s="624"/>
      <c r="BN27" s="625"/>
      <c r="BO27" s="626">
        <v>100</v>
      </c>
      <c r="BP27" s="626"/>
      <c r="BQ27" s="626"/>
      <c r="BR27" s="626"/>
      <c r="BS27" s="632">
        <v>177332</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19612628</v>
      </c>
      <c r="CS27" s="655"/>
      <c r="CT27" s="655"/>
      <c r="CU27" s="655"/>
      <c r="CV27" s="655"/>
      <c r="CW27" s="655"/>
      <c r="CX27" s="655"/>
      <c r="CY27" s="656"/>
      <c r="CZ27" s="657">
        <v>26.8</v>
      </c>
      <c r="DA27" s="658"/>
      <c r="DB27" s="658"/>
      <c r="DC27" s="659"/>
      <c r="DD27" s="632">
        <v>6295419</v>
      </c>
      <c r="DE27" s="655"/>
      <c r="DF27" s="655"/>
      <c r="DG27" s="655"/>
      <c r="DH27" s="655"/>
      <c r="DI27" s="655"/>
      <c r="DJ27" s="655"/>
      <c r="DK27" s="656"/>
      <c r="DL27" s="632">
        <v>6294894</v>
      </c>
      <c r="DM27" s="655"/>
      <c r="DN27" s="655"/>
      <c r="DO27" s="655"/>
      <c r="DP27" s="655"/>
      <c r="DQ27" s="655"/>
      <c r="DR27" s="655"/>
      <c r="DS27" s="655"/>
      <c r="DT27" s="655"/>
      <c r="DU27" s="655"/>
      <c r="DV27" s="656"/>
      <c r="DW27" s="628">
        <v>14</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293243</v>
      </c>
      <c r="S28" s="624"/>
      <c r="T28" s="624"/>
      <c r="U28" s="624"/>
      <c r="V28" s="624"/>
      <c r="W28" s="624"/>
      <c r="X28" s="624"/>
      <c r="Y28" s="625"/>
      <c r="Z28" s="626">
        <v>0.4</v>
      </c>
      <c r="AA28" s="626"/>
      <c r="AB28" s="626"/>
      <c r="AC28" s="626"/>
      <c r="AD28" s="627">
        <v>178577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6867085</v>
      </c>
      <c r="CS28" s="624"/>
      <c r="CT28" s="624"/>
      <c r="CU28" s="624"/>
      <c r="CV28" s="624"/>
      <c r="CW28" s="624"/>
      <c r="CX28" s="624"/>
      <c r="CY28" s="625"/>
      <c r="CZ28" s="657">
        <v>9.4</v>
      </c>
      <c r="DA28" s="658"/>
      <c r="DB28" s="658"/>
      <c r="DC28" s="659"/>
      <c r="DD28" s="632">
        <v>6687620</v>
      </c>
      <c r="DE28" s="624"/>
      <c r="DF28" s="624"/>
      <c r="DG28" s="624"/>
      <c r="DH28" s="624"/>
      <c r="DI28" s="624"/>
      <c r="DJ28" s="624"/>
      <c r="DK28" s="625"/>
      <c r="DL28" s="632">
        <v>6543792</v>
      </c>
      <c r="DM28" s="624"/>
      <c r="DN28" s="624"/>
      <c r="DO28" s="624"/>
      <c r="DP28" s="624"/>
      <c r="DQ28" s="624"/>
      <c r="DR28" s="624"/>
      <c r="DS28" s="624"/>
      <c r="DT28" s="624"/>
      <c r="DU28" s="624"/>
      <c r="DV28" s="625"/>
      <c r="DW28" s="628">
        <v>14.5</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669661</v>
      </c>
      <c r="S29" s="624"/>
      <c r="T29" s="624"/>
      <c r="U29" s="624"/>
      <c r="V29" s="624"/>
      <c r="W29" s="624"/>
      <c r="X29" s="624"/>
      <c r="Y29" s="625"/>
      <c r="Z29" s="626">
        <v>0.9</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56</v>
      </c>
      <c r="CG29" s="638"/>
      <c r="CH29" s="638"/>
      <c r="CI29" s="638"/>
      <c r="CJ29" s="638"/>
      <c r="CK29" s="638"/>
      <c r="CL29" s="638"/>
      <c r="CM29" s="638"/>
      <c r="CN29" s="638"/>
      <c r="CO29" s="638"/>
      <c r="CP29" s="638"/>
      <c r="CQ29" s="639"/>
      <c r="CR29" s="623">
        <v>6865917</v>
      </c>
      <c r="CS29" s="655"/>
      <c r="CT29" s="655"/>
      <c r="CU29" s="655"/>
      <c r="CV29" s="655"/>
      <c r="CW29" s="655"/>
      <c r="CX29" s="655"/>
      <c r="CY29" s="656"/>
      <c r="CZ29" s="657">
        <v>9.4</v>
      </c>
      <c r="DA29" s="658"/>
      <c r="DB29" s="658"/>
      <c r="DC29" s="659"/>
      <c r="DD29" s="632">
        <v>6686452</v>
      </c>
      <c r="DE29" s="655"/>
      <c r="DF29" s="655"/>
      <c r="DG29" s="655"/>
      <c r="DH29" s="655"/>
      <c r="DI29" s="655"/>
      <c r="DJ29" s="655"/>
      <c r="DK29" s="656"/>
      <c r="DL29" s="632">
        <v>6542624</v>
      </c>
      <c r="DM29" s="655"/>
      <c r="DN29" s="655"/>
      <c r="DO29" s="655"/>
      <c r="DP29" s="655"/>
      <c r="DQ29" s="655"/>
      <c r="DR29" s="655"/>
      <c r="DS29" s="655"/>
      <c r="DT29" s="655"/>
      <c r="DU29" s="655"/>
      <c r="DV29" s="656"/>
      <c r="DW29" s="628">
        <v>14.5</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1194518</v>
      </c>
      <c r="S30" s="624"/>
      <c r="T30" s="624"/>
      <c r="U30" s="624"/>
      <c r="V30" s="624"/>
      <c r="W30" s="624"/>
      <c r="X30" s="624"/>
      <c r="Y30" s="625"/>
      <c r="Z30" s="626">
        <v>1.6</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98.7</v>
      </c>
      <c r="BH30" s="682"/>
      <c r="BI30" s="682"/>
      <c r="BJ30" s="682"/>
      <c r="BK30" s="682"/>
      <c r="BL30" s="682"/>
      <c r="BM30" s="618">
        <v>93.7</v>
      </c>
      <c r="BN30" s="682"/>
      <c r="BO30" s="682"/>
      <c r="BP30" s="682"/>
      <c r="BQ30" s="683"/>
      <c r="BR30" s="681">
        <v>98.6</v>
      </c>
      <c r="BS30" s="682"/>
      <c r="BT30" s="682"/>
      <c r="BU30" s="682"/>
      <c r="BV30" s="682"/>
      <c r="BW30" s="682"/>
      <c r="BX30" s="618">
        <v>92.4</v>
      </c>
      <c r="BY30" s="682"/>
      <c r="BZ30" s="682"/>
      <c r="CA30" s="682"/>
      <c r="CB30" s="683"/>
      <c r="CD30" s="686"/>
      <c r="CE30" s="687"/>
      <c r="CF30" s="637" t="s">
        <v>291</v>
      </c>
      <c r="CG30" s="638"/>
      <c r="CH30" s="638"/>
      <c r="CI30" s="638"/>
      <c r="CJ30" s="638"/>
      <c r="CK30" s="638"/>
      <c r="CL30" s="638"/>
      <c r="CM30" s="638"/>
      <c r="CN30" s="638"/>
      <c r="CO30" s="638"/>
      <c r="CP30" s="638"/>
      <c r="CQ30" s="639"/>
      <c r="CR30" s="623">
        <v>6010334</v>
      </c>
      <c r="CS30" s="624"/>
      <c r="CT30" s="624"/>
      <c r="CU30" s="624"/>
      <c r="CV30" s="624"/>
      <c r="CW30" s="624"/>
      <c r="CX30" s="624"/>
      <c r="CY30" s="625"/>
      <c r="CZ30" s="657">
        <v>8.1999999999999993</v>
      </c>
      <c r="DA30" s="658"/>
      <c r="DB30" s="658"/>
      <c r="DC30" s="659"/>
      <c r="DD30" s="632">
        <v>5888770</v>
      </c>
      <c r="DE30" s="624"/>
      <c r="DF30" s="624"/>
      <c r="DG30" s="624"/>
      <c r="DH30" s="624"/>
      <c r="DI30" s="624"/>
      <c r="DJ30" s="624"/>
      <c r="DK30" s="625"/>
      <c r="DL30" s="632">
        <v>5744942</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1143424</v>
      </c>
      <c r="S31" s="624"/>
      <c r="T31" s="624"/>
      <c r="U31" s="624"/>
      <c r="V31" s="624"/>
      <c r="W31" s="624"/>
      <c r="X31" s="624"/>
      <c r="Y31" s="625"/>
      <c r="Z31" s="626">
        <v>1.5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98.8</v>
      </c>
      <c r="BH31" s="655"/>
      <c r="BI31" s="655"/>
      <c r="BJ31" s="655"/>
      <c r="BK31" s="655"/>
      <c r="BL31" s="655"/>
      <c r="BM31" s="629">
        <v>94.3</v>
      </c>
      <c r="BN31" s="679"/>
      <c r="BO31" s="679"/>
      <c r="BP31" s="679"/>
      <c r="BQ31" s="680"/>
      <c r="BR31" s="678">
        <v>98.7</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855583</v>
      </c>
      <c r="CS31" s="655"/>
      <c r="CT31" s="655"/>
      <c r="CU31" s="655"/>
      <c r="CV31" s="655"/>
      <c r="CW31" s="655"/>
      <c r="CX31" s="655"/>
      <c r="CY31" s="656"/>
      <c r="CZ31" s="657">
        <v>1.2</v>
      </c>
      <c r="DA31" s="658"/>
      <c r="DB31" s="658"/>
      <c r="DC31" s="659"/>
      <c r="DD31" s="632">
        <v>797682</v>
      </c>
      <c r="DE31" s="655"/>
      <c r="DF31" s="655"/>
      <c r="DG31" s="655"/>
      <c r="DH31" s="655"/>
      <c r="DI31" s="655"/>
      <c r="DJ31" s="655"/>
      <c r="DK31" s="656"/>
      <c r="DL31" s="632">
        <v>797682</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929697</v>
      </c>
      <c r="S32" s="624"/>
      <c r="T32" s="624"/>
      <c r="U32" s="624"/>
      <c r="V32" s="624"/>
      <c r="W32" s="624"/>
      <c r="X32" s="624"/>
      <c r="Y32" s="625"/>
      <c r="Z32" s="626">
        <v>1.2</v>
      </c>
      <c r="AA32" s="626"/>
      <c r="AB32" s="626"/>
      <c r="AC32" s="626"/>
      <c r="AD32" s="627">
        <v>98903</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98.6</v>
      </c>
      <c r="BH32" s="691"/>
      <c r="BI32" s="691"/>
      <c r="BJ32" s="691"/>
      <c r="BK32" s="691"/>
      <c r="BL32" s="691"/>
      <c r="BM32" s="692">
        <v>92.9</v>
      </c>
      <c r="BN32" s="691"/>
      <c r="BO32" s="691"/>
      <c r="BP32" s="691"/>
      <c r="BQ32" s="693"/>
      <c r="BR32" s="690">
        <v>98.3</v>
      </c>
      <c r="BS32" s="691"/>
      <c r="BT32" s="691"/>
      <c r="BU32" s="691"/>
      <c r="BV32" s="691"/>
      <c r="BW32" s="691"/>
      <c r="BX32" s="692">
        <v>90.5</v>
      </c>
      <c r="BY32" s="691"/>
      <c r="BZ32" s="691"/>
      <c r="CA32" s="691"/>
      <c r="CB32" s="693"/>
      <c r="CD32" s="688"/>
      <c r="CE32" s="689"/>
      <c r="CF32" s="637" t="s">
        <v>298</v>
      </c>
      <c r="CG32" s="638"/>
      <c r="CH32" s="638"/>
      <c r="CI32" s="638"/>
      <c r="CJ32" s="638"/>
      <c r="CK32" s="638"/>
      <c r="CL32" s="638"/>
      <c r="CM32" s="638"/>
      <c r="CN32" s="638"/>
      <c r="CO32" s="638"/>
      <c r="CP32" s="638"/>
      <c r="CQ32" s="639"/>
      <c r="CR32" s="623">
        <v>1168</v>
      </c>
      <c r="CS32" s="624"/>
      <c r="CT32" s="624"/>
      <c r="CU32" s="624"/>
      <c r="CV32" s="624"/>
      <c r="CW32" s="624"/>
      <c r="CX32" s="624"/>
      <c r="CY32" s="625"/>
      <c r="CZ32" s="657">
        <v>0</v>
      </c>
      <c r="DA32" s="658"/>
      <c r="DB32" s="658"/>
      <c r="DC32" s="659"/>
      <c r="DD32" s="632">
        <v>1168</v>
      </c>
      <c r="DE32" s="624"/>
      <c r="DF32" s="624"/>
      <c r="DG32" s="624"/>
      <c r="DH32" s="624"/>
      <c r="DI32" s="624"/>
      <c r="DJ32" s="624"/>
      <c r="DK32" s="625"/>
      <c r="DL32" s="632">
        <v>1168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5268559</v>
      </c>
      <c r="S33" s="624"/>
      <c r="T33" s="624"/>
      <c r="U33" s="624"/>
      <c r="V33" s="624"/>
      <c r="W33" s="624"/>
      <c r="X33" s="624"/>
      <c r="Y33" s="625"/>
      <c r="Z33" s="626">
        <v>7.1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25935518</v>
      </c>
      <c r="CS33" s="655"/>
      <c r="CT33" s="655"/>
      <c r="CU33" s="655"/>
      <c r="CV33" s="655"/>
      <c r="CW33" s="655"/>
      <c r="CX33" s="655"/>
      <c r="CY33" s="656"/>
      <c r="CZ33" s="657">
        <v>35.4</v>
      </c>
      <c r="DA33" s="658"/>
      <c r="DB33" s="658"/>
      <c r="DC33" s="659"/>
      <c r="DD33" s="632">
        <v>21949570</v>
      </c>
      <c r="DE33" s="655"/>
      <c r="DF33" s="655"/>
      <c r="DG33" s="655"/>
      <c r="DH33" s="655"/>
      <c r="DI33" s="655"/>
      <c r="DJ33" s="655"/>
      <c r="DK33" s="656"/>
      <c r="DL33" s="632">
        <v>17478558</v>
      </c>
      <c r="DM33" s="655"/>
      <c r="DN33" s="655"/>
      <c r="DO33" s="655"/>
      <c r="DP33" s="655"/>
      <c r="DQ33" s="655"/>
      <c r="DR33" s="655"/>
      <c r="DS33" s="655"/>
      <c r="DT33" s="655"/>
      <c r="DU33" s="655"/>
      <c r="DV33" s="656"/>
      <c r="DW33" s="628">
        <v>38.700000000000003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9998542</v>
      </c>
      <c r="CS34" s="624"/>
      <c r="CT34" s="624"/>
      <c r="CU34" s="624"/>
      <c r="CV34" s="624"/>
      <c r="CW34" s="624"/>
      <c r="CX34" s="624"/>
      <c r="CY34" s="625"/>
      <c r="CZ34" s="657">
        <v>13.7</v>
      </c>
      <c r="DA34" s="658"/>
      <c r="DB34" s="658"/>
      <c r="DC34" s="659"/>
      <c r="DD34" s="632">
        <v>8051425</v>
      </c>
      <c r="DE34" s="624"/>
      <c r="DF34" s="624"/>
      <c r="DG34" s="624"/>
      <c r="DH34" s="624"/>
      <c r="DI34" s="624"/>
      <c r="DJ34" s="624"/>
      <c r="DK34" s="625"/>
      <c r="DL34" s="632">
        <v>6746269</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3395859</v>
      </c>
      <c r="S35" s="624"/>
      <c r="T35" s="624"/>
      <c r="U35" s="624"/>
      <c r="V35" s="624"/>
      <c r="W35" s="624"/>
      <c r="X35" s="624"/>
      <c r="Y35" s="625"/>
      <c r="Z35" s="626">
        <v>4.5999999999999996</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11582577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-1085757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284808</v>
      </c>
      <c r="CS35" s="655"/>
      <c r="CT35" s="655"/>
      <c r="CU35" s="655"/>
      <c r="CV35" s="655"/>
      <c r="CW35" s="655"/>
      <c r="CX35" s="655"/>
      <c r="CY35" s="656"/>
      <c r="CZ35" s="657">
        <v>0.4</v>
      </c>
      <c r="DA35" s="658"/>
      <c r="DB35" s="658"/>
      <c r="DC35" s="659"/>
      <c r="DD35" s="632">
        <v>267699</v>
      </c>
      <c r="DE35" s="655"/>
      <c r="DF35" s="655"/>
      <c r="DG35" s="655"/>
      <c r="DH35" s="655"/>
      <c r="DI35" s="655"/>
      <c r="DJ35" s="655"/>
      <c r="DK35" s="656"/>
      <c r="DL35" s="632">
        <v>257771</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74425425</v>
      </c>
      <c r="S36" s="696"/>
      <c r="T36" s="696"/>
      <c r="U36" s="696"/>
      <c r="V36" s="696"/>
      <c r="W36" s="696"/>
      <c r="X36" s="696"/>
      <c r="Y36" s="697"/>
      <c r="Z36" s="698">
        <v>100</v>
      </c>
      <c r="AA36" s="698"/>
      <c r="AB36" s="698"/>
      <c r="AC36" s="698"/>
      <c r="AD36" s="699">
        <v>41715807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1896210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-2309413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6500139</v>
      </c>
      <c r="CS36" s="624"/>
      <c r="CT36" s="624"/>
      <c r="CU36" s="624"/>
      <c r="CV36" s="624"/>
      <c r="CW36" s="624"/>
      <c r="CX36" s="624"/>
      <c r="CY36" s="625"/>
      <c r="CZ36" s="657">
        <v>8.9</v>
      </c>
      <c r="DA36" s="658"/>
      <c r="DB36" s="658"/>
      <c r="DC36" s="659"/>
      <c r="DD36" s="632">
        <v>6100621</v>
      </c>
      <c r="DE36" s="624"/>
      <c r="DF36" s="624"/>
      <c r="DG36" s="624"/>
      <c r="DH36" s="624"/>
      <c r="DI36" s="624"/>
      <c r="DJ36" s="624"/>
      <c r="DK36" s="625"/>
      <c r="DL36" s="632">
        <v>5169646</v>
      </c>
      <c r="DM36" s="624"/>
      <c r="DN36" s="624"/>
      <c r="DO36" s="624"/>
      <c r="DP36" s="624"/>
      <c r="DQ36" s="624"/>
      <c r="DR36" s="624"/>
      <c r="DS36" s="624"/>
      <c r="DT36" s="624"/>
      <c r="DU36" s="624"/>
      <c r="DV36" s="625"/>
      <c r="DW36" s="628">
        <v>11.5</v>
      </c>
      <c r="DX36" s="653"/>
      <c r="DY36" s="653"/>
      <c r="DZ36" s="653"/>
      <c r="EA36" s="653"/>
      <c r="EB36" s="653"/>
      <c r="EC36" s="654"/>
    </row>
    <row r="37" spans="2:133" ht="11.25" customHeight="1">
      <c r="AQ37" s="702" t="s">
        <v>313</v>
      </c>
      <c r="AR37" s="703"/>
      <c r="AS37" s="703"/>
      <c r="AT37" s="703"/>
      <c r="AU37" s="703"/>
      <c r="AV37" s="703"/>
      <c r="AW37" s="703"/>
      <c r="AX37" s="703"/>
      <c r="AY37" s="704"/>
      <c r="AZ37" s="623">
        <v>1776881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32115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20378</v>
      </c>
      <c r="CS37" s="655"/>
      <c r="CT37" s="655"/>
      <c r="CU37" s="655"/>
      <c r="CV37" s="655"/>
      <c r="CW37" s="655"/>
      <c r="CX37" s="655"/>
      <c r="CY37" s="656"/>
      <c r="CZ37" s="657">
        <v>0</v>
      </c>
      <c r="DA37" s="658"/>
      <c r="DB37" s="658"/>
      <c r="DC37" s="659"/>
      <c r="DD37" s="632">
        <v>20378</v>
      </c>
      <c r="DE37" s="655"/>
      <c r="DF37" s="655"/>
      <c r="DG37" s="655"/>
      <c r="DH37" s="655"/>
      <c r="DI37" s="655"/>
      <c r="DJ37" s="655"/>
      <c r="DK37" s="656"/>
      <c r="DL37" s="632">
        <v>20378</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316</v>
      </c>
      <c r="AR38" s="703"/>
      <c r="AS38" s="703"/>
      <c r="AT38" s="703"/>
      <c r="AU38" s="703"/>
      <c r="AV38" s="703"/>
      <c r="AW38" s="703"/>
      <c r="AX38" s="703"/>
      <c r="AY38" s="704"/>
      <c r="AZ38" s="623">
        <v>21130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52774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7888356</v>
      </c>
      <c r="CS38" s="624"/>
      <c r="CT38" s="624"/>
      <c r="CU38" s="624"/>
      <c r="CV38" s="624"/>
      <c r="CW38" s="624"/>
      <c r="CX38" s="624"/>
      <c r="CY38" s="625"/>
      <c r="CZ38" s="657">
        <v>10.8</v>
      </c>
      <c r="DA38" s="658"/>
      <c r="DB38" s="658"/>
      <c r="DC38" s="659"/>
      <c r="DD38" s="632">
        <v>6656898</v>
      </c>
      <c r="DE38" s="624"/>
      <c r="DF38" s="624"/>
      <c r="DG38" s="624"/>
      <c r="DH38" s="624"/>
      <c r="DI38" s="624"/>
      <c r="DJ38" s="624"/>
      <c r="DK38" s="625"/>
      <c r="DL38" s="632">
        <v>5300211</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95</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361225</v>
      </c>
      <c r="CS39" s="655"/>
      <c r="CT39" s="655"/>
      <c r="CU39" s="655"/>
      <c r="CV39" s="655"/>
      <c r="CW39" s="655"/>
      <c r="CX39" s="655"/>
      <c r="CY39" s="656"/>
      <c r="CZ39" s="657">
        <v>0.5</v>
      </c>
      <c r="DA39" s="658"/>
      <c r="DB39" s="658"/>
      <c r="DC39" s="659"/>
      <c r="DD39" s="632">
        <v>318266</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2737874</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89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902448</v>
      </c>
      <c r="CS40" s="624"/>
      <c r="CT40" s="624"/>
      <c r="CU40" s="624"/>
      <c r="CV40" s="624"/>
      <c r="CW40" s="624"/>
      <c r="CX40" s="624"/>
      <c r="CY40" s="625"/>
      <c r="CZ40" s="657">
        <v>1.2</v>
      </c>
      <c r="DA40" s="658"/>
      <c r="DB40" s="658"/>
      <c r="DC40" s="659"/>
      <c r="DD40" s="632">
        <v>554661</v>
      </c>
      <c r="DE40" s="624"/>
      <c r="DF40" s="624"/>
      <c r="DG40" s="624"/>
      <c r="DH40" s="624"/>
      <c r="DI40" s="624"/>
      <c r="DJ40" s="624"/>
      <c r="DK40" s="625"/>
      <c r="DL40" s="632">
        <v>4661</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5150482</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308</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6185271</v>
      </c>
      <c r="CS42" s="624"/>
      <c r="CT42" s="624"/>
      <c r="CU42" s="624"/>
      <c r="CV42" s="624"/>
      <c r="CW42" s="624"/>
      <c r="CX42" s="624"/>
      <c r="CY42" s="625"/>
      <c r="CZ42" s="657">
        <v>8.5</v>
      </c>
      <c r="DA42" s="706"/>
      <c r="DB42" s="706"/>
      <c r="DC42" s="707"/>
      <c r="DD42" s="632">
        <v>1984195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139233</v>
      </c>
      <c r="CS43" s="655"/>
      <c r="CT43" s="655"/>
      <c r="CU43" s="655"/>
      <c r="CV43" s="655"/>
      <c r="CW43" s="655"/>
      <c r="CX43" s="655"/>
      <c r="CY43" s="656"/>
      <c r="CZ43" s="657">
        <v>0.2</v>
      </c>
      <c r="DA43" s="658"/>
      <c r="DB43" s="658"/>
      <c r="DC43" s="659"/>
      <c r="DD43" s="632">
        <v>139233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287</v>
      </c>
      <c r="CE44" s="730"/>
      <c r="CF44" s="620" t="s">
        <v>336</v>
      </c>
      <c r="CG44" s="621"/>
      <c r="CH44" s="621"/>
      <c r="CI44" s="621"/>
      <c r="CJ44" s="621"/>
      <c r="CK44" s="621"/>
      <c r="CL44" s="621"/>
      <c r="CM44" s="621"/>
      <c r="CN44" s="621"/>
      <c r="CO44" s="621"/>
      <c r="CP44" s="621"/>
      <c r="CQ44" s="622"/>
      <c r="CR44" s="623">
        <v>6053042</v>
      </c>
      <c r="CS44" s="624"/>
      <c r="CT44" s="624"/>
      <c r="CU44" s="624"/>
      <c r="CV44" s="624"/>
      <c r="CW44" s="624"/>
      <c r="CX44" s="624"/>
      <c r="CY44" s="625"/>
      <c r="CZ44" s="657">
        <v>8.3000000000000007</v>
      </c>
      <c r="DA44" s="706"/>
      <c r="DB44" s="706"/>
      <c r="DC44" s="707"/>
      <c r="DD44" s="632">
        <v>1984195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3260900</v>
      </c>
      <c r="CS45" s="655"/>
      <c r="CT45" s="655"/>
      <c r="CU45" s="655"/>
      <c r="CV45" s="655"/>
      <c r="CW45" s="655"/>
      <c r="CX45" s="655"/>
      <c r="CY45" s="656"/>
      <c r="CZ45" s="657">
        <v>4.5</v>
      </c>
      <c r="DA45" s="658"/>
      <c r="DB45" s="658"/>
      <c r="DC45" s="659"/>
      <c r="DD45" s="632">
        <v>254236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2642584</v>
      </c>
      <c r="CS46" s="624"/>
      <c r="CT46" s="624"/>
      <c r="CU46" s="624"/>
      <c r="CV46" s="624"/>
      <c r="CW46" s="624"/>
      <c r="CX46" s="624"/>
      <c r="CY46" s="625"/>
      <c r="CZ46" s="657">
        <v>3.6</v>
      </c>
      <c r="DA46" s="706"/>
      <c r="DB46" s="706"/>
      <c r="DC46" s="707"/>
      <c r="DD46" s="632">
        <v>1619271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132229</v>
      </c>
      <c r="CS47" s="655"/>
      <c r="CT47" s="655"/>
      <c r="CU47" s="655"/>
      <c r="CV47" s="655"/>
      <c r="CW47" s="655"/>
      <c r="CX47" s="655"/>
      <c r="CY47" s="656"/>
      <c r="CZ47" s="657">
        <v>0.2</v>
      </c>
      <c r="DA47" s="658"/>
      <c r="DB47" s="658"/>
      <c r="DC47" s="659"/>
      <c r="DD47" s="632" t="s">
        <v>110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73185907</v>
      </c>
      <c r="CS49" s="691"/>
      <c r="CT49" s="691"/>
      <c r="CU49" s="691"/>
      <c r="CV49" s="691"/>
      <c r="CW49" s="691"/>
      <c r="CX49" s="691"/>
      <c r="CY49" s="718"/>
      <c r="CZ49" s="719">
        <v>100</v>
      </c>
      <c r="DA49" s="720"/>
      <c r="DB49" s="720"/>
      <c r="DC49" s="721"/>
      <c r="DD49" s="722">
        <v>50244442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43" sqref="B43:U4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74476</v>
      </c>
      <c r="R7" s="753"/>
      <c r="S7" s="753"/>
      <c r="T7" s="753"/>
      <c r="U7" s="753"/>
      <c r="V7" s="753">
        <v>73454</v>
      </c>
      <c r="W7" s="753"/>
      <c r="X7" s="753"/>
      <c r="Y7" s="753"/>
      <c r="Z7" s="753"/>
      <c r="AA7" s="753">
        <v>1023</v>
      </c>
      <c r="AB7" s="753"/>
      <c r="AC7" s="753"/>
      <c r="AD7" s="753"/>
      <c r="AE7" s="754"/>
      <c r="AF7" s="755">
        <v>587</v>
      </c>
      <c r="AG7" s="756"/>
      <c r="AH7" s="756"/>
      <c r="AI7" s="756"/>
      <c r="AJ7" s="757"/>
      <c r="AK7" s="786">
        <v>1364</v>
      </c>
      <c r="AL7" s="787"/>
      <c r="AM7" s="787"/>
      <c r="AN7" s="787"/>
      <c r="AO7" s="787"/>
      <c r="AP7" s="787">
        <v>72557</v>
      </c>
      <c r="AQ7" s="787"/>
      <c r="AR7" s="787"/>
      <c r="AS7" s="787"/>
      <c r="AT7" s="787"/>
      <c r="AU7" s="788"/>
      <c r="AV7" s="788"/>
      <c r="AW7" s="788"/>
      <c r="AX7" s="788"/>
      <c r="AY7" s="789"/>
      <c r="AZ7" s="203"/>
      <c r="BA7" s="203"/>
      <c r="BB7" s="203"/>
      <c r="BC7" s="203"/>
      <c r="BD7" s="203"/>
      <c r="BE7" s="204"/>
      <c r="BF7" s="204"/>
      <c r="BG7" s="204"/>
      <c r="BH7" s="204"/>
      <c r="BI7" s="204"/>
      <c r="BJ7" s="204"/>
      <c r="BK7" s="204"/>
      <c r="BL7" s="204"/>
      <c r="BM7" s="204"/>
      <c r="BN7" s="204"/>
      <c r="BO7" s="204"/>
      <c r="BP7" s="204"/>
      <c r="BQ7" s="210">
        <v>1</v>
      </c>
      <c r="BR7" s="211"/>
      <c r="BS7" s="790" t="s">
        <v>540</v>
      </c>
      <c r="BT7" s="791"/>
      <c r="BU7" s="791"/>
      <c r="BV7" s="791"/>
      <c r="BW7" s="791"/>
      <c r="BX7" s="791"/>
      <c r="BY7" s="791"/>
      <c r="BZ7" s="791"/>
      <c r="CA7" s="791"/>
      <c r="CB7" s="791"/>
      <c r="CC7" s="791"/>
      <c r="CD7" s="791"/>
      <c r="CE7" s="791"/>
      <c r="CF7" s="791"/>
      <c r="CG7" s="792"/>
      <c r="CH7" s="783">
        <v>8</v>
      </c>
      <c r="CI7" s="784"/>
      <c r="CJ7" s="784"/>
      <c r="CK7" s="784"/>
      <c r="CL7" s="785"/>
      <c r="CM7" s="783">
        <v>394</v>
      </c>
      <c r="CN7" s="784"/>
      <c r="CO7" s="784"/>
      <c r="CP7" s="784"/>
      <c r="CQ7" s="785"/>
      <c r="CR7" s="783">
        <v>302</v>
      </c>
      <c r="CS7" s="784"/>
      <c r="CT7" s="784"/>
      <c r="CU7" s="784"/>
      <c r="CV7" s="785"/>
      <c r="CW7" s="783"/>
      <c r="CX7" s="784"/>
      <c r="CY7" s="784"/>
      <c r="CZ7" s="784"/>
      <c r="DA7" s="785"/>
      <c r="DB7" s="783"/>
      <c r="DC7" s="784"/>
      <c r="DD7" s="784"/>
      <c r="DE7" s="784"/>
      <c r="DF7" s="785"/>
      <c r="DG7" s="783"/>
      <c r="DH7" s="784"/>
      <c r="DI7" s="784"/>
      <c r="DJ7" s="784"/>
      <c r="DK7" s="785"/>
      <c r="DL7" s="783"/>
      <c r="DM7" s="784"/>
      <c r="DN7" s="784"/>
      <c r="DO7" s="784"/>
      <c r="DP7" s="785"/>
      <c r="DQ7" s="783"/>
      <c r="DR7" s="784"/>
      <c r="DS7" s="784"/>
      <c r="DT7" s="784"/>
      <c r="DU7" s="785"/>
      <c r="DV7" s="770"/>
      <c r="DW7" s="771"/>
      <c r="DX7" s="771"/>
      <c r="DY7" s="771"/>
      <c r="DZ7" s="772"/>
      <c r="EA7" s="205"/>
    </row>
    <row r="8" spans="1:131" s="206" customFormat="1" ht="26.25" customHeight="1">
      <c r="A8" s="212">
        <v>2</v>
      </c>
      <c r="B8" s="799" t="s">
        <v>365</v>
      </c>
      <c r="C8" s="800"/>
      <c r="D8" s="800"/>
      <c r="E8" s="800"/>
      <c r="F8" s="800"/>
      <c r="G8" s="800"/>
      <c r="H8" s="800"/>
      <c r="I8" s="800"/>
      <c r="J8" s="800"/>
      <c r="K8" s="800"/>
      <c r="L8" s="800"/>
      <c r="M8" s="800"/>
      <c r="N8" s="800"/>
      <c r="O8" s="800"/>
      <c r="P8" s="801"/>
      <c r="Q8" s="773">
        <v>299</v>
      </c>
      <c r="R8" s="774"/>
      <c r="S8" s="774"/>
      <c r="T8" s="774"/>
      <c r="U8" s="774"/>
      <c r="V8" s="774">
        <v>82</v>
      </c>
      <c r="W8" s="774"/>
      <c r="X8" s="774"/>
      <c r="Y8" s="774"/>
      <c r="Z8" s="774"/>
      <c r="AA8" s="774">
        <v>217</v>
      </c>
      <c r="AB8" s="774"/>
      <c r="AC8" s="774"/>
      <c r="AD8" s="774"/>
      <c r="AE8" s="775"/>
      <c r="AF8" s="776">
        <v>217</v>
      </c>
      <c r="AG8" s="777"/>
      <c r="AH8" s="777"/>
      <c r="AI8" s="777"/>
      <c r="AJ8" s="778"/>
      <c r="AK8" s="779">
        <v>0</v>
      </c>
      <c r="AL8" s="780"/>
      <c r="AM8" s="780"/>
      <c r="AN8" s="780"/>
      <c r="AO8" s="780"/>
      <c r="AP8" s="780">
        <v>2200</v>
      </c>
      <c r="AQ8" s="780"/>
      <c r="AR8" s="780"/>
      <c r="AS8" s="780"/>
      <c r="AT8" s="780"/>
      <c r="AU8" s="781"/>
      <c r="AV8" s="781"/>
      <c r="AW8" s="781"/>
      <c r="AX8" s="781"/>
      <c r="AY8" s="782"/>
      <c r="AZ8" s="203"/>
      <c r="BA8" s="203"/>
      <c r="BB8" s="203"/>
      <c r="BC8" s="203"/>
      <c r="BD8" s="203"/>
      <c r="BE8" s="204"/>
      <c r="BF8" s="204"/>
      <c r="BG8" s="204"/>
      <c r="BH8" s="204"/>
      <c r="BI8" s="204"/>
      <c r="BJ8" s="204"/>
      <c r="BK8" s="204"/>
      <c r="BL8" s="204"/>
      <c r="BM8" s="204"/>
      <c r="BN8" s="204"/>
      <c r="BO8" s="204"/>
      <c r="BP8" s="204"/>
      <c r="BQ8" s="213">
        <v>2</v>
      </c>
      <c r="BR8" s="214"/>
      <c r="BS8" s="802" t="s">
        <v>541</v>
      </c>
      <c r="BT8" s="803"/>
      <c r="BU8" s="803"/>
      <c r="BV8" s="803"/>
      <c r="BW8" s="803"/>
      <c r="BX8" s="803"/>
      <c r="BY8" s="803"/>
      <c r="BZ8" s="803"/>
      <c r="CA8" s="803"/>
      <c r="CB8" s="803"/>
      <c r="CC8" s="803"/>
      <c r="CD8" s="803"/>
      <c r="CE8" s="803"/>
      <c r="CF8" s="803"/>
      <c r="CG8" s="804"/>
      <c r="CH8" s="793">
        <v>149</v>
      </c>
      <c r="CI8" s="794"/>
      <c r="CJ8" s="794"/>
      <c r="CK8" s="794"/>
      <c r="CL8" s="795"/>
      <c r="CM8" s="793">
        <v>3729</v>
      </c>
      <c r="CN8" s="794"/>
      <c r="CO8" s="794"/>
      <c r="CP8" s="794"/>
      <c r="CQ8" s="795"/>
      <c r="CR8" s="793">
        <v>915</v>
      </c>
      <c r="CS8" s="794"/>
      <c r="CT8" s="794"/>
      <c r="CU8" s="794"/>
      <c r="CV8" s="795"/>
      <c r="CW8" s="793"/>
      <c r="CX8" s="794"/>
      <c r="CY8" s="794"/>
      <c r="CZ8" s="794"/>
      <c r="DA8" s="795"/>
      <c r="DB8" s="793"/>
      <c r="DC8" s="794"/>
      <c r="DD8" s="794"/>
      <c r="DE8" s="794"/>
      <c r="DF8" s="795"/>
      <c r="DG8" s="793"/>
      <c r="DH8" s="794"/>
      <c r="DI8" s="794"/>
      <c r="DJ8" s="794"/>
      <c r="DK8" s="795"/>
      <c r="DL8" s="793"/>
      <c r="DM8" s="794"/>
      <c r="DN8" s="794"/>
      <c r="DO8" s="794"/>
      <c r="DP8" s="795"/>
      <c r="DQ8" s="793"/>
      <c r="DR8" s="794"/>
      <c r="DS8" s="794"/>
      <c r="DT8" s="794"/>
      <c r="DU8" s="795"/>
      <c r="DV8" s="796"/>
      <c r="DW8" s="797"/>
      <c r="DX8" s="797"/>
      <c r="DY8" s="797"/>
      <c r="DZ8" s="798"/>
      <c r="EA8" s="205"/>
    </row>
    <row r="9" spans="1:131" s="206" customFormat="1" ht="26.25" customHeight="1">
      <c r="A9" s="212">
        <v>3</v>
      </c>
      <c r="B9" s="799"/>
      <c r="C9" s="800"/>
      <c r="D9" s="800"/>
      <c r="E9" s="800"/>
      <c r="F9" s="800"/>
      <c r="G9" s="800"/>
      <c r="H9" s="800"/>
      <c r="I9" s="800"/>
      <c r="J9" s="800"/>
      <c r="K9" s="800"/>
      <c r="L9" s="800"/>
      <c r="M9" s="800"/>
      <c r="N9" s="800"/>
      <c r="O9" s="800"/>
      <c r="P9" s="801"/>
      <c r="Q9" s="773"/>
      <c r="R9" s="774"/>
      <c r="S9" s="774"/>
      <c r="T9" s="774"/>
      <c r="U9" s="774"/>
      <c r="V9" s="774"/>
      <c r="W9" s="774"/>
      <c r="X9" s="774"/>
      <c r="Y9" s="774"/>
      <c r="Z9" s="774"/>
      <c r="AA9" s="774"/>
      <c r="AB9" s="774"/>
      <c r="AC9" s="774"/>
      <c r="AD9" s="774"/>
      <c r="AE9" s="775"/>
      <c r="AF9" s="776"/>
      <c r="AG9" s="777"/>
      <c r="AH9" s="777"/>
      <c r="AI9" s="777"/>
      <c r="AJ9" s="778"/>
      <c r="AK9" s="779"/>
      <c r="AL9" s="780"/>
      <c r="AM9" s="780"/>
      <c r="AN9" s="780"/>
      <c r="AO9" s="780"/>
      <c r="AP9" s="780"/>
      <c r="AQ9" s="780"/>
      <c r="AR9" s="780"/>
      <c r="AS9" s="780"/>
      <c r="AT9" s="780"/>
      <c r="AU9" s="781"/>
      <c r="AV9" s="781"/>
      <c r="AW9" s="781"/>
      <c r="AX9" s="781"/>
      <c r="AY9" s="782"/>
      <c r="AZ9" s="203"/>
      <c r="BA9" s="203"/>
      <c r="BB9" s="203"/>
      <c r="BC9" s="203"/>
      <c r="BD9" s="203"/>
      <c r="BE9" s="204"/>
      <c r="BF9" s="204"/>
      <c r="BG9" s="204"/>
      <c r="BH9" s="204"/>
      <c r="BI9" s="204"/>
      <c r="BJ9" s="204"/>
      <c r="BK9" s="204"/>
      <c r="BL9" s="204"/>
      <c r="BM9" s="204"/>
      <c r="BN9" s="204"/>
      <c r="BO9" s="204"/>
      <c r="BP9" s="204"/>
      <c r="BQ9" s="213">
        <v>3</v>
      </c>
      <c r="BR9" s="214"/>
      <c r="BS9" s="802" t="s">
        <v>542</v>
      </c>
      <c r="BT9" s="803"/>
      <c r="BU9" s="803"/>
      <c r="BV9" s="803"/>
      <c r="BW9" s="803"/>
      <c r="BX9" s="803"/>
      <c r="BY9" s="803"/>
      <c r="BZ9" s="803"/>
      <c r="CA9" s="803"/>
      <c r="CB9" s="803"/>
      <c r="CC9" s="803"/>
      <c r="CD9" s="803"/>
      <c r="CE9" s="803"/>
      <c r="CF9" s="803"/>
      <c r="CG9" s="804"/>
      <c r="CH9" s="793">
        <v>-1</v>
      </c>
      <c r="CI9" s="794"/>
      <c r="CJ9" s="794"/>
      <c r="CK9" s="794"/>
      <c r="CL9" s="795"/>
      <c r="CM9" s="793">
        <v>560</v>
      </c>
      <c r="CN9" s="794"/>
      <c r="CO9" s="794"/>
      <c r="CP9" s="794"/>
      <c r="CQ9" s="795"/>
      <c r="CR9" s="793">
        <v>401</v>
      </c>
      <c r="CS9" s="794"/>
      <c r="CT9" s="794"/>
      <c r="CU9" s="794"/>
      <c r="CV9" s="795"/>
      <c r="CW9" s="793"/>
      <c r="CX9" s="794"/>
      <c r="CY9" s="794"/>
      <c r="CZ9" s="794"/>
      <c r="DA9" s="795"/>
      <c r="DB9" s="793"/>
      <c r="DC9" s="794"/>
      <c r="DD9" s="794"/>
      <c r="DE9" s="794"/>
      <c r="DF9" s="795"/>
      <c r="DG9" s="793"/>
      <c r="DH9" s="794"/>
      <c r="DI9" s="794"/>
      <c r="DJ9" s="794"/>
      <c r="DK9" s="795"/>
      <c r="DL9" s="793"/>
      <c r="DM9" s="794"/>
      <c r="DN9" s="794"/>
      <c r="DO9" s="794"/>
      <c r="DP9" s="795"/>
      <c r="DQ9" s="793"/>
      <c r="DR9" s="794"/>
      <c r="DS9" s="794"/>
      <c r="DT9" s="794"/>
      <c r="DU9" s="795"/>
      <c r="DV9" s="796"/>
      <c r="DW9" s="797"/>
      <c r="DX9" s="797"/>
      <c r="DY9" s="797"/>
      <c r="DZ9" s="798"/>
      <c r="EA9" s="205"/>
    </row>
    <row r="10" spans="1:131" s="206" customFormat="1" ht="26.25" customHeight="1">
      <c r="A10" s="212">
        <v>4</v>
      </c>
      <c r="B10" s="799"/>
      <c r="C10" s="800"/>
      <c r="D10" s="800"/>
      <c r="E10" s="800"/>
      <c r="F10" s="800"/>
      <c r="G10" s="800"/>
      <c r="H10" s="800"/>
      <c r="I10" s="800"/>
      <c r="J10" s="800"/>
      <c r="K10" s="800"/>
      <c r="L10" s="800"/>
      <c r="M10" s="800"/>
      <c r="N10" s="800"/>
      <c r="O10" s="800"/>
      <c r="P10" s="801"/>
      <c r="Q10" s="773"/>
      <c r="R10" s="774"/>
      <c r="S10" s="774"/>
      <c r="T10" s="774"/>
      <c r="U10" s="774"/>
      <c r="V10" s="774"/>
      <c r="W10" s="774"/>
      <c r="X10" s="774"/>
      <c r="Y10" s="774"/>
      <c r="Z10" s="774"/>
      <c r="AA10" s="774"/>
      <c r="AB10" s="774"/>
      <c r="AC10" s="774"/>
      <c r="AD10" s="774"/>
      <c r="AE10" s="775"/>
      <c r="AF10" s="776"/>
      <c r="AG10" s="777"/>
      <c r="AH10" s="777"/>
      <c r="AI10" s="777"/>
      <c r="AJ10" s="778"/>
      <c r="AK10" s="779"/>
      <c r="AL10" s="780"/>
      <c r="AM10" s="780"/>
      <c r="AN10" s="780"/>
      <c r="AO10" s="780"/>
      <c r="AP10" s="780"/>
      <c r="AQ10" s="780"/>
      <c r="AR10" s="780"/>
      <c r="AS10" s="780"/>
      <c r="AT10" s="780"/>
      <c r="AU10" s="781"/>
      <c r="AV10" s="781"/>
      <c r="AW10" s="781"/>
      <c r="AX10" s="781"/>
      <c r="AY10" s="782"/>
      <c r="AZ10" s="203"/>
      <c r="BA10" s="203"/>
      <c r="BB10" s="203"/>
      <c r="BC10" s="203"/>
      <c r="BD10" s="203"/>
      <c r="BE10" s="204"/>
      <c r="BF10" s="204"/>
      <c r="BG10" s="204"/>
      <c r="BH10" s="204"/>
      <c r="BI10" s="204"/>
      <c r="BJ10" s="204"/>
      <c r="BK10" s="204"/>
      <c r="BL10" s="204"/>
      <c r="BM10" s="204"/>
      <c r="BN10" s="204"/>
      <c r="BO10" s="204"/>
      <c r="BP10" s="204"/>
      <c r="BQ10" s="213">
        <v>4</v>
      </c>
      <c r="BR10" s="214"/>
      <c r="BS10" s="802" t="s">
        <v>543</v>
      </c>
      <c r="BT10" s="803"/>
      <c r="BU10" s="803"/>
      <c r="BV10" s="803"/>
      <c r="BW10" s="803"/>
      <c r="BX10" s="803"/>
      <c r="BY10" s="803"/>
      <c r="BZ10" s="803"/>
      <c r="CA10" s="803"/>
      <c r="CB10" s="803"/>
      <c r="CC10" s="803"/>
      <c r="CD10" s="803"/>
      <c r="CE10" s="803"/>
      <c r="CF10" s="803"/>
      <c r="CG10" s="804"/>
      <c r="CH10" s="793">
        <v>9</v>
      </c>
      <c r="CI10" s="794"/>
      <c r="CJ10" s="794"/>
      <c r="CK10" s="794"/>
      <c r="CL10" s="795"/>
      <c r="CM10" s="793">
        <v>688</v>
      </c>
      <c r="CN10" s="794"/>
      <c r="CO10" s="794"/>
      <c r="CP10" s="794"/>
      <c r="CQ10" s="795"/>
      <c r="CR10" s="793">
        <v>300</v>
      </c>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796"/>
      <c r="DW10" s="797"/>
      <c r="DX10" s="797"/>
      <c r="DY10" s="797"/>
      <c r="DZ10" s="798"/>
      <c r="EA10" s="205"/>
    </row>
    <row r="11" spans="1:131" s="206" customFormat="1" ht="26.25" customHeight="1">
      <c r="A11" s="212">
        <v>5</v>
      </c>
      <c r="B11" s="799"/>
      <c r="C11" s="800"/>
      <c r="D11" s="800"/>
      <c r="E11" s="800"/>
      <c r="F11" s="800"/>
      <c r="G11" s="800"/>
      <c r="H11" s="800"/>
      <c r="I11" s="800"/>
      <c r="J11" s="800"/>
      <c r="K11" s="800"/>
      <c r="L11" s="800"/>
      <c r="M11" s="800"/>
      <c r="N11" s="800"/>
      <c r="O11" s="800"/>
      <c r="P11" s="801"/>
      <c r="Q11" s="773"/>
      <c r="R11" s="774"/>
      <c r="S11" s="774"/>
      <c r="T11" s="774"/>
      <c r="U11" s="774"/>
      <c r="V11" s="774"/>
      <c r="W11" s="774"/>
      <c r="X11" s="774"/>
      <c r="Y11" s="774"/>
      <c r="Z11" s="774"/>
      <c r="AA11" s="774"/>
      <c r="AB11" s="774"/>
      <c r="AC11" s="774"/>
      <c r="AD11" s="774"/>
      <c r="AE11" s="775"/>
      <c r="AF11" s="776"/>
      <c r="AG11" s="777"/>
      <c r="AH11" s="777"/>
      <c r="AI11" s="777"/>
      <c r="AJ11" s="778"/>
      <c r="AK11" s="779"/>
      <c r="AL11" s="780"/>
      <c r="AM11" s="780"/>
      <c r="AN11" s="780"/>
      <c r="AO11" s="780"/>
      <c r="AP11" s="780"/>
      <c r="AQ11" s="780"/>
      <c r="AR11" s="780"/>
      <c r="AS11" s="780"/>
      <c r="AT11" s="780"/>
      <c r="AU11" s="781"/>
      <c r="AV11" s="781"/>
      <c r="AW11" s="781"/>
      <c r="AX11" s="781"/>
      <c r="AY11" s="782"/>
      <c r="AZ11" s="203"/>
      <c r="BA11" s="203"/>
      <c r="BB11" s="203"/>
      <c r="BC11" s="203"/>
      <c r="BD11" s="203"/>
      <c r="BE11" s="204"/>
      <c r="BF11" s="204"/>
      <c r="BG11" s="204"/>
      <c r="BH11" s="204"/>
      <c r="BI11" s="204"/>
      <c r="BJ11" s="204"/>
      <c r="BK11" s="204"/>
      <c r="BL11" s="204"/>
      <c r="BM11" s="204"/>
      <c r="BN11" s="204"/>
      <c r="BO11" s="204"/>
      <c r="BP11" s="204"/>
      <c r="BQ11" s="213">
        <v>5</v>
      </c>
      <c r="BR11" s="214"/>
      <c r="BS11" s="802" t="s">
        <v>544</v>
      </c>
      <c r="BT11" s="803"/>
      <c r="BU11" s="803"/>
      <c r="BV11" s="803"/>
      <c r="BW11" s="803"/>
      <c r="BX11" s="803"/>
      <c r="BY11" s="803"/>
      <c r="BZ11" s="803"/>
      <c r="CA11" s="803"/>
      <c r="CB11" s="803"/>
      <c r="CC11" s="803"/>
      <c r="CD11" s="803"/>
      <c r="CE11" s="803"/>
      <c r="CF11" s="803"/>
      <c r="CG11" s="804"/>
      <c r="CH11" s="793">
        <v>7</v>
      </c>
      <c r="CI11" s="794"/>
      <c r="CJ11" s="794"/>
      <c r="CK11" s="794"/>
      <c r="CL11" s="795"/>
      <c r="CM11" s="793">
        <v>56</v>
      </c>
      <c r="CN11" s="794"/>
      <c r="CO11" s="794"/>
      <c r="CP11" s="794"/>
      <c r="CQ11" s="795"/>
      <c r="CR11" s="793">
        <v>30</v>
      </c>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796"/>
      <c r="DW11" s="797"/>
      <c r="DX11" s="797"/>
      <c r="DY11" s="797"/>
      <c r="DZ11" s="798"/>
      <c r="EA11" s="205"/>
    </row>
    <row r="12" spans="1:131" s="206" customFormat="1" ht="26.25" customHeight="1">
      <c r="A12" s="212">
        <v>6</v>
      </c>
      <c r="B12" s="799"/>
      <c r="C12" s="800"/>
      <c r="D12" s="800"/>
      <c r="E12" s="800"/>
      <c r="F12" s="800"/>
      <c r="G12" s="800"/>
      <c r="H12" s="800"/>
      <c r="I12" s="800"/>
      <c r="J12" s="800"/>
      <c r="K12" s="800"/>
      <c r="L12" s="800"/>
      <c r="M12" s="800"/>
      <c r="N12" s="800"/>
      <c r="O12" s="800"/>
      <c r="P12" s="801"/>
      <c r="Q12" s="773"/>
      <c r="R12" s="774"/>
      <c r="S12" s="774"/>
      <c r="T12" s="774"/>
      <c r="U12" s="774"/>
      <c r="V12" s="774"/>
      <c r="W12" s="774"/>
      <c r="X12" s="774"/>
      <c r="Y12" s="774"/>
      <c r="Z12" s="774"/>
      <c r="AA12" s="774"/>
      <c r="AB12" s="774"/>
      <c r="AC12" s="774"/>
      <c r="AD12" s="774"/>
      <c r="AE12" s="775"/>
      <c r="AF12" s="776"/>
      <c r="AG12" s="777"/>
      <c r="AH12" s="777"/>
      <c r="AI12" s="777"/>
      <c r="AJ12" s="778"/>
      <c r="AK12" s="779"/>
      <c r="AL12" s="780"/>
      <c r="AM12" s="780"/>
      <c r="AN12" s="780"/>
      <c r="AO12" s="780"/>
      <c r="AP12" s="780"/>
      <c r="AQ12" s="780"/>
      <c r="AR12" s="780"/>
      <c r="AS12" s="780"/>
      <c r="AT12" s="780"/>
      <c r="AU12" s="781"/>
      <c r="AV12" s="781"/>
      <c r="AW12" s="781"/>
      <c r="AX12" s="781"/>
      <c r="AY12" s="782"/>
      <c r="AZ12" s="203"/>
      <c r="BA12" s="203"/>
      <c r="BB12" s="203"/>
      <c r="BC12" s="203"/>
      <c r="BD12" s="203"/>
      <c r="BE12" s="204"/>
      <c r="BF12" s="204"/>
      <c r="BG12" s="204"/>
      <c r="BH12" s="204"/>
      <c r="BI12" s="204"/>
      <c r="BJ12" s="204"/>
      <c r="BK12" s="204"/>
      <c r="BL12" s="204"/>
      <c r="BM12" s="204"/>
      <c r="BN12" s="204"/>
      <c r="BO12" s="204"/>
      <c r="BP12" s="204"/>
      <c r="BQ12" s="213">
        <v>6</v>
      </c>
      <c r="BR12" s="214"/>
      <c r="BS12" s="802" t="s">
        <v>545</v>
      </c>
      <c r="BT12" s="803"/>
      <c r="BU12" s="803"/>
      <c r="BV12" s="803"/>
      <c r="BW12" s="803"/>
      <c r="BX12" s="803"/>
      <c r="BY12" s="803"/>
      <c r="BZ12" s="803"/>
      <c r="CA12" s="803"/>
      <c r="CB12" s="803"/>
      <c r="CC12" s="803"/>
      <c r="CD12" s="803"/>
      <c r="CE12" s="803"/>
      <c r="CF12" s="803"/>
      <c r="CG12" s="804"/>
      <c r="CH12" s="793">
        <v>0</v>
      </c>
      <c r="CI12" s="794"/>
      <c r="CJ12" s="794"/>
      <c r="CK12" s="794"/>
      <c r="CL12" s="795"/>
      <c r="CM12" s="793">
        <v>134</v>
      </c>
      <c r="CN12" s="794"/>
      <c r="CO12" s="794"/>
      <c r="CP12" s="794"/>
      <c r="CQ12" s="795"/>
      <c r="CR12" s="793">
        <v>26</v>
      </c>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796"/>
      <c r="DW12" s="797"/>
      <c r="DX12" s="797"/>
      <c r="DY12" s="797"/>
      <c r="DZ12" s="798"/>
      <c r="EA12" s="205"/>
    </row>
    <row r="13" spans="1:131" s="206" customFormat="1" ht="26.25" customHeight="1">
      <c r="A13" s="212">
        <v>7</v>
      </c>
      <c r="B13" s="799"/>
      <c r="C13" s="800"/>
      <c r="D13" s="800"/>
      <c r="E13" s="800"/>
      <c r="F13" s="800"/>
      <c r="G13" s="800"/>
      <c r="H13" s="800"/>
      <c r="I13" s="800"/>
      <c r="J13" s="800"/>
      <c r="K13" s="800"/>
      <c r="L13" s="800"/>
      <c r="M13" s="800"/>
      <c r="N13" s="800"/>
      <c r="O13" s="800"/>
      <c r="P13" s="801"/>
      <c r="Q13" s="773"/>
      <c r="R13" s="774"/>
      <c r="S13" s="774"/>
      <c r="T13" s="774"/>
      <c r="U13" s="774"/>
      <c r="V13" s="774"/>
      <c r="W13" s="774"/>
      <c r="X13" s="774"/>
      <c r="Y13" s="774"/>
      <c r="Z13" s="774"/>
      <c r="AA13" s="774"/>
      <c r="AB13" s="774"/>
      <c r="AC13" s="774"/>
      <c r="AD13" s="774"/>
      <c r="AE13" s="775"/>
      <c r="AF13" s="776"/>
      <c r="AG13" s="777"/>
      <c r="AH13" s="777"/>
      <c r="AI13" s="777"/>
      <c r="AJ13" s="778"/>
      <c r="AK13" s="779"/>
      <c r="AL13" s="780"/>
      <c r="AM13" s="780"/>
      <c r="AN13" s="780"/>
      <c r="AO13" s="780"/>
      <c r="AP13" s="780"/>
      <c r="AQ13" s="780"/>
      <c r="AR13" s="780"/>
      <c r="AS13" s="780"/>
      <c r="AT13" s="780"/>
      <c r="AU13" s="781"/>
      <c r="AV13" s="781"/>
      <c r="AW13" s="781"/>
      <c r="AX13" s="781"/>
      <c r="AY13" s="782"/>
      <c r="AZ13" s="203"/>
      <c r="BA13" s="203"/>
      <c r="BB13" s="203"/>
      <c r="BC13" s="203"/>
      <c r="BD13" s="203"/>
      <c r="BE13" s="204"/>
      <c r="BF13" s="204"/>
      <c r="BG13" s="204"/>
      <c r="BH13" s="204"/>
      <c r="BI13" s="204"/>
      <c r="BJ13" s="204"/>
      <c r="BK13" s="204"/>
      <c r="BL13" s="204"/>
      <c r="BM13" s="204"/>
      <c r="BN13" s="204"/>
      <c r="BO13" s="204"/>
      <c r="BP13" s="204"/>
      <c r="BQ13" s="213">
        <v>7</v>
      </c>
      <c r="BR13" s="214"/>
      <c r="BS13" s="802" t="s">
        <v>546</v>
      </c>
      <c r="BT13" s="803"/>
      <c r="BU13" s="803"/>
      <c r="BV13" s="803"/>
      <c r="BW13" s="803"/>
      <c r="BX13" s="803"/>
      <c r="BY13" s="803"/>
      <c r="BZ13" s="803"/>
      <c r="CA13" s="803"/>
      <c r="CB13" s="803"/>
      <c r="CC13" s="803"/>
      <c r="CD13" s="803"/>
      <c r="CE13" s="803"/>
      <c r="CF13" s="803"/>
      <c r="CG13" s="804"/>
      <c r="CH13" s="793">
        <v>1</v>
      </c>
      <c r="CI13" s="794"/>
      <c r="CJ13" s="794"/>
      <c r="CK13" s="794"/>
      <c r="CL13" s="795"/>
      <c r="CM13" s="793">
        <v>90</v>
      </c>
      <c r="CN13" s="794"/>
      <c r="CO13" s="794"/>
      <c r="CP13" s="794"/>
      <c r="CQ13" s="795"/>
      <c r="CR13" s="793">
        <v>40</v>
      </c>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796"/>
      <c r="DW13" s="797"/>
      <c r="DX13" s="797"/>
      <c r="DY13" s="797"/>
      <c r="DZ13" s="798"/>
      <c r="EA13" s="205"/>
    </row>
    <row r="14" spans="1:131" s="206" customFormat="1" ht="26.25" customHeight="1">
      <c r="A14" s="212">
        <v>8</v>
      </c>
      <c r="B14" s="799"/>
      <c r="C14" s="800"/>
      <c r="D14" s="800"/>
      <c r="E14" s="800"/>
      <c r="F14" s="800"/>
      <c r="G14" s="800"/>
      <c r="H14" s="800"/>
      <c r="I14" s="800"/>
      <c r="J14" s="800"/>
      <c r="K14" s="800"/>
      <c r="L14" s="800"/>
      <c r="M14" s="800"/>
      <c r="N14" s="800"/>
      <c r="O14" s="800"/>
      <c r="P14" s="801"/>
      <c r="Q14" s="773"/>
      <c r="R14" s="774"/>
      <c r="S14" s="774"/>
      <c r="T14" s="774"/>
      <c r="U14" s="774"/>
      <c r="V14" s="774"/>
      <c r="W14" s="774"/>
      <c r="X14" s="774"/>
      <c r="Y14" s="774"/>
      <c r="Z14" s="774"/>
      <c r="AA14" s="774"/>
      <c r="AB14" s="774"/>
      <c r="AC14" s="774"/>
      <c r="AD14" s="774"/>
      <c r="AE14" s="775"/>
      <c r="AF14" s="776"/>
      <c r="AG14" s="777"/>
      <c r="AH14" s="777"/>
      <c r="AI14" s="777"/>
      <c r="AJ14" s="778"/>
      <c r="AK14" s="779"/>
      <c r="AL14" s="780"/>
      <c r="AM14" s="780"/>
      <c r="AN14" s="780"/>
      <c r="AO14" s="780"/>
      <c r="AP14" s="780"/>
      <c r="AQ14" s="780"/>
      <c r="AR14" s="780"/>
      <c r="AS14" s="780"/>
      <c r="AT14" s="780"/>
      <c r="AU14" s="781"/>
      <c r="AV14" s="781"/>
      <c r="AW14" s="781"/>
      <c r="AX14" s="781"/>
      <c r="AY14" s="782"/>
      <c r="AZ14" s="203"/>
      <c r="BA14" s="203"/>
      <c r="BB14" s="203"/>
      <c r="BC14" s="203"/>
      <c r="BD14" s="203"/>
      <c r="BE14" s="204"/>
      <c r="BF14" s="204"/>
      <c r="BG14" s="204"/>
      <c r="BH14" s="204"/>
      <c r="BI14" s="204"/>
      <c r="BJ14" s="204"/>
      <c r="BK14" s="204"/>
      <c r="BL14" s="204"/>
      <c r="BM14" s="204"/>
      <c r="BN14" s="204"/>
      <c r="BO14" s="204"/>
      <c r="BP14" s="204"/>
      <c r="BQ14" s="213">
        <v>8</v>
      </c>
      <c r="BR14" s="214"/>
      <c r="BS14" s="802" t="s">
        <v>547</v>
      </c>
      <c r="BT14" s="803"/>
      <c r="BU14" s="803"/>
      <c r="BV14" s="803"/>
      <c r="BW14" s="803"/>
      <c r="BX14" s="803"/>
      <c r="BY14" s="803"/>
      <c r="BZ14" s="803"/>
      <c r="CA14" s="803"/>
      <c r="CB14" s="803"/>
      <c r="CC14" s="803"/>
      <c r="CD14" s="803"/>
      <c r="CE14" s="803"/>
      <c r="CF14" s="803"/>
      <c r="CG14" s="804"/>
      <c r="CH14" s="793">
        <v>32</v>
      </c>
      <c r="CI14" s="794"/>
      <c r="CJ14" s="794"/>
      <c r="CK14" s="794"/>
      <c r="CL14" s="795"/>
      <c r="CM14" s="793">
        <v>5895</v>
      </c>
      <c r="CN14" s="794"/>
      <c r="CO14" s="794"/>
      <c r="CP14" s="794"/>
      <c r="CQ14" s="795"/>
      <c r="CR14" s="793">
        <v>5</v>
      </c>
      <c r="CS14" s="794"/>
      <c r="CT14" s="794"/>
      <c r="CU14" s="794"/>
      <c r="CV14" s="795"/>
      <c r="CW14" s="793">
        <v>8</v>
      </c>
      <c r="CX14" s="794"/>
      <c r="CY14" s="794"/>
      <c r="CZ14" s="794"/>
      <c r="DA14" s="795"/>
      <c r="DB14" s="793"/>
      <c r="DC14" s="794"/>
      <c r="DD14" s="794"/>
      <c r="DE14" s="794"/>
      <c r="DF14" s="795"/>
      <c r="DG14" s="793">
        <v>5530</v>
      </c>
      <c r="DH14" s="794"/>
      <c r="DI14" s="794"/>
      <c r="DJ14" s="794"/>
      <c r="DK14" s="795"/>
      <c r="DL14" s="793"/>
      <c r="DM14" s="794"/>
      <c r="DN14" s="794"/>
      <c r="DO14" s="794"/>
      <c r="DP14" s="795"/>
      <c r="DQ14" s="793">
        <v>2588</v>
      </c>
      <c r="DR14" s="794"/>
      <c r="DS14" s="794"/>
      <c r="DT14" s="794"/>
      <c r="DU14" s="795"/>
      <c r="DV14" s="796"/>
      <c r="DW14" s="797"/>
      <c r="DX14" s="797"/>
      <c r="DY14" s="797"/>
      <c r="DZ14" s="798"/>
      <c r="EA14" s="205"/>
    </row>
    <row r="15" spans="1:131" s="206" customFormat="1" ht="26.25" customHeight="1">
      <c r="A15" s="212">
        <v>9</v>
      </c>
      <c r="B15" s="799"/>
      <c r="C15" s="800"/>
      <c r="D15" s="800"/>
      <c r="E15" s="800"/>
      <c r="F15" s="800"/>
      <c r="G15" s="800"/>
      <c r="H15" s="800"/>
      <c r="I15" s="800"/>
      <c r="J15" s="800"/>
      <c r="K15" s="800"/>
      <c r="L15" s="800"/>
      <c r="M15" s="800"/>
      <c r="N15" s="800"/>
      <c r="O15" s="800"/>
      <c r="P15" s="801"/>
      <c r="Q15" s="773"/>
      <c r="R15" s="774"/>
      <c r="S15" s="774"/>
      <c r="T15" s="774"/>
      <c r="U15" s="774"/>
      <c r="V15" s="774"/>
      <c r="W15" s="774"/>
      <c r="X15" s="774"/>
      <c r="Y15" s="774"/>
      <c r="Z15" s="774"/>
      <c r="AA15" s="774"/>
      <c r="AB15" s="774"/>
      <c r="AC15" s="774"/>
      <c r="AD15" s="774"/>
      <c r="AE15" s="775"/>
      <c r="AF15" s="776"/>
      <c r="AG15" s="777"/>
      <c r="AH15" s="777"/>
      <c r="AI15" s="777"/>
      <c r="AJ15" s="778"/>
      <c r="AK15" s="779"/>
      <c r="AL15" s="780"/>
      <c r="AM15" s="780"/>
      <c r="AN15" s="780"/>
      <c r="AO15" s="780"/>
      <c r="AP15" s="780"/>
      <c r="AQ15" s="780"/>
      <c r="AR15" s="780"/>
      <c r="AS15" s="780"/>
      <c r="AT15" s="780"/>
      <c r="AU15" s="781"/>
      <c r="AV15" s="781"/>
      <c r="AW15" s="781"/>
      <c r="AX15" s="781"/>
      <c r="AY15" s="782"/>
      <c r="AZ15" s="203"/>
      <c r="BA15" s="203"/>
      <c r="BB15" s="203"/>
      <c r="BC15" s="203"/>
      <c r="BD15" s="203"/>
      <c r="BE15" s="204"/>
      <c r="BF15" s="204"/>
      <c r="BG15" s="204"/>
      <c r="BH15" s="204"/>
      <c r="BI15" s="204"/>
      <c r="BJ15" s="204"/>
      <c r="BK15" s="204"/>
      <c r="BL15" s="204"/>
      <c r="BM15" s="204"/>
      <c r="BN15" s="204"/>
      <c r="BO15" s="204"/>
      <c r="BP15" s="204"/>
      <c r="BQ15" s="213">
        <v>9</v>
      </c>
      <c r="BR15" s="214"/>
      <c r="BS15" s="802" t="s">
        <v>548</v>
      </c>
      <c r="BT15" s="803"/>
      <c r="BU15" s="803"/>
      <c r="BV15" s="803"/>
      <c r="BW15" s="803"/>
      <c r="BX15" s="803"/>
      <c r="BY15" s="803"/>
      <c r="BZ15" s="803"/>
      <c r="CA15" s="803"/>
      <c r="CB15" s="803"/>
      <c r="CC15" s="803"/>
      <c r="CD15" s="803"/>
      <c r="CE15" s="803"/>
      <c r="CF15" s="803"/>
      <c r="CG15" s="804"/>
      <c r="CH15" s="793" t="s">
        <v>551</v>
      </c>
      <c r="CI15" s="794"/>
      <c r="CJ15" s="794"/>
      <c r="CK15" s="794"/>
      <c r="CL15" s="795"/>
      <c r="CM15" s="793" t="s">
        <v>551</v>
      </c>
      <c r="CN15" s="794"/>
      <c r="CO15" s="794"/>
      <c r="CP15" s="794"/>
      <c r="CQ15" s="795"/>
      <c r="CR15" s="793">
        <v>30</v>
      </c>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6"/>
      <c r="DW15" s="797"/>
      <c r="DX15" s="797"/>
      <c r="DY15" s="797"/>
      <c r="DZ15" s="798"/>
      <c r="EA15" s="205"/>
    </row>
    <row r="16" spans="1:131" s="206" customFormat="1" ht="26.25" customHeight="1">
      <c r="A16" s="212">
        <v>10</v>
      </c>
      <c r="B16" s="799"/>
      <c r="C16" s="800"/>
      <c r="D16" s="800"/>
      <c r="E16" s="800"/>
      <c r="F16" s="800"/>
      <c r="G16" s="800"/>
      <c r="H16" s="800"/>
      <c r="I16" s="800"/>
      <c r="J16" s="800"/>
      <c r="K16" s="800"/>
      <c r="L16" s="800"/>
      <c r="M16" s="800"/>
      <c r="N16" s="800"/>
      <c r="O16" s="800"/>
      <c r="P16" s="801"/>
      <c r="Q16" s="773"/>
      <c r="R16" s="774"/>
      <c r="S16" s="774"/>
      <c r="T16" s="774"/>
      <c r="U16" s="774"/>
      <c r="V16" s="774"/>
      <c r="W16" s="774"/>
      <c r="X16" s="774"/>
      <c r="Y16" s="774"/>
      <c r="Z16" s="774"/>
      <c r="AA16" s="774"/>
      <c r="AB16" s="774"/>
      <c r="AC16" s="774"/>
      <c r="AD16" s="774"/>
      <c r="AE16" s="775"/>
      <c r="AF16" s="776"/>
      <c r="AG16" s="777"/>
      <c r="AH16" s="777"/>
      <c r="AI16" s="777"/>
      <c r="AJ16" s="778"/>
      <c r="AK16" s="779"/>
      <c r="AL16" s="780"/>
      <c r="AM16" s="780"/>
      <c r="AN16" s="780"/>
      <c r="AO16" s="780"/>
      <c r="AP16" s="780"/>
      <c r="AQ16" s="780"/>
      <c r="AR16" s="780"/>
      <c r="AS16" s="780"/>
      <c r="AT16" s="780"/>
      <c r="AU16" s="781"/>
      <c r="AV16" s="781"/>
      <c r="AW16" s="781"/>
      <c r="AX16" s="781"/>
      <c r="AY16" s="782"/>
      <c r="AZ16" s="203"/>
      <c r="BA16" s="203"/>
      <c r="BB16" s="203"/>
      <c r="BC16" s="203"/>
      <c r="BD16" s="203"/>
      <c r="BE16" s="204"/>
      <c r="BF16" s="204"/>
      <c r="BG16" s="204"/>
      <c r="BH16" s="204"/>
      <c r="BI16" s="204"/>
      <c r="BJ16" s="204"/>
      <c r="BK16" s="204"/>
      <c r="BL16" s="204"/>
      <c r="BM16" s="204"/>
      <c r="BN16" s="204"/>
      <c r="BO16" s="204"/>
      <c r="BP16" s="204"/>
      <c r="BQ16" s="213">
        <v>10</v>
      </c>
      <c r="BR16" s="214"/>
      <c r="BS16" s="802" t="s">
        <v>549</v>
      </c>
      <c r="BT16" s="803"/>
      <c r="BU16" s="803"/>
      <c r="BV16" s="803"/>
      <c r="BW16" s="803"/>
      <c r="BX16" s="803"/>
      <c r="BY16" s="803"/>
      <c r="BZ16" s="803"/>
      <c r="CA16" s="803"/>
      <c r="CB16" s="803"/>
      <c r="CC16" s="803"/>
      <c r="CD16" s="803"/>
      <c r="CE16" s="803"/>
      <c r="CF16" s="803"/>
      <c r="CG16" s="804"/>
      <c r="CH16" s="793">
        <v>1</v>
      </c>
      <c r="CI16" s="794"/>
      <c r="CJ16" s="794"/>
      <c r="CK16" s="794"/>
      <c r="CL16" s="795"/>
      <c r="CM16" s="793">
        <v>249</v>
      </c>
      <c r="CN16" s="794"/>
      <c r="CO16" s="794"/>
      <c r="CP16" s="794"/>
      <c r="CQ16" s="795"/>
      <c r="CR16" s="793">
        <v>33</v>
      </c>
      <c r="CS16" s="794"/>
      <c r="CT16" s="794"/>
      <c r="CU16" s="794"/>
      <c r="CV16" s="795"/>
      <c r="CW16" s="793">
        <v>4</v>
      </c>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6"/>
      <c r="DW16" s="797"/>
      <c r="DX16" s="797"/>
      <c r="DY16" s="797"/>
      <c r="DZ16" s="798"/>
      <c r="EA16" s="205"/>
    </row>
    <row r="17" spans="1:131" s="206" customFormat="1" ht="26.25" customHeight="1">
      <c r="A17" s="212">
        <v>11</v>
      </c>
      <c r="B17" s="799"/>
      <c r="C17" s="800"/>
      <c r="D17" s="800"/>
      <c r="E17" s="800"/>
      <c r="F17" s="800"/>
      <c r="G17" s="800"/>
      <c r="H17" s="800"/>
      <c r="I17" s="800"/>
      <c r="J17" s="800"/>
      <c r="K17" s="800"/>
      <c r="L17" s="800"/>
      <c r="M17" s="800"/>
      <c r="N17" s="800"/>
      <c r="O17" s="800"/>
      <c r="P17" s="801"/>
      <c r="Q17" s="773"/>
      <c r="R17" s="774"/>
      <c r="S17" s="774"/>
      <c r="T17" s="774"/>
      <c r="U17" s="774"/>
      <c r="V17" s="774"/>
      <c r="W17" s="774"/>
      <c r="X17" s="774"/>
      <c r="Y17" s="774"/>
      <c r="Z17" s="774"/>
      <c r="AA17" s="774"/>
      <c r="AB17" s="774"/>
      <c r="AC17" s="774"/>
      <c r="AD17" s="774"/>
      <c r="AE17" s="775"/>
      <c r="AF17" s="776"/>
      <c r="AG17" s="777"/>
      <c r="AH17" s="777"/>
      <c r="AI17" s="777"/>
      <c r="AJ17" s="778"/>
      <c r="AK17" s="779"/>
      <c r="AL17" s="780"/>
      <c r="AM17" s="780"/>
      <c r="AN17" s="780"/>
      <c r="AO17" s="780"/>
      <c r="AP17" s="780"/>
      <c r="AQ17" s="780"/>
      <c r="AR17" s="780"/>
      <c r="AS17" s="780"/>
      <c r="AT17" s="780"/>
      <c r="AU17" s="781"/>
      <c r="AV17" s="781"/>
      <c r="AW17" s="781"/>
      <c r="AX17" s="781"/>
      <c r="AY17" s="782"/>
      <c r="AZ17" s="203"/>
      <c r="BA17" s="203"/>
      <c r="BB17" s="203"/>
      <c r="BC17" s="203"/>
      <c r="BD17" s="203"/>
      <c r="BE17" s="204"/>
      <c r="BF17" s="204"/>
      <c r="BG17" s="204"/>
      <c r="BH17" s="204"/>
      <c r="BI17" s="204"/>
      <c r="BJ17" s="204"/>
      <c r="BK17" s="204"/>
      <c r="BL17" s="204"/>
      <c r="BM17" s="204"/>
      <c r="BN17" s="204"/>
      <c r="BO17" s="204"/>
      <c r="BP17" s="204"/>
      <c r="BQ17" s="213">
        <v>11</v>
      </c>
      <c r="BR17" s="214"/>
      <c r="BS17" s="802"/>
      <c r="BT17" s="803"/>
      <c r="BU17" s="803"/>
      <c r="BV17" s="803"/>
      <c r="BW17" s="803"/>
      <c r="BX17" s="803"/>
      <c r="BY17" s="803"/>
      <c r="BZ17" s="803"/>
      <c r="CA17" s="803"/>
      <c r="CB17" s="803"/>
      <c r="CC17" s="803"/>
      <c r="CD17" s="803"/>
      <c r="CE17" s="803"/>
      <c r="CF17" s="803"/>
      <c r="CG17" s="804"/>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6"/>
      <c r="DW17" s="797"/>
      <c r="DX17" s="797"/>
      <c r="DY17" s="797"/>
      <c r="DZ17" s="798"/>
      <c r="EA17" s="205"/>
    </row>
    <row r="18" spans="1:131" s="206" customFormat="1" ht="26.25" customHeight="1">
      <c r="A18" s="212">
        <v>12</v>
      </c>
      <c r="B18" s="799"/>
      <c r="C18" s="800"/>
      <c r="D18" s="800"/>
      <c r="E18" s="800"/>
      <c r="F18" s="800"/>
      <c r="G18" s="800"/>
      <c r="H18" s="800"/>
      <c r="I18" s="800"/>
      <c r="J18" s="800"/>
      <c r="K18" s="800"/>
      <c r="L18" s="800"/>
      <c r="M18" s="800"/>
      <c r="N18" s="800"/>
      <c r="O18" s="800"/>
      <c r="P18" s="801"/>
      <c r="Q18" s="773"/>
      <c r="R18" s="774"/>
      <c r="S18" s="774"/>
      <c r="T18" s="774"/>
      <c r="U18" s="774"/>
      <c r="V18" s="774"/>
      <c r="W18" s="774"/>
      <c r="X18" s="774"/>
      <c r="Y18" s="774"/>
      <c r="Z18" s="774"/>
      <c r="AA18" s="774"/>
      <c r="AB18" s="774"/>
      <c r="AC18" s="774"/>
      <c r="AD18" s="774"/>
      <c r="AE18" s="775"/>
      <c r="AF18" s="776"/>
      <c r="AG18" s="777"/>
      <c r="AH18" s="777"/>
      <c r="AI18" s="777"/>
      <c r="AJ18" s="778"/>
      <c r="AK18" s="779"/>
      <c r="AL18" s="780"/>
      <c r="AM18" s="780"/>
      <c r="AN18" s="780"/>
      <c r="AO18" s="780"/>
      <c r="AP18" s="780"/>
      <c r="AQ18" s="780"/>
      <c r="AR18" s="780"/>
      <c r="AS18" s="780"/>
      <c r="AT18" s="780"/>
      <c r="AU18" s="781"/>
      <c r="AV18" s="781"/>
      <c r="AW18" s="781"/>
      <c r="AX18" s="781"/>
      <c r="AY18" s="782"/>
      <c r="AZ18" s="203"/>
      <c r="BA18" s="203"/>
      <c r="BB18" s="203"/>
      <c r="BC18" s="203"/>
      <c r="BD18" s="203"/>
      <c r="BE18" s="204"/>
      <c r="BF18" s="204"/>
      <c r="BG18" s="204"/>
      <c r="BH18" s="204"/>
      <c r="BI18" s="204"/>
      <c r="BJ18" s="204"/>
      <c r="BK18" s="204"/>
      <c r="BL18" s="204"/>
      <c r="BM18" s="204"/>
      <c r="BN18" s="204"/>
      <c r="BO18" s="204"/>
      <c r="BP18" s="204"/>
      <c r="BQ18" s="213">
        <v>12</v>
      </c>
      <c r="BR18" s="214"/>
      <c r="BS18" s="802"/>
      <c r="BT18" s="803"/>
      <c r="BU18" s="803"/>
      <c r="BV18" s="803"/>
      <c r="BW18" s="803"/>
      <c r="BX18" s="803"/>
      <c r="BY18" s="803"/>
      <c r="BZ18" s="803"/>
      <c r="CA18" s="803"/>
      <c r="CB18" s="803"/>
      <c r="CC18" s="803"/>
      <c r="CD18" s="803"/>
      <c r="CE18" s="803"/>
      <c r="CF18" s="803"/>
      <c r="CG18" s="804"/>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6"/>
      <c r="DW18" s="797"/>
      <c r="DX18" s="797"/>
      <c r="DY18" s="797"/>
      <c r="DZ18" s="798"/>
      <c r="EA18" s="205"/>
    </row>
    <row r="19" spans="1:131" s="206" customFormat="1" ht="26.25" customHeight="1">
      <c r="A19" s="212">
        <v>13</v>
      </c>
      <c r="B19" s="799"/>
      <c r="C19" s="800"/>
      <c r="D19" s="800"/>
      <c r="E19" s="800"/>
      <c r="F19" s="800"/>
      <c r="G19" s="800"/>
      <c r="H19" s="800"/>
      <c r="I19" s="800"/>
      <c r="J19" s="800"/>
      <c r="K19" s="800"/>
      <c r="L19" s="800"/>
      <c r="M19" s="800"/>
      <c r="N19" s="800"/>
      <c r="O19" s="800"/>
      <c r="P19" s="801"/>
      <c r="Q19" s="773"/>
      <c r="R19" s="774"/>
      <c r="S19" s="774"/>
      <c r="T19" s="774"/>
      <c r="U19" s="774"/>
      <c r="V19" s="774"/>
      <c r="W19" s="774"/>
      <c r="X19" s="774"/>
      <c r="Y19" s="774"/>
      <c r="Z19" s="774"/>
      <c r="AA19" s="774"/>
      <c r="AB19" s="774"/>
      <c r="AC19" s="774"/>
      <c r="AD19" s="774"/>
      <c r="AE19" s="775"/>
      <c r="AF19" s="776"/>
      <c r="AG19" s="777"/>
      <c r="AH19" s="777"/>
      <c r="AI19" s="777"/>
      <c r="AJ19" s="778"/>
      <c r="AK19" s="779"/>
      <c r="AL19" s="780"/>
      <c r="AM19" s="780"/>
      <c r="AN19" s="780"/>
      <c r="AO19" s="780"/>
      <c r="AP19" s="780"/>
      <c r="AQ19" s="780"/>
      <c r="AR19" s="780"/>
      <c r="AS19" s="780"/>
      <c r="AT19" s="780"/>
      <c r="AU19" s="781"/>
      <c r="AV19" s="781"/>
      <c r="AW19" s="781"/>
      <c r="AX19" s="781"/>
      <c r="AY19" s="782"/>
      <c r="AZ19" s="203"/>
      <c r="BA19" s="203"/>
      <c r="BB19" s="203"/>
      <c r="BC19" s="203"/>
      <c r="BD19" s="203"/>
      <c r="BE19" s="204"/>
      <c r="BF19" s="204"/>
      <c r="BG19" s="204"/>
      <c r="BH19" s="204"/>
      <c r="BI19" s="204"/>
      <c r="BJ19" s="204"/>
      <c r="BK19" s="204"/>
      <c r="BL19" s="204"/>
      <c r="BM19" s="204"/>
      <c r="BN19" s="204"/>
      <c r="BO19" s="204"/>
      <c r="BP19" s="204"/>
      <c r="BQ19" s="213">
        <v>13</v>
      </c>
      <c r="BR19" s="214"/>
      <c r="BS19" s="802"/>
      <c r="BT19" s="803"/>
      <c r="BU19" s="803"/>
      <c r="BV19" s="803"/>
      <c r="BW19" s="803"/>
      <c r="BX19" s="803"/>
      <c r="BY19" s="803"/>
      <c r="BZ19" s="803"/>
      <c r="CA19" s="803"/>
      <c r="CB19" s="803"/>
      <c r="CC19" s="803"/>
      <c r="CD19" s="803"/>
      <c r="CE19" s="803"/>
      <c r="CF19" s="803"/>
      <c r="CG19" s="804"/>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6"/>
      <c r="DW19" s="797"/>
      <c r="DX19" s="797"/>
      <c r="DY19" s="797"/>
      <c r="DZ19" s="798"/>
      <c r="EA19" s="205"/>
    </row>
    <row r="20" spans="1:131" s="206" customFormat="1" ht="26.25" customHeight="1">
      <c r="A20" s="212">
        <v>14</v>
      </c>
      <c r="B20" s="799"/>
      <c r="C20" s="800"/>
      <c r="D20" s="800"/>
      <c r="E20" s="800"/>
      <c r="F20" s="800"/>
      <c r="G20" s="800"/>
      <c r="H20" s="800"/>
      <c r="I20" s="800"/>
      <c r="J20" s="800"/>
      <c r="K20" s="800"/>
      <c r="L20" s="800"/>
      <c r="M20" s="800"/>
      <c r="N20" s="800"/>
      <c r="O20" s="800"/>
      <c r="P20" s="801"/>
      <c r="Q20" s="773"/>
      <c r="R20" s="774"/>
      <c r="S20" s="774"/>
      <c r="T20" s="774"/>
      <c r="U20" s="774"/>
      <c r="V20" s="774"/>
      <c r="W20" s="774"/>
      <c r="X20" s="774"/>
      <c r="Y20" s="774"/>
      <c r="Z20" s="774"/>
      <c r="AA20" s="774"/>
      <c r="AB20" s="774"/>
      <c r="AC20" s="774"/>
      <c r="AD20" s="774"/>
      <c r="AE20" s="775"/>
      <c r="AF20" s="776"/>
      <c r="AG20" s="777"/>
      <c r="AH20" s="777"/>
      <c r="AI20" s="777"/>
      <c r="AJ20" s="778"/>
      <c r="AK20" s="779"/>
      <c r="AL20" s="780"/>
      <c r="AM20" s="780"/>
      <c r="AN20" s="780"/>
      <c r="AO20" s="780"/>
      <c r="AP20" s="780"/>
      <c r="AQ20" s="780"/>
      <c r="AR20" s="780"/>
      <c r="AS20" s="780"/>
      <c r="AT20" s="780"/>
      <c r="AU20" s="781"/>
      <c r="AV20" s="781"/>
      <c r="AW20" s="781"/>
      <c r="AX20" s="781"/>
      <c r="AY20" s="782"/>
      <c r="AZ20" s="203"/>
      <c r="BA20" s="203"/>
      <c r="BB20" s="203"/>
      <c r="BC20" s="203"/>
      <c r="BD20" s="203"/>
      <c r="BE20" s="204"/>
      <c r="BF20" s="204"/>
      <c r="BG20" s="204"/>
      <c r="BH20" s="204"/>
      <c r="BI20" s="204"/>
      <c r="BJ20" s="204"/>
      <c r="BK20" s="204"/>
      <c r="BL20" s="204"/>
      <c r="BM20" s="204"/>
      <c r="BN20" s="204"/>
      <c r="BO20" s="204"/>
      <c r="BP20" s="204"/>
      <c r="BQ20" s="213">
        <v>14</v>
      </c>
      <c r="BR20" s="214"/>
      <c r="BS20" s="802"/>
      <c r="BT20" s="803"/>
      <c r="BU20" s="803"/>
      <c r="BV20" s="803"/>
      <c r="BW20" s="803"/>
      <c r="BX20" s="803"/>
      <c r="BY20" s="803"/>
      <c r="BZ20" s="803"/>
      <c r="CA20" s="803"/>
      <c r="CB20" s="803"/>
      <c r="CC20" s="803"/>
      <c r="CD20" s="803"/>
      <c r="CE20" s="803"/>
      <c r="CF20" s="803"/>
      <c r="CG20" s="804"/>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6"/>
      <c r="DW20" s="797"/>
      <c r="DX20" s="797"/>
      <c r="DY20" s="797"/>
      <c r="DZ20" s="798"/>
      <c r="EA20" s="205"/>
    </row>
    <row r="21" spans="1:131" s="206" customFormat="1" ht="26.25" customHeight="1" thickBot="1">
      <c r="A21" s="212">
        <v>15</v>
      </c>
      <c r="B21" s="799"/>
      <c r="C21" s="800"/>
      <c r="D21" s="800"/>
      <c r="E21" s="800"/>
      <c r="F21" s="800"/>
      <c r="G21" s="800"/>
      <c r="H21" s="800"/>
      <c r="I21" s="800"/>
      <c r="J21" s="800"/>
      <c r="K21" s="800"/>
      <c r="L21" s="800"/>
      <c r="M21" s="800"/>
      <c r="N21" s="800"/>
      <c r="O21" s="800"/>
      <c r="P21" s="801"/>
      <c r="Q21" s="773"/>
      <c r="R21" s="774"/>
      <c r="S21" s="774"/>
      <c r="T21" s="774"/>
      <c r="U21" s="774"/>
      <c r="V21" s="774"/>
      <c r="W21" s="774"/>
      <c r="X21" s="774"/>
      <c r="Y21" s="774"/>
      <c r="Z21" s="774"/>
      <c r="AA21" s="774"/>
      <c r="AB21" s="774"/>
      <c r="AC21" s="774"/>
      <c r="AD21" s="774"/>
      <c r="AE21" s="775"/>
      <c r="AF21" s="776"/>
      <c r="AG21" s="777"/>
      <c r="AH21" s="777"/>
      <c r="AI21" s="777"/>
      <c r="AJ21" s="778"/>
      <c r="AK21" s="779"/>
      <c r="AL21" s="780"/>
      <c r="AM21" s="780"/>
      <c r="AN21" s="780"/>
      <c r="AO21" s="780"/>
      <c r="AP21" s="780"/>
      <c r="AQ21" s="780"/>
      <c r="AR21" s="780"/>
      <c r="AS21" s="780"/>
      <c r="AT21" s="780"/>
      <c r="AU21" s="781"/>
      <c r="AV21" s="781"/>
      <c r="AW21" s="781"/>
      <c r="AX21" s="781"/>
      <c r="AY21" s="782"/>
      <c r="AZ21" s="203"/>
      <c r="BA21" s="203"/>
      <c r="BB21" s="203"/>
      <c r="BC21" s="203"/>
      <c r="BD21" s="203"/>
      <c r="BE21" s="204"/>
      <c r="BF21" s="204"/>
      <c r="BG21" s="204"/>
      <c r="BH21" s="204"/>
      <c r="BI21" s="204"/>
      <c r="BJ21" s="204"/>
      <c r="BK21" s="204"/>
      <c r="BL21" s="204"/>
      <c r="BM21" s="204"/>
      <c r="BN21" s="204"/>
      <c r="BO21" s="204"/>
      <c r="BP21" s="204"/>
      <c r="BQ21" s="213">
        <v>15</v>
      </c>
      <c r="BR21" s="214"/>
      <c r="BS21" s="802"/>
      <c r="BT21" s="803"/>
      <c r="BU21" s="803"/>
      <c r="BV21" s="803"/>
      <c r="BW21" s="803"/>
      <c r="BX21" s="803"/>
      <c r="BY21" s="803"/>
      <c r="BZ21" s="803"/>
      <c r="CA21" s="803"/>
      <c r="CB21" s="803"/>
      <c r="CC21" s="803"/>
      <c r="CD21" s="803"/>
      <c r="CE21" s="803"/>
      <c r="CF21" s="803"/>
      <c r="CG21" s="804"/>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6"/>
      <c r="DW21" s="797"/>
      <c r="DX21" s="797"/>
      <c r="DY21" s="797"/>
      <c r="DZ21" s="798"/>
      <c r="EA21" s="205"/>
    </row>
    <row r="22" spans="1:131" s="206" customFormat="1" ht="26.25" customHeight="1">
      <c r="A22" s="212">
        <v>16</v>
      </c>
      <c r="B22" s="799"/>
      <c r="C22" s="800"/>
      <c r="D22" s="800"/>
      <c r="E22" s="800"/>
      <c r="F22" s="800"/>
      <c r="G22" s="800"/>
      <c r="H22" s="800"/>
      <c r="I22" s="800"/>
      <c r="J22" s="800"/>
      <c r="K22" s="800"/>
      <c r="L22" s="800"/>
      <c r="M22" s="800"/>
      <c r="N22" s="800"/>
      <c r="O22" s="800"/>
      <c r="P22" s="801"/>
      <c r="Q22" s="805"/>
      <c r="R22" s="806"/>
      <c r="S22" s="806"/>
      <c r="T22" s="806"/>
      <c r="U22" s="806"/>
      <c r="V22" s="806"/>
      <c r="W22" s="806"/>
      <c r="X22" s="806"/>
      <c r="Y22" s="806"/>
      <c r="Z22" s="806"/>
      <c r="AA22" s="806"/>
      <c r="AB22" s="806"/>
      <c r="AC22" s="806"/>
      <c r="AD22" s="806"/>
      <c r="AE22" s="807"/>
      <c r="AF22" s="776"/>
      <c r="AG22" s="777"/>
      <c r="AH22" s="777"/>
      <c r="AI22" s="777"/>
      <c r="AJ22" s="778"/>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802"/>
      <c r="BT22" s="803"/>
      <c r="BU22" s="803"/>
      <c r="BV22" s="803"/>
      <c r="BW22" s="803"/>
      <c r="BX22" s="803"/>
      <c r="BY22" s="803"/>
      <c r="BZ22" s="803"/>
      <c r="CA22" s="803"/>
      <c r="CB22" s="803"/>
      <c r="CC22" s="803"/>
      <c r="CD22" s="803"/>
      <c r="CE22" s="803"/>
      <c r="CF22" s="803"/>
      <c r="CG22" s="804"/>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6"/>
      <c r="DW22" s="797"/>
      <c r="DX22" s="797"/>
      <c r="DY22" s="797"/>
      <c r="DZ22" s="798"/>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804</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802"/>
      <c r="BT23" s="803"/>
      <c r="BU23" s="803"/>
      <c r="BV23" s="803"/>
      <c r="BW23" s="803"/>
      <c r="BX23" s="803"/>
      <c r="BY23" s="803"/>
      <c r="BZ23" s="803"/>
      <c r="CA23" s="803"/>
      <c r="CB23" s="803"/>
      <c r="CC23" s="803"/>
      <c r="CD23" s="803"/>
      <c r="CE23" s="803"/>
      <c r="CF23" s="803"/>
      <c r="CG23" s="804"/>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6"/>
      <c r="DW23" s="797"/>
      <c r="DX23" s="797"/>
      <c r="DY23" s="797"/>
      <c r="DZ23" s="798"/>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802"/>
      <c r="BT24" s="803"/>
      <c r="BU24" s="803"/>
      <c r="BV24" s="803"/>
      <c r="BW24" s="803"/>
      <c r="BX24" s="803"/>
      <c r="BY24" s="803"/>
      <c r="BZ24" s="803"/>
      <c r="CA24" s="803"/>
      <c r="CB24" s="803"/>
      <c r="CC24" s="803"/>
      <c r="CD24" s="803"/>
      <c r="CE24" s="803"/>
      <c r="CF24" s="803"/>
      <c r="CG24" s="804"/>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6"/>
      <c r="DW24" s="797"/>
      <c r="DX24" s="797"/>
      <c r="DY24" s="797"/>
      <c r="DZ24" s="798"/>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802"/>
      <c r="BT25" s="803"/>
      <c r="BU25" s="803"/>
      <c r="BV25" s="803"/>
      <c r="BW25" s="803"/>
      <c r="BX25" s="803"/>
      <c r="BY25" s="803"/>
      <c r="BZ25" s="803"/>
      <c r="CA25" s="803"/>
      <c r="CB25" s="803"/>
      <c r="CC25" s="803"/>
      <c r="CD25" s="803"/>
      <c r="CE25" s="803"/>
      <c r="CF25" s="803"/>
      <c r="CG25" s="804"/>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6"/>
      <c r="DW25" s="797"/>
      <c r="DX25" s="797"/>
      <c r="DY25" s="797"/>
      <c r="DZ25" s="798"/>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354</v>
      </c>
      <c r="BF26" s="736"/>
      <c r="BG26" s="736"/>
      <c r="BH26" s="736"/>
      <c r="BI26" s="747"/>
      <c r="BJ26" s="203"/>
      <c r="BK26" s="203"/>
      <c r="BL26" s="203"/>
      <c r="BM26" s="203"/>
      <c r="BN26" s="203"/>
      <c r="BO26" s="216"/>
      <c r="BP26" s="216"/>
      <c r="BQ26" s="213">
        <v>20</v>
      </c>
      <c r="BR26" s="214"/>
      <c r="BS26" s="802"/>
      <c r="BT26" s="803"/>
      <c r="BU26" s="803"/>
      <c r="BV26" s="803"/>
      <c r="BW26" s="803"/>
      <c r="BX26" s="803"/>
      <c r="BY26" s="803"/>
      <c r="BZ26" s="803"/>
      <c r="CA26" s="803"/>
      <c r="CB26" s="803"/>
      <c r="CC26" s="803"/>
      <c r="CD26" s="803"/>
      <c r="CE26" s="803"/>
      <c r="CF26" s="803"/>
      <c r="CG26" s="804"/>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6"/>
      <c r="DW26" s="797"/>
      <c r="DX26" s="797"/>
      <c r="DY26" s="797"/>
      <c r="DZ26" s="798"/>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802"/>
      <c r="BT27" s="803"/>
      <c r="BU27" s="803"/>
      <c r="BV27" s="803"/>
      <c r="BW27" s="803"/>
      <c r="BX27" s="803"/>
      <c r="BY27" s="803"/>
      <c r="BZ27" s="803"/>
      <c r="CA27" s="803"/>
      <c r="CB27" s="803"/>
      <c r="CC27" s="803"/>
      <c r="CD27" s="803"/>
      <c r="CE27" s="803"/>
      <c r="CF27" s="803"/>
      <c r="CG27" s="804"/>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6"/>
      <c r="DW27" s="797"/>
      <c r="DX27" s="797"/>
      <c r="DY27" s="797"/>
      <c r="DZ27" s="798"/>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27499</v>
      </c>
      <c r="R28" s="841"/>
      <c r="S28" s="841"/>
      <c r="T28" s="841"/>
      <c r="U28" s="841"/>
      <c r="V28" s="841">
        <v>28585</v>
      </c>
      <c r="W28" s="841"/>
      <c r="X28" s="841"/>
      <c r="Y28" s="841"/>
      <c r="Z28" s="841"/>
      <c r="AA28" s="841">
        <v>-1086</v>
      </c>
      <c r="AB28" s="841"/>
      <c r="AC28" s="841"/>
      <c r="AD28" s="841"/>
      <c r="AE28" s="842"/>
      <c r="AF28" s="843">
        <v>-1086</v>
      </c>
      <c r="AG28" s="841"/>
      <c r="AH28" s="841"/>
      <c r="AI28" s="841"/>
      <c r="AJ28" s="844"/>
      <c r="AK28" s="845">
        <v>2689</v>
      </c>
      <c r="AL28" s="836"/>
      <c r="AM28" s="836"/>
      <c r="AN28" s="836"/>
      <c r="AO28" s="836"/>
      <c r="AP28" s="836"/>
      <c r="AQ28" s="836"/>
      <c r="AR28" s="836"/>
      <c r="AS28" s="836"/>
      <c r="AT28" s="836"/>
      <c r="AU28" s="836">
        <v>2689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802"/>
      <c r="BT28" s="803"/>
      <c r="BU28" s="803"/>
      <c r="BV28" s="803"/>
      <c r="BW28" s="803"/>
      <c r="BX28" s="803"/>
      <c r="BY28" s="803"/>
      <c r="BZ28" s="803"/>
      <c r="CA28" s="803"/>
      <c r="CB28" s="803"/>
      <c r="CC28" s="803"/>
      <c r="CD28" s="803"/>
      <c r="CE28" s="803"/>
      <c r="CF28" s="803"/>
      <c r="CG28" s="804"/>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6"/>
      <c r="DW28" s="797"/>
      <c r="DX28" s="797"/>
      <c r="DY28" s="797"/>
      <c r="DZ28" s="798"/>
      <c r="EA28" s="197"/>
    </row>
    <row r="29" spans="1:131" s="198" customFormat="1" ht="26.25" customHeight="1">
      <c r="A29" s="217">
        <v>2</v>
      </c>
      <c r="B29" s="799" t="s">
        <v>380</v>
      </c>
      <c r="C29" s="800"/>
      <c r="D29" s="800"/>
      <c r="E29" s="800"/>
      <c r="F29" s="800"/>
      <c r="G29" s="800"/>
      <c r="H29" s="800"/>
      <c r="I29" s="800"/>
      <c r="J29" s="800"/>
      <c r="K29" s="800"/>
      <c r="L29" s="800"/>
      <c r="M29" s="800"/>
      <c r="N29" s="800"/>
      <c r="O29" s="800"/>
      <c r="P29" s="801"/>
      <c r="Q29" s="773">
        <v>116</v>
      </c>
      <c r="R29" s="774"/>
      <c r="S29" s="774"/>
      <c r="T29" s="774"/>
      <c r="U29" s="774"/>
      <c r="V29" s="774">
        <v>116</v>
      </c>
      <c r="W29" s="774"/>
      <c r="X29" s="774"/>
      <c r="Y29" s="774"/>
      <c r="Z29" s="774"/>
      <c r="AA29" s="774">
        <v>0</v>
      </c>
      <c r="AB29" s="774"/>
      <c r="AC29" s="774"/>
      <c r="AD29" s="774"/>
      <c r="AE29" s="775"/>
      <c r="AF29" s="776" t="s">
        <v>110</v>
      </c>
      <c r="AG29" s="777"/>
      <c r="AH29" s="777"/>
      <c r="AI29" s="777"/>
      <c r="AJ29" s="778"/>
      <c r="AK29" s="848">
        <v>51</v>
      </c>
      <c r="AL29" s="849"/>
      <c r="AM29" s="849"/>
      <c r="AN29" s="849"/>
      <c r="AO29" s="849"/>
      <c r="AP29" s="849">
        <v>7</v>
      </c>
      <c r="AQ29" s="849"/>
      <c r="AR29" s="849"/>
      <c r="AS29" s="849"/>
      <c r="AT29" s="849"/>
      <c r="AU29" s="849">
        <v>49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802"/>
      <c r="BT29" s="803"/>
      <c r="BU29" s="803"/>
      <c r="BV29" s="803"/>
      <c r="BW29" s="803"/>
      <c r="BX29" s="803"/>
      <c r="BY29" s="803"/>
      <c r="BZ29" s="803"/>
      <c r="CA29" s="803"/>
      <c r="CB29" s="803"/>
      <c r="CC29" s="803"/>
      <c r="CD29" s="803"/>
      <c r="CE29" s="803"/>
      <c r="CF29" s="803"/>
      <c r="CG29" s="804"/>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6"/>
      <c r="DW29" s="797"/>
      <c r="DX29" s="797"/>
      <c r="DY29" s="797"/>
      <c r="DZ29" s="798"/>
      <c r="EA29" s="197"/>
    </row>
    <row r="30" spans="1:131" s="198" customFormat="1" ht="26.25" customHeight="1">
      <c r="A30" s="217">
        <v>3</v>
      </c>
      <c r="B30" s="799" t="s">
        <v>381</v>
      </c>
      <c r="C30" s="800"/>
      <c r="D30" s="800"/>
      <c r="E30" s="800"/>
      <c r="F30" s="800"/>
      <c r="G30" s="800"/>
      <c r="H30" s="800"/>
      <c r="I30" s="800"/>
      <c r="J30" s="800"/>
      <c r="K30" s="800"/>
      <c r="L30" s="800"/>
      <c r="M30" s="800"/>
      <c r="N30" s="800"/>
      <c r="O30" s="800"/>
      <c r="P30" s="801"/>
      <c r="Q30" s="773">
        <v>17501</v>
      </c>
      <c r="R30" s="774"/>
      <c r="S30" s="774"/>
      <c r="T30" s="774"/>
      <c r="U30" s="774"/>
      <c r="V30" s="774">
        <v>17073</v>
      </c>
      <c r="W30" s="774"/>
      <c r="X30" s="774"/>
      <c r="Y30" s="774"/>
      <c r="Z30" s="774"/>
      <c r="AA30" s="774">
        <v>428</v>
      </c>
      <c r="AB30" s="774"/>
      <c r="AC30" s="774"/>
      <c r="AD30" s="774"/>
      <c r="AE30" s="775"/>
      <c r="AF30" s="776">
        <v>428</v>
      </c>
      <c r="AG30" s="777"/>
      <c r="AH30" s="777"/>
      <c r="AI30" s="777"/>
      <c r="AJ30" s="778"/>
      <c r="AK30" s="848">
        <v>2462</v>
      </c>
      <c r="AL30" s="849"/>
      <c r="AM30" s="849"/>
      <c r="AN30" s="849"/>
      <c r="AO30" s="849"/>
      <c r="AP30" s="849">
        <v>152</v>
      </c>
      <c r="AQ30" s="849"/>
      <c r="AR30" s="849"/>
      <c r="AS30" s="849"/>
      <c r="AT30" s="849"/>
      <c r="AU30" s="849">
        <v>2462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802"/>
      <c r="BT30" s="803"/>
      <c r="BU30" s="803"/>
      <c r="BV30" s="803"/>
      <c r="BW30" s="803"/>
      <c r="BX30" s="803"/>
      <c r="BY30" s="803"/>
      <c r="BZ30" s="803"/>
      <c r="CA30" s="803"/>
      <c r="CB30" s="803"/>
      <c r="CC30" s="803"/>
      <c r="CD30" s="803"/>
      <c r="CE30" s="803"/>
      <c r="CF30" s="803"/>
      <c r="CG30" s="804"/>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6"/>
      <c r="DW30" s="797"/>
      <c r="DX30" s="797"/>
      <c r="DY30" s="797"/>
      <c r="DZ30" s="798"/>
      <c r="EA30" s="197"/>
    </row>
    <row r="31" spans="1:131" s="198" customFormat="1" ht="26.25" customHeight="1">
      <c r="A31" s="217">
        <v>4</v>
      </c>
      <c r="B31" s="799" t="s">
        <v>382</v>
      </c>
      <c r="C31" s="800"/>
      <c r="D31" s="800"/>
      <c r="E31" s="800"/>
      <c r="F31" s="800"/>
      <c r="G31" s="800"/>
      <c r="H31" s="800"/>
      <c r="I31" s="800"/>
      <c r="J31" s="800"/>
      <c r="K31" s="800"/>
      <c r="L31" s="800"/>
      <c r="M31" s="800"/>
      <c r="N31" s="800"/>
      <c r="O31" s="800"/>
      <c r="P31" s="801"/>
      <c r="Q31" s="773">
        <v>3538</v>
      </c>
      <c r="R31" s="774"/>
      <c r="S31" s="774"/>
      <c r="T31" s="774"/>
      <c r="U31" s="774"/>
      <c r="V31" s="774">
        <v>3419</v>
      </c>
      <c r="W31" s="774"/>
      <c r="X31" s="774"/>
      <c r="Y31" s="774"/>
      <c r="Z31" s="774"/>
      <c r="AA31" s="774">
        <v>119</v>
      </c>
      <c r="AB31" s="774"/>
      <c r="AC31" s="774"/>
      <c r="AD31" s="774"/>
      <c r="AE31" s="775"/>
      <c r="AF31" s="776">
        <v>119</v>
      </c>
      <c r="AG31" s="777"/>
      <c r="AH31" s="777"/>
      <c r="AI31" s="777"/>
      <c r="AJ31" s="778"/>
      <c r="AK31" s="848">
        <v>505</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802"/>
      <c r="BT31" s="803"/>
      <c r="BU31" s="803"/>
      <c r="BV31" s="803"/>
      <c r="BW31" s="803"/>
      <c r="BX31" s="803"/>
      <c r="BY31" s="803"/>
      <c r="BZ31" s="803"/>
      <c r="CA31" s="803"/>
      <c r="CB31" s="803"/>
      <c r="CC31" s="803"/>
      <c r="CD31" s="803"/>
      <c r="CE31" s="803"/>
      <c r="CF31" s="803"/>
      <c r="CG31" s="804"/>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6"/>
      <c r="DW31" s="797"/>
      <c r="DX31" s="797"/>
      <c r="DY31" s="797"/>
      <c r="DZ31" s="798"/>
      <c r="EA31" s="197"/>
    </row>
    <row r="32" spans="1:131" s="198" customFormat="1" ht="26.25" customHeight="1">
      <c r="A32" s="217">
        <v>5</v>
      </c>
      <c r="B32" s="799" t="s">
        <v>383</v>
      </c>
      <c r="C32" s="800"/>
      <c r="D32" s="800"/>
      <c r="E32" s="800"/>
      <c r="F32" s="800"/>
      <c r="G32" s="800"/>
      <c r="H32" s="800"/>
      <c r="I32" s="800"/>
      <c r="J32" s="800"/>
      <c r="K32" s="800"/>
      <c r="L32" s="800"/>
      <c r="M32" s="800"/>
      <c r="N32" s="800"/>
      <c r="O32" s="800"/>
      <c r="P32" s="801"/>
      <c r="Q32" s="773">
        <v>69</v>
      </c>
      <c r="R32" s="774"/>
      <c r="S32" s="774"/>
      <c r="T32" s="774"/>
      <c r="U32" s="774"/>
      <c r="V32" s="774">
        <v>61</v>
      </c>
      <c r="W32" s="774"/>
      <c r="X32" s="774"/>
      <c r="Y32" s="774"/>
      <c r="Z32" s="774"/>
      <c r="AA32" s="774">
        <v>8</v>
      </c>
      <c r="AB32" s="774"/>
      <c r="AC32" s="774"/>
      <c r="AD32" s="774"/>
      <c r="AE32" s="775"/>
      <c r="AF32" s="776">
        <v>8</v>
      </c>
      <c r="AG32" s="777"/>
      <c r="AH32" s="777"/>
      <c r="AI32" s="777"/>
      <c r="AJ32" s="778"/>
      <c r="AK32" s="848">
        <v>27</v>
      </c>
      <c r="AL32" s="849"/>
      <c r="AM32" s="849"/>
      <c r="AN32" s="849"/>
      <c r="AO32" s="849"/>
      <c r="AP32" s="849"/>
      <c r="AQ32" s="849"/>
      <c r="AR32" s="849"/>
      <c r="AS32" s="849"/>
      <c r="AT32" s="849"/>
      <c r="AU32" s="849">
        <v>27</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802"/>
      <c r="BT32" s="803"/>
      <c r="BU32" s="803"/>
      <c r="BV32" s="803"/>
      <c r="BW32" s="803"/>
      <c r="BX32" s="803"/>
      <c r="BY32" s="803"/>
      <c r="BZ32" s="803"/>
      <c r="CA32" s="803"/>
      <c r="CB32" s="803"/>
      <c r="CC32" s="803"/>
      <c r="CD32" s="803"/>
      <c r="CE32" s="803"/>
      <c r="CF32" s="803"/>
      <c r="CG32" s="804"/>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6"/>
      <c r="DW32" s="797"/>
      <c r="DX32" s="797"/>
      <c r="DY32" s="797"/>
      <c r="DZ32" s="798"/>
      <c r="EA32" s="197"/>
    </row>
    <row r="33" spans="1:131" s="198" customFormat="1" ht="26.25" customHeight="1">
      <c r="A33" s="217">
        <v>6</v>
      </c>
      <c r="B33" s="799" t="s">
        <v>384</v>
      </c>
      <c r="C33" s="800"/>
      <c r="D33" s="800"/>
      <c r="E33" s="800"/>
      <c r="F33" s="800"/>
      <c r="G33" s="800"/>
      <c r="H33" s="800"/>
      <c r="I33" s="800"/>
      <c r="J33" s="800"/>
      <c r="K33" s="800"/>
      <c r="L33" s="800"/>
      <c r="M33" s="800"/>
      <c r="N33" s="800"/>
      <c r="O33" s="800"/>
      <c r="P33" s="801"/>
      <c r="Q33" s="773">
        <v>10961</v>
      </c>
      <c r="R33" s="774"/>
      <c r="S33" s="774"/>
      <c r="T33" s="774"/>
      <c r="U33" s="774"/>
      <c r="V33" s="774">
        <v>11087</v>
      </c>
      <c r="W33" s="774"/>
      <c r="X33" s="774"/>
      <c r="Y33" s="774"/>
      <c r="Z33" s="774"/>
      <c r="AA33" s="774">
        <v>-126</v>
      </c>
      <c r="AB33" s="774"/>
      <c r="AC33" s="774"/>
      <c r="AD33" s="774"/>
      <c r="AE33" s="775"/>
      <c r="AF33" s="776">
        <v>-271</v>
      </c>
      <c r="AG33" s="777"/>
      <c r="AH33" s="777"/>
      <c r="AI33" s="777"/>
      <c r="AJ33" s="778"/>
      <c r="AK33" s="848">
        <v>1694</v>
      </c>
      <c r="AL33" s="849"/>
      <c r="AM33" s="849"/>
      <c r="AN33" s="849"/>
      <c r="AO33" s="849"/>
      <c r="AP33" s="849">
        <v>6281</v>
      </c>
      <c r="AQ33" s="849"/>
      <c r="AR33" s="849"/>
      <c r="AS33" s="849"/>
      <c r="AT33" s="849"/>
      <c r="AU33" s="849">
        <v>3869</v>
      </c>
      <c r="AV33" s="849"/>
      <c r="AW33" s="849"/>
      <c r="AX33" s="849"/>
      <c r="AY33" s="849"/>
      <c r="AZ33" s="850">
        <v>2.7</v>
      </c>
      <c r="BA33" s="850"/>
      <c r="BB33" s="850"/>
      <c r="BC33" s="850"/>
      <c r="BD33" s="850"/>
      <c r="BE33" s="846" t="s">
        <v>385</v>
      </c>
      <c r="BF33" s="846"/>
      <c r="BG33" s="846"/>
      <c r="BH33" s="846"/>
      <c r="BI33" s="847"/>
      <c r="BJ33" s="203"/>
      <c r="BK33" s="203"/>
      <c r="BL33" s="203"/>
      <c r="BM33" s="203"/>
      <c r="BN33" s="203"/>
      <c r="BO33" s="216"/>
      <c r="BP33" s="216"/>
      <c r="BQ33" s="213">
        <v>27</v>
      </c>
      <c r="BR33" s="214"/>
      <c r="BS33" s="802"/>
      <c r="BT33" s="803"/>
      <c r="BU33" s="803"/>
      <c r="BV33" s="803"/>
      <c r="BW33" s="803"/>
      <c r="BX33" s="803"/>
      <c r="BY33" s="803"/>
      <c r="BZ33" s="803"/>
      <c r="CA33" s="803"/>
      <c r="CB33" s="803"/>
      <c r="CC33" s="803"/>
      <c r="CD33" s="803"/>
      <c r="CE33" s="803"/>
      <c r="CF33" s="803"/>
      <c r="CG33" s="804"/>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6"/>
      <c r="DW33" s="797"/>
      <c r="DX33" s="797"/>
      <c r="DY33" s="797"/>
      <c r="DZ33" s="798"/>
      <c r="EA33" s="197"/>
    </row>
    <row r="34" spans="1:131" s="198" customFormat="1" ht="26.25" customHeight="1">
      <c r="A34" s="217">
        <v>7</v>
      </c>
      <c r="B34" s="799" t="s">
        <v>386</v>
      </c>
      <c r="C34" s="800"/>
      <c r="D34" s="800"/>
      <c r="E34" s="800"/>
      <c r="F34" s="800"/>
      <c r="G34" s="800"/>
      <c r="H34" s="800"/>
      <c r="I34" s="800"/>
      <c r="J34" s="800"/>
      <c r="K34" s="800"/>
      <c r="L34" s="800"/>
      <c r="M34" s="800"/>
      <c r="N34" s="800"/>
      <c r="O34" s="800"/>
      <c r="P34" s="801"/>
      <c r="Q34" s="773">
        <v>4419</v>
      </c>
      <c r="R34" s="774"/>
      <c r="S34" s="774"/>
      <c r="T34" s="774"/>
      <c r="U34" s="774"/>
      <c r="V34" s="774">
        <v>4243</v>
      </c>
      <c r="W34" s="774"/>
      <c r="X34" s="774"/>
      <c r="Y34" s="774"/>
      <c r="Z34" s="774"/>
      <c r="AA34" s="774">
        <v>176</v>
      </c>
      <c r="AB34" s="774"/>
      <c r="AC34" s="774"/>
      <c r="AD34" s="774"/>
      <c r="AE34" s="775"/>
      <c r="AF34" s="776">
        <v>3795</v>
      </c>
      <c r="AG34" s="777"/>
      <c r="AH34" s="777"/>
      <c r="AI34" s="777"/>
      <c r="AJ34" s="778"/>
      <c r="AK34" s="848">
        <v>21</v>
      </c>
      <c r="AL34" s="849"/>
      <c r="AM34" s="849"/>
      <c r="AN34" s="849"/>
      <c r="AO34" s="849"/>
      <c r="AP34" s="849">
        <v>10332</v>
      </c>
      <c r="AQ34" s="849"/>
      <c r="AR34" s="849"/>
      <c r="AS34" s="849"/>
      <c r="AT34" s="849"/>
      <c r="AU34" s="849">
        <v>21</v>
      </c>
      <c r="AV34" s="849"/>
      <c r="AW34" s="849"/>
      <c r="AX34" s="849"/>
      <c r="AY34" s="849"/>
      <c r="AZ34" s="850" t="s">
        <v>551</v>
      </c>
      <c r="BA34" s="850"/>
      <c r="BB34" s="850"/>
      <c r="BC34" s="850"/>
      <c r="BD34" s="850"/>
      <c r="BE34" s="846" t="s">
        <v>385</v>
      </c>
      <c r="BF34" s="846"/>
      <c r="BG34" s="846"/>
      <c r="BH34" s="846"/>
      <c r="BI34" s="847"/>
      <c r="BJ34" s="203"/>
      <c r="BK34" s="203"/>
      <c r="BL34" s="203"/>
      <c r="BM34" s="203"/>
      <c r="BN34" s="203"/>
      <c r="BO34" s="216"/>
      <c r="BP34" s="216"/>
      <c r="BQ34" s="213">
        <v>28</v>
      </c>
      <c r="BR34" s="214"/>
      <c r="BS34" s="802"/>
      <c r="BT34" s="803"/>
      <c r="BU34" s="803"/>
      <c r="BV34" s="803"/>
      <c r="BW34" s="803"/>
      <c r="BX34" s="803"/>
      <c r="BY34" s="803"/>
      <c r="BZ34" s="803"/>
      <c r="CA34" s="803"/>
      <c r="CB34" s="803"/>
      <c r="CC34" s="803"/>
      <c r="CD34" s="803"/>
      <c r="CE34" s="803"/>
      <c r="CF34" s="803"/>
      <c r="CG34" s="804"/>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6"/>
      <c r="DW34" s="797"/>
      <c r="DX34" s="797"/>
      <c r="DY34" s="797"/>
      <c r="DZ34" s="798"/>
      <c r="EA34" s="197"/>
    </row>
    <row r="35" spans="1:131" s="198" customFormat="1" ht="26.25" customHeight="1">
      <c r="A35" s="217">
        <v>8</v>
      </c>
      <c r="B35" s="799" t="s">
        <v>387</v>
      </c>
      <c r="C35" s="800"/>
      <c r="D35" s="800"/>
      <c r="E35" s="800"/>
      <c r="F35" s="800"/>
      <c r="G35" s="800"/>
      <c r="H35" s="800"/>
      <c r="I35" s="800"/>
      <c r="J35" s="800"/>
      <c r="K35" s="800"/>
      <c r="L35" s="800"/>
      <c r="M35" s="800"/>
      <c r="N35" s="800"/>
      <c r="O35" s="800"/>
      <c r="P35" s="801"/>
      <c r="Q35" s="773">
        <v>4162</v>
      </c>
      <c r="R35" s="774"/>
      <c r="S35" s="774"/>
      <c r="T35" s="774"/>
      <c r="U35" s="774"/>
      <c r="V35" s="774">
        <v>4004</v>
      </c>
      <c r="W35" s="774"/>
      <c r="X35" s="774"/>
      <c r="Y35" s="774"/>
      <c r="Z35" s="774"/>
      <c r="AA35" s="774">
        <v>158</v>
      </c>
      <c r="AB35" s="774"/>
      <c r="AC35" s="774"/>
      <c r="AD35" s="774"/>
      <c r="AE35" s="775"/>
      <c r="AF35" s="776">
        <v>584</v>
      </c>
      <c r="AG35" s="777"/>
      <c r="AH35" s="777"/>
      <c r="AI35" s="777"/>
      <c r="AJ35" s="778"/>
      <c r="AK35" s="848">
        <v>1777</v>
      </c>
      <c r="AL35" s="849"/>
      <c r="AM35" s="849"/>
      <c r="AN35" s="849"/>
      <c r="AO35" s="849"/>
      <c r="AP35" s="849">
        <v>27360</v>
      </c>
      <c r="AQ35" s="849"/>
      <c r="AR35" s="849"/>
      <c r="AS35" s="849"/>
      <c r="AT35" s="849"/>
      <c r="AU35" s="849">
        <v>13790</v>
      </c>
      <c r="AV35" s="849"/>
      <c r="AW35" s="849"/>
      <c r="AX35" s="849"/>
      <c r="AY35" s="849"/>
      <c r="AZ35" s="850" t="s">
        <v>551</v>
      </c>
      <c r="BA35" s="850"/>
      <c r="BB35" s="850"/>
      <c r="BC35" s="850"/>
      <c r="BD35" s="850"/>
      <c r="BE35" s="846" t="s">
        <v>385</v>
      </c>
      <c r="BF35" s="846"/>
      <c r="BG35" s="846"/>
      <c r="BH35" s="846"/>
      <c r="BI35" s="847"/>
      <c r="BJ35" s="203"/>
      <c r="BK35" s="203"/>
      <c r="BL35" s="203"/>
      <c r="BM35" s="203"/>
      <c r="BN35" s="203"/>
      <c r="BO35" s="216"/>
      <c r="BP35" s="216"/>
      <c r="BQ35" s="213">
        <v>29</v>
      </c>
      <c r="BR35" s="214"/>
      <c r="BS35" s="802"/>
      <c r="BT35" s="803"/>
      <c r="BU35" s="803"/>
      <c r="BV35" s="803"/>
      <c r="BW35" s="803"/>
      <c r="BX35" s="803"/>
      <c r="BY35" s="803"/>
      <c r="BZ35" s="803"/>
      <c r="CA35" s="803"/>
      <c r="CB35" s="803"/>
      <c r="CC35" s="803"/>
      <c r="CD35" s="803"/>
      <c r="CE35" s="803"/>
      <c r="CF35" s="803"/>
      <c r="CG35" s="804"/>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6"/>
      <c r="DW35" s="797"/>
      <c r="DX35" s="797"/>
      <c r="DY35" s="797"/>
      <c r="DZ35" s="798"/>
      <c r="EA35" s="197"/>
    </row>
    <row r="36" spans="1:131" s="198" customFormat="1" ht="26.25" customHeight="1">
      <c r="A36" s="217">
        <v>9</v>
      </c>
      <c r="B36" s="799"/>
      <c r="C36" s="800"/>
      <c r="D36" s="800"/>
      <c r="E36" s="800"/>
      <c r="F36" s="800"/>
      <c r="G36" s="800"/>
      <c r="H36" s="800"/>
      <c r="I36" s="800"/>
      <c r="J36" s="800"/>
      <c r="K36" s="800"/>
      <c r="L36" s="800"/>
      <c r="M36" s="800"/>
      <c r="N36" s="800"/>
      <c r="O36" s="800"/>
      <c r="P36" s="801"/>
      <c r="Q36" s="773"/>
      <c r="R36" s="774"/>
      <c r="S36" s="774"/>
      <c r="T36" s="774"/>
      <c r="U36" s="774"/>
      <c r="V36" s="774"/>
      <c r="W36" s="774"/>
      <c r="X36" s="774"/>
      <c r="Y36" s="774"/>
      <c r="Z36" s="774"/>
      <c r="AA36" s="774"/>
      <c r="AB36" s="774"/>
      <c r="AC36" s="774"/>
      <c r="AD36" s="774"/>
      <c r="AE36" s="775"/>
      <c r="AF36" s="776"/>
      <c r="AG36" s="777"/>
      <c r="AH36" s="777"/>
      <c r="AI36" s="777"/>
      <c r="AJ36" s="778"/>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802"/>
      <c r="BT36" s="803"/>
      <c r="BU36" s="803"/>
      <c r="BV36" s="803"/>
      <c r="BW36" s="803"/>
      <c r="BX36" s="803"/>
      <c r="BY36" s="803"/>
      <c r="BZ36" s="803"/>
      <c r="CA36" s="803"/>
      <c r="CB36" s="803"/>
      <c r="CC36" s="803"/>
      <c r="CD36" s="803"/>
      <c r="CE36" s="803"/>
      <c r="CF36" s="803"/>
      <c r="CG36" s="804"/>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6"/>
      <c r="DW36" s="797"/>
      <c r="DX36" s="797"/>
      <c r="DY36" s="797"/>
      <c r="DZ36" s="798"/>
      <c r="EA36" s="197"/>
    </row>
    <row r="37" spans="1:131" s="198" customFormat="1" ht="26.25" customHeight="1">
      <c r="A37" s="217">
        <v>10</v>
      </c>
      <c r="B37" s="799"/>
      <c r="C37" s="800"/>
      <c r="D37" s="800"/>
      <c r="E37" s="800"/>
      <c r="F37" s="800"/>
      <c r="G37" s="800"/>
      <c r="H37" s="800"/>
      <c r="I37" s="800"/>
      <c r="J37" s="800"/>
      <c r="K37" s="800"/>
      <c r="L37" s="800"/>
      <c r="M37" s="800"/>
      <c r="N37" s="800"/>
      <c r="O37" s="800"/>
      <c r="P37" s="801"/>
      <c r="Q37" s="773"/>
      <c r="R37" s="774"/>
      <c r="S37" s="774"/>
      <c r="T37" s="774"/>
      <c r="U37" s="774"/>
      <c r="V37" s="774"/>
      <c r="W37" s="774"/>
      <c r="X37" s="774"/>
      <c r="Y37" s="774"/>
      <c r="Z37" s="774"/>
      <c r="AA37" s="774"/>
      <c r="AB37" s="774"/>
      <c r="AC37" s="774"/>
      <c r="AD37" s="774"/>
      <c r="AE37" s="775"/>
      <c r="AF37" s="776"/>
      <c r="AG37" s="777"/>
      <c r="AH37" s="777"/>
      <c r="AI37" s="777"/>
      <c r="AJ37" s="778"/>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802"/>
      <c r="BT37" s="803"/>
      <c r="BU37" s="803"/>
      <c r="BV37" s="803"/>
      <c r="BW37" s="803"/>
      <c r="BX37" s="803"/>
      <c r="BY37" s="803"/>
      <c r="BZ37" s="803"/>
      <c r="CA37" s="803"/>
      <c r="CB37" s="803"/>
      <c r="CC37" s="803"/>
      <c r="CD37" s="803"/>
      <c r="CE37" s="803"/>
      <c r="CF37" s="803"/>
      <c r="CG37" s="804"/>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6"/>
      <c r="DW37" s="797"/>
      <c r="DX37" s="797"/>
      <c r="DY37" s="797"/>
      <c r="DZ37" s="798"/>
      <c r="EA37" s="197"/>
    </row>
    <row r="38" spans="1:131" s="198" customFormat="1" ht="26.25" customHeight="1">
      <c r="A38" s="217">
        <v>11</v>
      </c>
      <c r="B38" s="799"/>
      <c r="C38" s="800"/>
      <c r="D38" s="800"/>
      <c r="E38" s="800"/>
      <c r="F38" s="800"/>
      <c r="G38" s="800"/>
      <c r="H38" s="800"/>
      <c r="I38" s="800"/>
      <c r="J38" s="800"/>
      <c r="K38" s="800"/>
      <c r="L38" s="800"/>
      <c r="M38" s="800"/>
      <c r="N38" s="800"/>
      <c r="O38" s="800"/>
      <c r="P38" s="801"/>
      <c r="Q38" s="773"/>
      <c r="R38" s="774"/>
      <c r="S38" s="774"/>
      <c r="T38" s="774"/>
      <c r="U38" s="774"/>
      <c r="V38" s="774"/>
      <c r="W38" s="774"/>
      <c r="X38" s="774"/>
      <c r="Y38" s="774"/>
      <c r="Z38" s="774"/>
      <c r="AA38" s="774"/>
      <c r="AB38" s="774"/>
      <c r="AC38" s="774"/>
      <c r="AD38" s="774"/>
      <c r="AE38" s="775"/>
      <c r="AF38" s="776"/>
      <c r="AG38" s="777"/>
      <c r="AH38" s="777"/>
      <c r="AI38" s="777"/>
      <c r="AJ38" s="778"/>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802"/>
      <c r="BT38" s="803"/>
      <c r="BU38" s="803"/>
      <c r="BV38" s="803"/>
      <c r="BW38" s="803"/>
      <c r="BX38" s="803"/>
      <c r="BY38" s="803"/>
      <c r="BZ38" s="803"/>
      <c r="CA38" s="803"/>
      <c r="CB38" s="803"/>
      <c r="CC38" s="803"/>
      <c r="CD38" s="803"/>
      <c r="CE38" s="803"/>
      <c r="CF38" s="803"/>
      <c r="CG38" s="804"/>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6"/>
      <c r="DW38" s="797"/>
      <c r="DX38" s="797"/>
      <c r="DY38" s="797"/>
      <c r="DZ38" s="798"/>
      <c r="EA38" s="197"/>
    </row>
    <row r="39" spans="1:131" s="198" customFormat="1" ht="26.25" customHeight="1">
      <c r="A39" s="217">
        <v>12</v>
      </c>
      <c r="B39" s="799"/>
      <c r="C39" s="800"/>
      <c r="D39" s="800"/>
      <c r="E39" s="800"/>
      <c r="F39" s="800"/>
      <c r="G39" s="800"/>
      <c r="H39" s="800"/>
      <c r="I39" s="800"/>
      <c r="J39" s="800"/>
      <c r="K39" s="800"/>
      <c r="L39" s="800"/>
      <c r="M39" s="800"/>
      <c r="N39" s="800"/>
      <c r="O39" s="800"/>
      <c r="P39" s="801"/>
      <c r="Q39" s="773"/>
      <c r="R39" s="774"/>
      <c r="S39" s="774"/>
      <c r="T39" s="774"/>
      <c r="U39" s="774"/>
      <c r="V39" s="774"/>
      <c r="W39" s="774"/>
      <c r="X39" s="774"/>
      <c r="Y39" s="774"/>
      <c r="Z39" s="774"/>
      <c r="AA39" s="774"/>
      <c r="AB39" s="774"/>
      <c r="AC39" s="774"/>
      <c r="AD39" s="774"/>
      <c r="AE39" s="775"/>
      <c r="AF39" s="776"/>
      <c r="AG39" s="777"/>
      <c r="AH39" s="777"/>
      <c r="AI39" s="777"/>
      <c r="AJ39" s="778"/>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802"/>
      <c r="BT39" s="803"/>
      <c r="BU39" s="803"/>
      <c r="BV39" s="803"/>
      <c r="BW39" s="803"/>
      <c r="BX39" s="803"/>
      <c r="BY39" s="803"/>
      <c r="BZ39" s="803"/>
      <c r="CA39" s="803"/>
      <c r="CB39" s="803"/>
      <c r="CC39" s="803"/>
      <c r="CD39" s="803"/>
      <c r="CE39" s="803"/>
      <c r="CF39" s="803"/>
      <c r="CG39" s="804"/>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6"/>
      <c r="DW39" s="797"/>
      <c r="DX39" s="797"/>
      <c r="DY39" s="797"/>
      <c r="DZ39" s="798"/>
      <c r="EA39" s="197"/>
    </row>
    <row r="40" spans="1:131" s="198" customFormat="1" ht="26.25" customHeight="1">
      <c r="A40" s="212">
        <v>13</v>
      </c>
      <c r="B40" s="799"/>
      <c r="C40" s="800"/>
      <c r="D40" s="800"/>
      <c r="E40" s="800"/>
      <c r="F40" s="800"/>
      <c r="G40" s="800"/>
      <c r="H40" s="800"/>
      <c r="I40" s="800"/>
      <c r="J40" s="800"/>
      <c r="K40" s="800"/>
      <c r="L40" s="800"/>
      <c r="M40" s="800"/>
      <c r="N40" s="800"/>
      <c r="O40" s="800"/>
      <c r="P40" s="801"/>
      <c r="Q40" s="773"/>
      <c r="R40" s="774"/>
      <c r="S40" s="774"/>
      <c r="T40" s="774"/>
      <c r="U40" s="774"/>
      <c r="V40" s="774"/>
      <c r="W40" s="774"/>
      <c r="X40" s="774"/>
      <c r="Y40" s="774"/>
      <c r="Z40" s="774"/>
      <c r="AA40" s="774"/>
      <c r="AB40" s="774"/>
      <c r="AC40" s="774"/>
      <c r="AD40" s="774"/>
      <c r="AE40" s="775"/>
      <c r="AF40" s="776"/>
      <c r="AG40" s="777"/>
      <c r="AH40" s="777"/>
      <c r="AI40" s="777"/>
      <c r="AJ40" s="778"/>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802"/>
      <c r="BT40" s="803"/>
      <c r="BU40" s="803"/>
      <c r="BV40" s="803"/>
      <c r="BW40" s="803"/>
      <c r="BX40" s="803"/>
      <c r="BY40" s="803"/>
      <c r="BZ40" s="803"/>
      <c r="CA40" s="803"/>
      <c r="CB40" s="803"/>
      <c r="CC40" s="803"/>
      <c r="CD40" s="803"/>
      <c r="CE40" s="803"/>
      <c r="CF40" s="803"/>
      <c r="CG40" s="804"/>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6"/>
      <c r="DW40" s="797"/>
      <c r="DX40" s="797"/>
      <c r="DY40" s="797"/>
      <c r="DZ40" s="798"/>
      <c r="EA40" s="197"/>
    </row>
    <row r="41" spans="1:131" s="198" customFormat="1" ht="26.25" customHeight="1">
      <c r="A41" s="212">
        <v>14</v>
      </c>
      <c r="B41" s="799"/>
      <c r="C41" s="800"/>
      <c r="D41" s="800"/>
      <c r="E41" s="800"/>
      <c r="F41" s="800"/>
      <c r="G41" s="800"/>
      <c r="H41" s="800"/>
      <c r="I41" s="800"/>
      <c r="J41" s="800"/>
      <c r="K41" s="800"/>
      <c r="L41" s="800"/>
      <c r="M41" s="800"/>
      <c r="N41" s="800"/>
      <c r="O41" s="800"/>
      <c r="P41" s="801"/>
      <c r="Q41" s="773"/>
      <c r="R41" s="774"/>
      <c r="S41" s="774"/>
      <c r="T41" s="774"/>
      <c r="U41" s="774"/>
      <c r="V41" s="774"/>
      <c r="W41" s="774"/>
      <c r="X41" s="774"/>
      <c r="Y41" s="774"/>
      <c r="Z41" s="774"/>
      <c r="AA41" s="774"/>
      <c r="AB41" s="774"/>
      <c r="AC41" s="774"/>
      <c r="AD41" s="774"/>
      <c r="AE41" s="775"/>
      <c r="AF41" s="776"/>
      <c r="AG41" s="777"/>
      <c r="AH41" s="777"/>
      <c r="AI41" s="777"/>
      <c r="AJ41" s="778"/>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802"/>
      <c r="BT41" s="803"/>
      <c r="BU41" s="803"/>
      <c r="BV41" s="803"/>
      <c r="BW41" s="803"/>
      <c r="BX41" s="803"/>
      <c r="BY41" s="803"/>
      <c r="BZ41" s="803"/>
      <c r="CA41" s="803"/>
      <c r="CB41" s="803"/>
      <c r="CC41" s="803"/>
      <c r="CD41" s="803"/>
      <c r="CE41" s="803"/>
      <c r="CF41" s="803"/>
      <c r="CG41" s="804"/>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6"/>
      <c r="DW41" s="797"/>
      <c r="DX41" s="797"/>
      <c r="DY41" s="797"/>
      <c r="DZ41" s="798"/>
      <c r="EA41" s="197"/>
    </row>
    <row r="42" spans="1:131" s="198" customFormat="1" ht="26.25" customHeight="1">
      <c r="A42" s="212">
        <v>15</v>
      </c>
      <c r="B42" s="799"/>
      <c r="C42" s="800"/>
      <c r="D42" s="800"/>
      <c r="E42" s="800"/>
      <c r="F42" s="800"/>
      <c r="G42" s="800"/>
      <c r="H42" s="800"/>
      <c r="I42" s="800"/>
      <c r="J42" s="800"/>
      <c r="K42" s="800"/>
      <c r="L42" s="800"/>
      <c r="M42" s="800"/>
      <c r="N42" s="800"/>
      <c r="O42" s="800"/>
      <c r="P42" s="801"/>
      <c r="Q42" s="773"/>
      <c r="R42" s="774"/>
      <c r="S42" s="774"/>
      <c r="T42" s="774"/>
      <c r="U42" s="774"/>
      <c r="V42" s="774"/>
      <c r="W42" s="774"/>
      <c r="X42" s="774"/>
      <c r="Y42" s="774"/>
      <c r="Z42" s="774"/>
      <c r="AA42" s="774"/>
      <c r="AB42" s="774"/>
      <c r="AC42" s="774"/>
      <c r="AD42" s="774"/>
      <c r="AE42" s="775"/>
      <c r="AF42" s="776"/>
      <c r="AG42" s="777"/>
      <c r="AH42" s="777"/>
      <c r="AI42" s="777"/>
      <c r="AJ42" s="778"/>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802"/>
      <c r="BT42" s="803"/>
      <c r="BU42" s="803"/>
      <c r="BV42" s="803"/>
      <c r="BW42" s="803"/>
      <c r="BX42" s="803"/>
      <c r="BY42" s="803"/>
      <c r="BZ42" s="803"/>
      <c r="CA42" s="803"/>
      <c r="CB42" s="803"/>
      <c r="CC42" s="803"/>
      <c r="CD42" s="803"/>
      <c r="CE42" s="803"/>
      <c r="CF42" s="803"/>
      <c r="CG42" s="804"/>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6"/>
      <c r="DW42" s="797"/>
      <c r="DX42" s="797"/>
      <c r="DY42" s="797"/>
      <c r="DZ42" s="798"/>
      <c r="EA42" s="197"/>
    </row>
    <row r="43" spans="1:131" s="198" customFormat="1" ht="26.25" customHeight="1">
      <c r="A43" s="212">
        <v>16</v>
      </c>
      <c r="B43" s="799"/>
      <c r="C43" s="800"/>
      <c r="D43" s="800"/>
      <c r="E43" s="800"/>
      <c r="F43" s="800"/>
      <c r="G43" s="800"/>
      <c r="H43" s="800"/>
      <c r="I43" s="800"/>
      <c r="J43" s="800"/>
      <c r="K43" s="800"/>
      <c r="L43" s="800"/>
      <c r="M43" s="800"/>
      <c r="N43" s="800"/>
      <c r="O43" s="800"/>
      <c r="P43" s="801"/>
      <c r="Q43" s="773"/>
      <c r="R43" s="774"/>
      <c r="S43" s="774"/>
      <c r="T43" s="774"/>
      <c r="U43" s="774"/>
      <c r="V43" s="774"/>
      <c r="W43" s="774"/>
      <c r="X43" s="774"/>
      <c r="Y43" s="774"/>
      <c r="Z43" s="774"/>
      <c r="AA43" s="774"/>
      <c r="AB43" s="774"/>
      <c r="AC43" s="774"/>
      <c r="AD43" s="774"/>
      <c r="AE43" s="775"/>
      <c r="AF43" s="776"/>
      <c r="AG43" s="777"/>
      <c r="AH43" s="777"/>
      <c r="AI43" s="777"/>
      <c r="AJ43" s="778"/>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802"/>
      <c r="BT43" s="803"/>
      <c r="BU43" s="803"/>
      <c r="BV43" s="803"/>
      <c r="BW43" s="803"/>
      <c r="BX43" s="803"/>
      <c r="BY43" s="803"/>
      <c r="BZ43" s="803"/>
      <c r="CA43" s="803"/>
      <c r="CB43" s="803"/>
      <c r="CC43" s="803"/>
      <c r="CD43" s="803"/>
      <c r="CE43" s="803"/>
      <c r="CF43" s="803"/>
      <c r="CG43" s="804"/>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6"/>
      <c r="DW43" s="797"/>
      <c r="DX43" s="797"/>
      <c r="DY43" s="797"/>
      <c r="DZ43" s="798"/>
      <c r="EA43" s="197"/>
    </row>
    <row r="44" spans="1:131" s="198" customFormat="1" ht="26.25" customHeight="1">
      <c r="A44" s="212">
        <v>17</v>
      </c>
      <c r="B44" s="799"/>
      <c r="C44" s="800"/>
      <c r="D44" s="800"/>
      <c r="E44" s="800"/>
      <c r="F44" s="800"/>
      <c r="G44" s="800"/>
      <c r="H44" s="800"/>
      <c r="I44" s="800"/>
      <c r="J44" s="800"/>
      <c r="K44" s="800"/>
      <c r="L44" s="800"/>
      <c r="M44" s="800"/>
      <c r="N44" s="800"/>
      <c r="O44" s="800"/>
      <c r="P44" s="801"/>
      <c r="Q44" s="773"/>
      <c r="R44" s="774"/>
      <c r="S44" s="774"/>
      <c r="T44" s="774"/>
      <c r="U44" s="774"/>
      <c r="V44" s="774"/>
      <c r="W44" s="774"/>
      <c r="X44" s="774"/>
      <c r="Y44" s="774"/>
      <c r="Z44" s="774"/>
      <c r="AA44" s="774"/>
      <c r="AB44" s="774"/>
      <c r="AC44" s="774"/>
      <c r="AD44" s="774"/>
      <c r="AE44" s="775"/>
      <c r="AF44" s="776"/>
      <c r="AG44" s="777"/>
      <c r="AH44" s="777"/>
      <c r="AI44" s="777"/>
      <c r="AJ44" s="778"/>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802"/>
      <c r="BT44" s="803"/>
      <c r="BU44" s="803"/>
      <c r="BV44" s="803"/>
      <c r="BW44" s="803"/>
      <c r="BX44" s="803"/>
      <c r="BY44" s="803"/>
      <c r="BZ44" s="803"/>
      <c r="CA44" s="803"/>
      <c r="CB44" s="803"/>
      <c r="CC44" s="803"/>
      <c r="CD44" s="803"/>
      <c r="CE44" s="803"/>
      <c r="CF44" s="803"/>
      <c r="CG44" s="804"/>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6"/>
      <c r="DW44" s="797"/>
      <c r="DX44" s="797"/>
      <c r="DY44" s="797"/>
      <c r="DZ44" s="798"/>
      <c r="EA44" s="197"/>
    </row>
    <row r="45" spans="1:131" s="198" customFormat="1" ht="26.25" customHeight="1">
      <c r="A45" s="212">
        <v>18</v>
      </c>
      <c r="B45" s="799"/>
      <c r="C45" s="800"/>
      <c r="D45" s="800"/>
      <c r="E45" s="800"/>
      <c r="F45" s="800"/>
      <c r="G45" s="800"/>
      <c r="H45" s="800"/>
      <c r="I45" s="800"/>
      <c r="J45" s="800"/>
      <c r="K45" s="800"/>
      <c r="L45" s="800"/>
      <c r="M45" s="800"/>
      <c r="N45" s="800"/>
      <c r="O45" s="800"/>
      <c r="P45" s="801"/>
      <c r="Q45" s="773"/>
      <c r="R45" s="774"/>
      <c r="S45" s="774"/>
      <c r="T45" s="774"/>
      <c r="U45" s="774"/>
      <c r="V45" s="774"/>
      <c r="W45" s="774"/>
      <c r="X45" s="774"/>
      <c r="Y45" s="774"/>
      <c r="Z45" s="774"/>
      <c r="AA45" s="774"/>
      <c r="AB45" s="774"/>
      <c r="AC45" s="774"/>
      <c r="AD45" s="774"/>
      <c r="AE45" s="775"/>
      <c r="AF45" s="776"/>
      <c r="AG45" s="777"/>
      <c r="AH45" s="777"/>
      <c r="AI45" s="777"/>
      <c r="AJ45" s="778"/>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802"/>
      <c r="BT45" s="803"/>
      <c r="BU45" s="803"/>
      <c r="BV45" s="803"/>
      <c r="BW45" s="803"/>
      <c r="BX45" s="803"/>
      <c r="BY45" s="803"/>
      <c r="BZ45" s="803"/>
      <c r="CA45" s="803"/>
      <c r="CB45" s="803"/>
      <c r="CC45" s="803"/>
      <c r="CD45" s="803"/>
      <c r="CE45" s="803"/>
      <c r="CF45" s="803"/>
      <c r="CG45" s="804"/>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6"/>
      <c r="DW45" s="797"/>
      <c r="DX45" s="797"/>
      <c r="DY45" s="797"/>
      <c r="DZ45" s="798"/>
      <c r="EA45" s="197"/>
    </row>
    <row r="46" spans="1:131" s="198" customFormat="1" ht="26.25" customHeight="1">
      <c r="A46" s="212">
        <v>19</v>
      </c>
      <c r="B46" s="799"/>
      <c r="C46" s="800"/>
      <c r="D46" s="800"/>
      <c r="E46" s="800"/>
      <c r="F46" s="800"/>
      <c r="G46" s="800"/>
      <c r="H46" s="800"/>
      <c r="I46" s="800"/>
      <c r="J46" s="800"/>
      <c r="K46" s="800"/>
      <c r="L46" s="800"/>
      <c r="M46" s="800"/>
      <c r="N46" s="800"/>
      <c r="O46" s="800"/>
      <c r="P46" s="801"/>
      <c r="Q46" s="773"/>
      <c r="R46" s="774"/>
      <c r="S46" s="774"/>
      <c r="T46" s="774"/>
      <c r="U46" s="774"/>
      <c r="V46" s="774"/>
      <c r="W46" s="774"/>
      <c r="X46" s="774"/>
      <c r="Y46" s="774"/>
      <c r="Z46" s="774"/>
      <c r="AA46" s="774"/>
      <c r="AB46" s="774"/>
      <c r="AC46" s="774"/>
      <c r="AD46" s="774"/>
      <c r="AE46" s="775"/>
      <c r="AF46" s="776"/>
      <c r="AG46" s="777"/>
      <c r="AH46" s="777"/>
      <c r="AI46" s="777"/>
      <c r="AJ46" s="778"/>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802"/>
      <c r="BT46" s="803"/>
      <c r="BU46" s="803"/>
      <c r="BV46" s="803"/>
      <c r="BW46" s="803"/>
      <c r="BX46" s="803"/>
      <c r="BY46" s="803"/>
      <c r="BZ46" s="803"/>
      <c r="CA46" s="803"/>
      <c r="CB46" s="803"/>
      <c r="CC46" s="803"/>
      <c r="CD46" s="803"/>
      <c r="CE46" s="803"/>
      <c r="CF46" s="803"/>
      <c r="CG46" s="804"/>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6"/>
      <c r="DW46" s="797"/>
      <c r="DX46" s="797"/>
      <c r="DY46" s="797"/>
      <c r="DZ46" s="798"/>
      <c r="EA46" s="197"/>
    </row>
    <row r="47" spans="1:131" s="198" customFormat="1" ht="26.25" customHeight="1">
      <c r="A47" s="212">
        <v>20</v>
      </c>
      <c r="B47" s="799"/>
      <c r="C47" s="800"/>
      <c r="D47" s="800"/>
      <c r="E47" s="800"/>
      <c r="F47" s="800"/>
      <c r="G47" s="800"/>
      <c r="H47" s="800"/>
      <c r="I47" s="800"/>
      <c r="J47" s="800"/>
      <c r="K47" s="800"/>
      <c r="L47" s="800"/>
      <c r="M47" s="800"/>
      <c r="N47" s="800"/>
      <c r="O47" s="800"/>
      <c r="P47" s="801"/>
      <c r="Q47" s="773"/>
      <c r="R47" s="774"/>
      <c r="S47" s="774"/>
      <c r="T47" s="774"/>
      <c r="U47" s="774"/>
      <c r="V47" s="774"/>
      <c r="W47" s="774"/>
      <c r="X47" s="774"/>
      <c r="Y47" s="774"/>
      <c r="Z47" s="774"/>
      <c r="AA47" s="774"/>
      <c r="AB47" s="774"/>
      <c r="AC47" s="774"/>
      <c r="AD47" s="774"/>
      <c r="AE47" s="775"/>
      <c r="AF47" s="776"/>
      <c r="AG47" s="777"/>
      <c r="AH47" s="777"/>
      <c r="AI47" s="777"/>
      <c r="AJ47" s="778"/>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802"/>
      <c r="BT47" s="803"/>
      <c r="BU47" s="803"/>
      <c r="BV47" s="803"/>
      <c r="BW47" s="803"/>
      <c r="BX47" s="803"/>
      <c r="BY47" s="803"/>
      <c r="BZ47" s="803"/>
      <c r="CA47" s="803"/>
      <c r="CB47" s="803"/>
      <c r="CC47" s="803"/>
      <c r="CD47" s="803"/>
      <c r="CE47" s="803"/>
      <c r="CF47" s="803"/>
      <c r="CG47" s="804"/>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6"/>
      <c r="DW47" s="797"/>
      <c r="DX47" s="797"/>
      <c r="DY47" s="797"/>
      <c r="DZ47" s="798"/>
      <c r="EA47" s="197"/>
    </row>
    <row r="48" spans="1:131" s="198" customFormat="1" ht="26.25" customHeight="1">
      <c r="A48" s="212">
        <v>21</v>
      </c>
      <c r="B48" s="799"/>
      <c r="C48" s="800"/>
      <c r="D48" s="800"/>
      <c r="E48" s="800"/>
      <c r="F48" s="800"/>
      <c r="G48" s="800"/>
      <c r="H48" s="800"/>
      <c r="I48" s="800"/>
      <c r="J48" s="800"/>
      <c r="K48" s="800"/>
      <c r="L48" s="800"/>
      <c r="M48" s="800"/>
      <c r="N48" s="800"/>
      <c r="O48" s="800"/>
      <c r="P48" s="801"/>
      <c r="Q48" s="773"/>
      <c r="R48" s="774"/>
      <c r="S48" s="774"/>
      <c r="T48" s="774"/>
      <c r="U48" s="774"/>
      <c r="V48" s="774"/>
      <c r="W48" s="774"/>
      <c r="X48" s="774"/>
      <c r="Y48" s="774"/>
      <c r="Z48" s="774"/>
      <c r="AA48" s="774"/>
      <c r="AB48" s="774"/>
      <c r="AC48" s="774"/>
      <c r="AD48" s="774"/>
      <c r="AE48" s="775"/>
      <c r="AF48" s="776"/>
      <c r="AG48" s="777"/>
      <c r="AH48" s="777"/>
      <c r="AI48" s="777"/>
      <c r="AJ48" s="778"/>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802"/>
      <c r="BT48" s="803"/>
      <c r="BU48" s="803"/>
      <c r="BV48" s="803"/>
      <c r="BW48" s="803"/>
      <c r="BX48" s="803"/>
      <c r="BY48" s="803"/>
      <c r="BZ48" s="803"/>
      <c r="CA48" s="803"/>
      <c r="CB48" s="803"/>
      <c r="CC48" s="803"/>
      <c r="CD48" s="803"/>
      <c r="CE48" s="803"/>
      <c r="CF48" s="803"/>
      <c r="CG48" s="804"/>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6"/>
      <c r="DW48" s="797"/>
      <c r="DX48" s="797"/>
      <c r="DY48" s="797"/>
      <c r="DZ48" s="798"/>
      <c r="EA48" s="197"/>
    </row>
    <row r="49" spans="1:131" s="198" customFormat="1" ht="26.25" customHeight="1">
      <c r="A49" s="212">
        <v>22</v>
      </c>
      <c r="B49" s="799"/>
      <c r="C49" s="800"/>
      <c r="D49" s="800"/>
      <c r="E49" s="800"/>
      <c r="F49" s="800"/>
      <c r="G49" s="800"/>
      <c r="H49" s="800"/>
      <c r="I49" s="800"/>
      <c r="J49" s="800"/>
      <c r="K49" s="800"/>
      <c r="L49" s="800"/>
      <c r="M49" s="800"/>
      <c r="N49" s="800"/>
      <c r="O49" s="800"/>
      <c r="P49" s="801"/>
      <c r="Q49" s="773"/>
      <c r="R49" s="774"/>
      <c r="S49" s="774"/>
      <c r="T49" s="774"/>
      <c r="U49" s="774"/>
      <c r="V49" s="774"/>
      <c r="W49" s="774"/>
      <c r="X49" s="774"/>
      <c r="Y49" s="774"/>
      <c r="Z49" s="774"/>
      <c r="AA49" s="774"/>
      <c r="AB49" s="774"/>
      <c r="AC49" s="774"/>
      <c r="AD49" s="774"/>
      <c r="AE49" s="775"/>
      <c r="AF49" s="776"/>
      <c r="AG49" s="777"/>
      <c r="AH49" s="777"/>
      <c r="AI49" s="777"/>
      <c r="AJ49" s="778"/>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802"/>
      <c r="BT49" s="803"/>
      <c r="BU49" s="803"/>
      <c r="BV49" s="803"/>
      <c r="BW49" s="803"/>
      <c r="BX49" s="803"/>
      <c r="BY49" s="803"/>
      <c r="BZ49" s="803"/>
      <c r="CA49" s="803"/>
      <c r="CB49" s="803"/>
      <c r="CC49" s="803"/>
      <c r="CD49" s="803"/>
      <c r="CE49" s="803"/>
      <c r="CF49" s="803"/>
      <c r="CG49" s="804"/>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6"/>
      <c r="DW49" s="797"/>
      <c r="DX49" s="797"/>
      <c r="DY49" s="797"/>
      <c r="DZ49" s="798"/>
      <c r="EA49" s="197"/>
    </row>
    <row r="50" spans="1:131" s="198" customFormat="1" ht="26.25" customHeight="1">
      <c r="A50" s="212">
        <v>23</v>
      </c>
      <c r="B50" s="799"/>
      <c r="C50" s="800"/>
      <c r="D50" s="800"/>
      <c r="E50" s="800"/>
      <c r="F50" s="800"/>
      <c r="G50" s="800"/>
      <c r="H50" s="800"/>
      <c r="I50" s="800"/>
      <c r="J50" s="800"/>
      <c r="K50" s="800"/>
      <c r="L50" s="800"/>
      <c r="M50" s="800"/>
      <c r="N50" s="800"/>
      <c r="O50" s="800"/>
      <c r="P50" s="801"/>
      <c r="Q50" s="851"/>
      <c r="R50" s="852"/>
      <c r="S50" s="852"/>
      <c r="T50" s="852"/>
      <c r="U50" s="852"/>
      <c r="V50" s="852"/>
      <c r="W50" s="852"/>
      <c r="X50" s="852"/>
      <c r="Y50" s="852"/>
      <c r="Z50" s="852"/>
      <c r="AA50" s="852"/>
      <c r="AB50" s="852"/>
      <c r="AC50" s="852"/>
      <c r="AD50" s="852"/>
      <c r="AE50" s="853"/>
      <c r="AF50" s="776"/>
      <c r="AG50" s="777"/>
      <c r="AH50" s="777"/>
      <c r="AI50" s="777"/>
      <c r="AJ50" s="778"/>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802"/>
      <c r="BT50" s="803"/>
      <c r="BU50" s="803"/>
      <c r="BV50" s="803"/>
      <c r="BW50" s="803"/>
      <c r="BX50" s="803"/>
      <c r="BY50" s="803"/>
      <c r="BZ50" s="803"/>
      <c r="CA50" s="803"/>
      <c r="CB50" s="803"/>
      <c r="CC50" s="803"/>
      <c r="CD50" s="803"/>
      <c r="CE50" s="803"/>
      <c r="CF50" s="803"/>
      <c r="CG50" s="804"/>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6"/>
      <c r="DW50" s="797"/>
      <c r="DX50" s="797"/>
      <c r="DY50" s="797"/>
      <c r="DZ50" s="798"/>
      <c r="EA50" s="197"/>
    </row>
    <row r="51" spans="1:131" s="198" customFormat="1" ht="26.25" customHeight="1">
      <c r="A51" s="212">
        <v>24</v>
      </c>
      <c r="B51" s="799"/>
      <c r="C51" s="800"/>
      <c r="D51" s="800"/>
      <c r="E51" s="800"/>
      <c r="F51" s="800"/>
      <c r="G51" s="800"/>
      <c r="H51" s="800"/>
      <c r="I51" s="800"/>
      <c r="J51" s="800"/>
      <c r="K51" s="800"/>
      <c r="L51" s="800"/>
      <c r="M51" s="800"/>
      <c r="N51" s="800"/>
      <c r="O51" s="800"/>
      <c r="P51" s="801"/>
      <c r="Q51" s="851"/>
      <c r="R51" s="852"/>
      <c r="S51" s="852"/>
      <c r="T51" s="852"/>
      <c r="U51" s="852"/>
      <c r="V51" s="852"/>
      <c r="W51" s="852"/>
      <c r="X51" s="852"/>
      <c r="Y51" s="852"/>
      <c r="Z51" s="852"/>
      <c r="AA51" s="852"/>
      <c r="AB51" s="852"/>
      <c r="AC51" s="852"/>
      <c r="AD51" s="852"/>
      <c r="AE51" s="853"/>
      <c r="AF51" s="776"/>
      <c r="AG51" s="777"/>
      <c r="AH51" s="777"/>
      <c r="AI51" s="777"/>
      <c r="AJ51" s="778"/>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802"/>
      <c r="BT51" s="803"/>
      <c r="BU51" s="803"/>
      <c r="BV51" s="803"/>
      <c r="BW51" s="803"/>
      <c r="BX51" s="803"/>
      <c r="BY51" s="803"/>
      <c r="BZ51" s="803"/>
      <c r="CA51" s="803"/>
      <c r="CB51" s="803"/>
      <c r="CC51" s="803"/>
      <c r="CD51" s="803"/>
      <c r="CE51" s="803"/>
      <c r="CF51" s="803"/>
      <c r="CG51" s="804"/>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6"/>
      <c r="DW51" s="797"/>
      <c r="DX51" s="797"/>
      <c r="DY51" s="797"/>
      <c r="DZ51" s="798"/>
      <c r="EA51" s="197"/>
    </row>
    <row r="52" spans="1:131" s="198" customFormat="1" ht="26.25" customHeight="1">
      <c r="A52" s="212">
        <v>25</v>
      </c>
      <c r="B52" s="799"/>
      <c r="C52" s="800"/>
      <c r="D52" s="800"/>
      <c r="E52" s="800"/>
      <c r="F52" s="800"/>
      <c r="G52" s="800"/>
      <c r="H52" s="800"/>
      <c r="I52" s="800"/>
      <c r="J52" s="800"/>
      <c r="K52" s="800"/>
      <c r="L52" s="800"/>
      <c r="M52" s="800"/>
      <c r="N52" s="800"/>
      <c r="O52" s="800"/>
      <c r="P52" s="801"/>
      <c r="Q52" s="851"/>
      <c r="R52" s="852"/>
      <c r="S52" s="852"/>
      <c r="T52" s="852"/>
      <c r="U52" s="852"/>
      <c r="V52" s="852"/>
      <c r="W52" s="852"/>
      <c r="X52" s="852"/>
      <c r="Y52" s="852"/>
      <c r="Z52" s="852"/>
      <c r="AA52" s="852"/>
      <c r="AB52" s="852"/>
      <c r="AC52" s="852"/>
      <c r="AD52" s="852"/>
      <c r="AE52" s="853"/>
      <c r="AF52" s="776"/>
      <c r="AG52" s="777"/>
      <c r="AH52" s="777"/>
      <c r="AI52" s="777"/>
      <c r="AJ52" s="778"/>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802"/>
      <c r="BT52" s="803"/>
      <c r="BU52" s="803"/>
      <c r="BV52" s="803"/>
      <c r="BW52" s="803"/>
      <c r="BX52" s="803"/>
      <c r="BY52" s="803"/>
      <c r="BZ52" s="803"/>
      <c r="CA52" s="803"/>
      <c r="CB52" s="803"/>
      <c r="CC52" s="803"/>
      <c r="CD52" s="803"/>
      <c r="CE52" s="803"/>
      <c r="CF52" s="803"/>
      <c r="CG52" s="804"/>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6"/>
      <c r="DW52" s="797"/>
      <c r="DX52" s="797"/>
      <c r="DY52" s="797"/>
      <c r="DZ52" s="798"/>
      <c r="EA52" s="197"/>
    </row>
    <row r="53" spans="1:131" s="198" customFormat="1" ht="26.25" customHeight="1">
      <c r="A53" s="212">
        <v>26</v>
      </c>
      <c r="B53" s="799"/>
      <c r="C53" s="800"/>
      <c r="D53" s="800"/>
      <c r="E53" s="800"/>
      <c r="F53" s="800"/>
      <c r="G53" s="800"/>
      <c r="H53" s="800"/>
      <c r="I53" s="800"/>
      <c r="J53" s="800"/>
      <c r="K53" s="800"/>
      <c r="L53" s="800"/>
      <c r="M53" s="800"/>
      <c r="N53" s="800"/>
      <c r="O53" s="800"/>
      <c r="P53" s="801"/>
      <c r="Q53" s="851"/>
      <c r="R53" s="852"/>
      <c r="S53" s="852"/>
      <c r="T53" s="852"/>
      <c r="U53" s="852"/>
      <c r="V53" s="852"/>
      <c r="W53" s="852"/>
      <c r="X53" s="852"/>
      <c r="Y53" s="852"/>
      <c r="Z53" s="852"/>
      <c r="AA53" s="852"/>
      <c r="AB53" s="852"/>
      <c r="AC53" s="852"/>
      <c r="AD53" s="852"/>
      <c r="AE53" s="853"/>
      <c r="AF53" s="776"/>
      <c r="AG53" s="777"/>
      <c r="AH53" s="777"/>
      <c r="AI53" s="777"/>
      <c r="AJ53" s="778"/>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802"/>
      <c r="BT53" s="803"/>
      <c r="BU53" s="803"/>
      <c r="BV53" s="803"/>
      <c r="BW53" s="803"/>
      <c r="BX53" s="803"/>
      <c r="BY53" s="803"/>
      <c r="BZ53" s="803"/>
      <c r="CA53" s="803"/>
      <c r="CB53" s="803"/>
      <c r="CC53" s="803"/>
      <c r="CD53" s="803"/>
      <c r="CE53" s="803"/>
      <c r="CF53" s="803"/>
      <c r="CG53" s="804"/>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6"/>
      <c r="DW53" s="797"/>
      <c r="DX53" s="797"/>
      <c r="DY53" s="797"/>
      <c r="DZ53" s="798"/>
      <c r="EA53" s="197"/>
    </row>
    <row r="54" spans="1:131" s="198" customFormat="1" ht="26.25" customHeight="1">
      <c r="A54" s="212">
        <v>27</v>
      </c>
      <c r="B54" s="799"/>
      <c r="C54" s="800"/>
      <c r="D54" s="800"/>
      <c r="E54" s="800"/>
      <c r="F54" s="800"/>
      <c r="G54" s="800"/>
      <c r="H54" s="800"/>
      <c r="I54" s="800"/>
      <c r="J54" s="800"/>
      <c r="K54" s="800"/>
      <c r="L54" s="800"/>
      <c r="M54" s="800"/>
      <c r="N54" s="800"/>
      <c r="O54" s="800"/>
      <c r="P54" s="801"/>
      <c r="Q54" s="851"/>
      <c r="R54" s="852"/>
      <c r="S54" s="852"/>
      <c r="T54" s="852"/>
      <c r="U54" s="852"/>
      <c r="V54" s="852"/>
      <c r="W54" s="852"/>
      <c r="X54" s="852"/>
      <c r="Y54" s="852"/>
      <c r="Z54" s="852"/>
      <c r="AA54" s="852"/>
      <c r="AB54" s="852"/>
      <c r="AC54" s="852"/>
      <c r="AD54" s="852"/>
      <c r="AE54" s="853"/>
      <c r="AF54" s="776"/>
      <c r="AG54" s="777"/>
      <c r="AH54" s="777"/>
      <c r="AI54" s="777"/>
      <c r="AJ54" s="778"/>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802"/>
      <c r="BT54" s="803"/>
      <c r="BU54" s="803"/>
      <c r="BV54" s="803"/>
      <c r="BW54" s="803"/>
      <c r="BX54" s="803"/>
      <c r="BY54" s="803"/>
      <c r="BZ54" s="803"/>
      <c r="CA54" s="803"/>
      <c r="CB54" s="803"/>
      <c r="CC54" s="803"/>
      <c r="CD54" s="803"/>
      <c r="CE54" s="803"/>
      <c r="CF54" s="803"/>
      <c r="CG54" s="804"/>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6"/>
      <c r="DW54" s="797"/>
      <c r="DX54" s="797"/>
      <c r="DY54" s="797"/>
      <c r="DZ54" s="798"/>
      <c r="EA54" s="197"/>
    </row>
    <row r="55" spans="1:131" s="198" customFormat="1" ht="26.25" customHeight="1">
      <c r="A55" s="212">
        <v>28</v>
      </c>
      <c r="B55" s="799"/>
      <c r="C55" s="800"/>
      <c r="D55" s="800"/>
      <c r="E55" s="800"/>
      <c r="F55" s="800"/>
      <c r="G55" s="800"/>
      <c r="H55" s="800"/>
      <c r="I55" s="800"/>
      <c r="J55" s="800"/>
      <c r="K55" s="800"/>
      <c r="L55" s="800"/>
      <c r="M55" s="800"/>
      <c r="N55" s="800"/>
      <c r="O55" s="800"/>
      <c r="P55" s="801"/>
      <c r="Q55" s="851"/>
      <c r="R55" s="852"/>
      <c r="S55" s="852"/>
      <c r="T55" s="852"/>
      <c r="U55" s="852"/>
      <c r="V55" s="852"/>
      <c r="W55" s="852"/>
      <c r="X55" s="852"/>
      <c r="Y55" s="852"/>
      <c r="Z55" s="852"/>
      <c r="AA55" s="852"/>
      <c r="AB55" s="852"/>
      <c r="AC55" s="852"/>
      <c r="AD55" s="852"/>
      <c r="AE55" s="853"/>
      <c r="AF55" s="776"/>
      <c r="AG55" s="777"/>
      <c r="AH55" s="777"/>
      <c r="AI55" s="777"/>
      <c r="AJ55" s="778"/>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802"/>
      <c r="BT55" s="803"/>
      <c r="BU55" s="803"/>
      <c r="BV55" s="803"/>
      <c r="BW55" s="803"/>
      <c r="BX55" s="803"/>
      <c r="BY55" s="803"/>
      <c r="BZ55" s="803"/>
      <c r="CA55" s="803"/>
      <c r="CB55" s="803"/>
      <c r="CC55" s="803"/>
      <c r="CD55" s="803"/>
      <c r="CE55" s="803"/>
      <c r="CF55" s="803"/>
      <c r="CG55" s="804"/>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6"/>
      <c r="DW55" s="797"/>
      <c r="DX55" s="797"/>
      <c r="DY55" s="797"/>
      <c r="DZ55" s="798"/>
      <c r="EA55" s="197"/>
    </row>
    <row r="56" spans="1:131" s="198" customFormat="1" ht="26.25" customHeight="1">
      <c r="A56" s="212">
        <v>29</v>
      </c>
      <c r="B56" s="799"/>
      <c r="C56" s="800"/>
      <c r="D56" s="800"/>
      <c r="E56" s="800"/>
      <c r="F56" s="800"/>
      <c r="G56" s="800"/>
      <c r="H56" s="800"/>
      <c r="I56" s="800"/>
      <c r="J56" s="800"/>
      <c r="K56" s="800"/>
      <c r="L56" s="800"/>
      <c r="M56" s="800"/>
      <c r="N56" s="800"/>
      <c r="O56" s="800"/>
      <c r="P56" s="801"/>
      <c r="Q56" s="851"/>
      <c r="R56" s="852"/>
      <c r="S56" s="852"/>
      <c r="T56" s="852"/>
      <c r="U56" s="852"/>
      <c r="V56" s="852"/>
      <c r="W56" s="852"/>
      <c r="X56" s="852"/>
      <c r="Y56" s="852"/>
      <c r="Z56" s="852"/>
      <c r="AA56" s="852"/>
      <c r="AB56" s="852"/>
      <c r="AC56" s="852"/>
      <c r="AD56" s="852"/>
      <c r="AE56" s="853"/>
      <c r="AF56" s="776"/>
      <c r="AG56" s="777"/>
      <c r="AH56" s="777"/>
      <c r="AI56" s="777"/>
      <c r="AJ56" s="778"/>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802"/>
      <c r="BT56" s="803"/>
      <c r="BU56" s="803"/>
      <c r="BV56" s="803"/>
      <c r="BW56" s="803"/>
      <c r="BX56" s="803"/>
      <c r="BY56" s="803"/>
      <c r="BZ56" s="803"/>
      <c r="CA56" s="803"/>
      <c r="CB56" s="803"/>
      <c r="CC56" s="803"/>
      <c r="CD56" s="803"/>
      <c r="CE56" s="803"/>
      <c r="CF56" s="803"/>
      <c r="CG56" s="804"/>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6"/>
      <c r="DW56" s="797"/>
      <c r="DX56" s="797"/>
      <c r="DY56" s="797"/>
      <c r="DZ56" s="798"/>
      <c r="EA56" s="197"/>
    </row>
    <row r="57" spans="1:131" s="198" customFormat="1" ht="26.25" customHeight="1">
      <c r="A57" s="212">
        <v>30</v>
      </c>
      <c r="B57" s="799"/>
      <c r="C57" s="800"/>
      <c r="D57" s="800"/>
      <c r="E57" s="800"/>
      <c r="F57" s="800"/>
      <c r="G57" s="800"/>
      <c r="H57" s="800"/>
      <c r="I57" s="800"/>
      <c r="J57" s="800"/>
      <c r="K57" s="800"/>
      <c r="L57" s="800"/>
      <c r="M57" s="800"/>
      <c r="N57" s="800"/>
      <c r="O57" s="800"/>
      <c r="P57" s="801"/>
      <c r="Q57" s="851"/>
      <c r="R57" s="852"/>
      <c r="S57" s="852"/>
      <c r="T57" s="852"/>
      <c r="U57" s="852"/>
      <c r="V57" s="852"/>
      <c r="W57" s="852"/>
      <c r="X57" s="852"/>
      <c r="Y57" s="852"/>
      <c r="Z57" s="852"/>
      <c r="AA57" s="852"/>
      <c r="AB57" s="852"/>
      <c r="AC57" s="852"/>
      <c r="AD57" s="852"/>
      <c r="AE57" s="853"/>
      <c r="AF57" s="776"/>
      <c r="AG57" s="777"/>
      <c r="AH57" s="777"/>
      <c r="AI57" s="777"/>
      <c r="AJ57" s="778"/>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802"/>
      <c r="BT57" s="803"/>
      <c r="BU57" s="803"/>
      <c r="BV57" s="803"/>
      <c r="BW57" s="803"/>
      <c r="BX57" s="803"/>
      <c r="BY57" s="803"/>
      <c r="BZ57" s="803"/>
      <c r="CA57" s="803"/>
      <c r="CB57" s="803"/>
      <c r="CC57" s="803"/>
      <c r="CD57" s="803"/>
      <c r="CE57" s="803"/>
      <c r="CF57" s="803"/>
      <c r="CG57" s="804"/>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6"/>
      <c r="DW57" s="797"/>
      <c r="DX57" s="797"/>
      <c r="DY57" s="797"/>
      <c r="DZ57" s="798"/>
      <c r="EA57" s="197"/>
    </row>
    <row r="58" spans="1:131" s="198" customFormat="1" ht="26.25" customHeight="1">
      <c r="A58" s="212">
        <v>31</v>
      </c>
      <c r="B58" s="799"/>
      <c r="C58" s="800"/>
      <c r="D58" s="800"/>
      <c r="E58" s="800"/>
      <c r="F58" s="800"/>
      <c r="G58" s="800"/>
      <c r="H58" s="800"/>
      <c r="I58" s="800"/>
      <c r="J58" s="800"/>
      <c r="K58" s="800"/>
      <c r="L58" s="800"/>
      <c r="M58" s="800"/>
      <c r="N58" s="800"/>
      <c r="O58" s="800"/>
      <c r="P58" s="801"/>
      <c r="Q58" s="851"/>
      <c r="R58" s="852"/>
      <c r="S58" s="852"/>
      <c r="T58" s="852"/>
      <c r="U58" s="852"/>
      <c r="V58" s="852"/>
      <c r="W58" s="852"/>
      <c r="X58" s="852"/>
      <c r="Y58" s="852"/>
      <c r="Z58" s="852"/>
      <c r="AA58" s="852"/>
      <c r="AB58" s="852"/>
      <c r="AC58" s="852"/>
      <c r="AD58" s="852"/>
      <c r="AE58" s="853"/>
      <c r="AF58" s="776"/>
      <c r="AG58" s="777"/>
      <c r="AH58" s="777"/>
      <c r="AI58" s="777"/>
      <c r="AJ58" s="778"/>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802"/>
      <c r="BT58" s="803"/>
      <c r="BU58" s="803"/>
      <c r="BV58" s="803"/>
      <c r="BW58" s="803"/>
      <c r="BX58" s="803"/>
      <c r="BY58" s="803"/>
      <c r="BZ58" s="803"/>
      <c r="CA58" s="803"/>
      <c r="CB58" s="803"/>
      <c r="CC58" s="803"/>
      <c r="CD58" s="803"/>
      <c r="CE58" s="803"/>
      <c r="CF58" s="803"/>
      <c r="CG58" s="804"/>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6"/>
      <c r="DW58" s="797"/>
      <c r="DX58" s="797"/>
      <c r="DY58" s="797"/>
      <c r="DZ58" s="798"/>
      <c r="EA58" s="197"/>
    </row>
    <row r="59" spans="1:131" s="198" customFormat="1" ht="26.25" customHeight="1">
      <c r="A59" s="212">
        <v>32</v>
      </c>
      <c r="B59" s="799"/>
      <c r="C59" s="800"/>
      <c r="D59" s="800"/>
      <c r="E59" s="800"/>
      <c r="F59" s="800"/>
      <c r="G59" s="800"/>
      <c r="H59" s="800"/>
      <c r="I59" s="800"/>
      <c r="J59" s="800"/>
      <c r="K59" s="800"/>
      <c r="L59" s="800"/>
      <c r="M59" s="800"/>
      <c r="N59" s="800"/>
      <c r="O59" s="800"/>
      <c r="P59" s="801"/>
      <c r="Q59" s="851"/>
      <c r="R59" s="852"/>
      <c r="S59" s="852"/>
      <c r="T59" s="852"/>
      <c r="U59" s="852"/>
      <c r="V59" s="852"/>
      <c r="W59" s="852"/>
      <c r="X59" s="852"/>
      <c r="Y59" s="852"/>
      <c r="Z59" s="852"/>
      <c r="AA59" s="852"/>
      <c r="AB59" s="852"/>
      <c r="AC59" s="852"/>
      <c r="AD59" s="852"/>
      <c r="AE59" s="853"/>
      <c r="AF59" s="776"/>
      <c r="AG59" s="777"/>
      <c r="AH59" s="777"/>
      <c r="AI59" s="777"/>
      <c r="AJ59" s="778"/>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802"/>
      <c r="BT59" s="803"/>
      <c r="BU59" s="803"/>
      <c r="BV59" s="803"/>
      <c r="BW59" s="803"/>
      <c r="BX59" s="803"/>
      <c r="BY59" s="803"/>
      <c r="BZ59" s="803"/>
      <c r="CA59" s="803"/>
      <c r="CB59" s="803"/>
      <c r="CC59" s="803"/>
      <c r="CD59" s="803"/>
      <c r="CE59" s="803"/>
      <c r="CF59" s="803"/>
      <c r="CG59" s="804"/>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6"/>
      <c r="DW59" s="797"/>
      <c r="DX59" s="797"/>
      <c r="DY59" s="797"/>
      <c r="DZ59" s="798"/>
      <c r="EA59" s="197"/>
    </row>
    <row r="60" spans="1:131" s="198" customFormat="1" ht="26.25" customHeight="1">
      <c r="A60" s="212">
        <v>33</v>
      </c>
      <c r="B60" s="799"/>
      <c r="C60" s="800"/>
      <c r="D60" s="800"/>
      <c r="E60" s="800"/>
      <c r="F60" s="800"/>
      <c r="G60" s="800"/>
      <c r="H60" s="800"/>
      <c r="I60" s="800"/>
      <c r="J60" s="800"/>
      <c r="K60" s="800"/>
      <c r="L60" s="800"/>
      <c r="M60" s="800"/>
      <c r="N60" s="800"/>
      <c r="O60" s="800"/>
      <c r="P60" s="801"/>
      <c r="Q60" s="851"/>
      <c r="R60" s="852"/>
      <c r="S60" s="852"/>
      <c r="T60" s="852"/>
      <c r="U60" s="852"/>
      <c r="V60" s="852"/>
      <c r="W60" s="852"/>
      <c r="X60" s="852"/>
      <c r="Y60" s="852"/>
      <c r="Z60" s="852"/>
      <c r="AA60" s="852"/>
      <c r="AB60" s="852"/>
      <c r="AC60" s="852"/>
      <c r="AD60" s="852"/>
      <c r="AE60" s="853"/>
      <c r="AF60" s="776"/>
      <c r="AG60" s="777"/>
      <c r="AH60" s="777"/>
      <c r="AI60" s="777"/>
      <c r="AJ60" s="778"/>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802"/>
      <c r="BT60" s="803"/>
      <c r="BU60" s="803"/>
      <c r="BV60" s="803"/>
      <c r="BW60" s="803"/>
      <c r="BX60" s="803"/>
      <c r="BY60" s="803"/>
      <c r="BZ60" s="803"/>
      <c r="CA60" s="803"/>
      <c r="CB60" s="803"/>
      <c r="CC60" s="803"/>
      <c r="CD60" s="803"/>
      <c r="CE60" s="803"/>
      <c r="CF60" s="803"/>
      <c r="CG60" s="804"/>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6"/>
      <c r="DW60" s="797"/>
      <c r="DX60" s="797"/>
      <c r="DY60" s="797"/>
      <c r="DZ60" s="798"/>
      <c r="EA60" s="197"/>
    </row>
    <row r="61" spans="1:131" s="198" customFormat="1" ht="26.25" customHeight="1" thickBot="1">
      <c r="A61" s="212">
        <v>34</v>
      </c>
      <c r="B61" s="799"/>
      <c r="C61" s="800"/>
      <c r="D61" s="800"/>
      <c r="E61" s="800"/>
      <c r="F61" s="800"/>
      <c r="G61" s="800"/>
      <c r="H61" s="800"/>
      <c r="I61" s="800"/>
      <c r="J61" s="800"/>
      <c r="K61" s="800"/>
      <c r="L61" s="800"/>
      <c r="M61" s="800"/>
      <c r="N61" s="800"/>
      <c r="O61" s="800"/>
      <c r="P61" s="801"/>
      <c r="Q61" s="851"/>
      <c r="R61" s="852"/>
      <c r="S61" s="852"/>
      <c r="T61" s="852"/>
      <c r="U61" s="852"/>
      <c r="V61" s="852"/>
      <c r="W61" s="852"/>
      <c r="X61" s="852"/>
      <c r="Y61" s="852"/>
      <c r="Z61" s="852"/>
      <c r="AA61" s="852"/>
      <c r="AB61" s="852"/>
      <c r="AC61" s="852"/>
      <c r="AD61" s="852"/>
      <c r="AE61" s="853"/>
      <c r="AF61" s="776"/>
      <c r="AG61" s="777"/>
      <c r="AH61" s="777"/>
      <c r="AI61" s="777"/>
      <c r="AJ61" s="778"/>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802"/>
      <c r="BT61" s="803"/>
      <c r="BU61" s="803"/>
      <c r="BV61" s="803"/>
      <c r="BW61" s="803"/>
      <c r="BX61" s="803"/>
      <c r="BY61" s="803"/>
      <c r="BZ61" s="803"/>
      <c r="CA61" s="803"/>
      <c r="CB61" s="803"/>
      <c r="CC61" s="803"/>
      <c r="CD61" s="803"/>
      <c r="CE61" s="803"/>
      <c r="CF61" s="803"/>
      <c r="CG61" s="804"/>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6"/>
      <c r="DW61" s="797"/>
      <c r="DX61" s="797"/>
      <c r="DY61" s="797"/>
      <c r="DZ61" s="798"/>
      <c r="EA61" s="197"/>
    </row>
    <row r="62" spans="1:131" s="198" customFormat="1" ht="26.25" customHeight="1">
      <c r="A62" s="212">
        <v>35</v>
      </c>
      <c r="B62" s="799"/>
      <c r="C62" s="800"/>
      <c r="D62" s="800"/>
      <c r="E62" s="800"/>
      <c r="F62" s="800"/>
      <c r="G62" s="800"/>
      <c r="H62" s="800"/>
      <c r="I62" s="800"/>
      <c r="J62" s="800"/>
      <c r="K62" s="800"/>
      <c r="L62" s="800"/>
      <c r="M62" s="800"/>
      <c r="N62" s="800"/>
      <c r="O62" s="800"/>
      <c r="P62" s="801"/>
      <c r="Q62" s="851"/>
      <c r="R62" s="852"/>
      <c r="S62" s="852"/>
      <c r="T62" s="852"/>
      <c r="U62" s="852"/>
      <c r="V62" s="852"/>
      <c r="W62" s="852"/>
      <c r="X62" s="852"/>
      <c r="Y62" s="852"/>
      <c r="Z62" s="852"/>
      <c r="AA62" s="852"/>
      <c r="AB62" s="852"/>
      <c r="AC62" s="852"/>
      <c r="AD62" s="852"/>
      <c r="AE62" s="853"/>
      <c r="AF62" s="776"/>
      <c r="AG62" s="777"/>
      <c r="AH62" s="777"/>
      <c r="AI62" s="777"/>
      <c r="AJ62" s="778"/>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56" t="s">
        <v>388</v>
      </c>
      <c r="BK62" s="824"/>
      <c r="BL62" s="824"/>
      <c r="BM62" s="824"/>
      <c r="BN62" s="825"/>
      <c r="BO62" s="216"/>
      <c r="BP62" s="216"/>
      <c r="BQ62" s="213">
        <v>56</v>
      </c>
      <c r="BR62" s="214"/>
      <c r="BS62" s="802"/>
      <c r="BT62" s="803"/>
      <c r="BU62" s="803"/>
      <c r="BV62" s="803"/>
      <c r="BW62" s="803"/>
      <c r="BX62" s="803"/>
      <c r="BY62" s="803"/>
      <c r="BZ62" s="803"/>
      <c r="CA62" s="803"/>
      <c r="CB62" s="803"/>
      <c r="CC62" s="803"/>
      <c r="CD62" s="803"/>
      <c r="CE62" s="803"/>
      <c r="CF62" s="803"/>
      <c r="CG62" s="804"/>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6"/>
      <c r="DW62" s="797"/>
      <c r="DX62" s="797"/>
      <c r="DY62" s="797"/>
      <c r="DZ62" s="798"/>
      <c r="EA62" s="197"/>
    </row>
    <row r="63" spans="1:131" s="198" customFormat="1" ht="26.25" customHeight="1" thickBot="1">
      <c r="A63" s="215" t="s">
        <v>367</v>
      </c>
      <c r="B63" s="808" t="s">
        <v>389</v>
      </c>
      <c r="C63" s="809"/>
      <c r="D63" s="809"/>
      <c r="E63" s="809"/>
      <c r="F63" s="809"/>
      <c r="G63" s="809"/>
      <c r="H63" s="809"/>
      <c r="I63" s="809"/>
      <c r="J63" s="809"/>
      <c r="K63" s="809"/>
      <c r="L63" s="809"/>
      <c r="M63" s="809"/>
      <c r="N63" s="809"/>
      <c r="O63" s="809"/>
      <c r="P63" s="810"/>
      <c r="Q63" s="864"/>
      <c r="R63" s="865"/>
      <c r="S63" s="865"/>
      <c r="T63" s="865"/>
      <c r="U63" s="865"/>
      <c r="V63" s="865"/>
      <c r="W63" s="865"/>
      <c r="X63" s="865"/>
      <c r="Y63" s="865"/>
      <c r="Z63" s="865"/>
      <c r="AA63" s="865"/>
      <c r="AB63" s="865"/>
      <c r="AC63" s="865"/>
      <c r="AD63" s="865"/>
      <c r="AE63" s="866"/>
      <c r="AF63" s="867">
        <v>3577</v>
      </c>
      <c r="AG63" s="857"/>
      <c r="AH63" s="857"/>
      <c r="AI63" s="857"/>
      <c r="AJ63" s="868"/>
      <c r="AK63" s="869"/>
      <c r="AL63" s="865"/>
      <c r="AM63" s="865"/>
      <c r="AN63" s="865"/>
      <c r="AO63" s="865"/>
      <c r="AP63" s="857"/>
      <c r="AQ63" s="857"/>
      <c r="AR63" s="857"/>
      <c r="AS63" s="857"/>
      <c r="AT63" s="857"/>
      <c r="AU63" s="857"/>
      <c r="AV63" s="857"/>
      <c r="AW63" s="857"/>
      <c r="AX63" s="857"/>
      <c r="AY63" s="857"/>
      <c r="AZ63" s="858"/>
      <c r="BA63" s="858"/>
      <c r="BB63" s="858"/>
      <c r="BC63" s="858"/>
      <c r="BD63" s="858"/>
      <c r="BE63" s="859"/>
      <c r="BF63" s="859"/>
      <c r="BG63" s="859"/>
      <c r="BH63" s="859"/>
      <c r="BI63" s="860"/>
      <c r="BJ63" s="861" t="s">
        <v>110</v>
      </c>
      <c r="BK63" s="862"/>
      <c r="BL63" s="862"/>
      <c r="BM63" s="862"/>
      <c r="BN63" s="863"/>
      <c r="BO63" s="216"/>
      <c r="BP63" s="216"/>
      <c r="BQ63" s="213">
        <v>57</v>
      </c>
      <c r="BR63" s="214"/>
      <c r="BS63" s="802"/>
      <c r="BT63" s="803"/>
      <c r="BU63" s="803"/>
      <c r="BV63" s="803"/>
      <c r="BW63" s="803"/>
      <c r="BX63" s="803"/>
      <c r="BY63" s="803"/>
      <c r="BZ63" s="803"/>
      <c r="CA63" s="803"/>
      <c r="CB63" s="803"/>
      <c r="CC63" s="803"/>
      <c r="CD63" s="803"/>
      <c r="CE63" s="803"/>
      <c r="CF63" s="803"/>
      <c r="CG63" s="804"/>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6"/>
      <c r="DW63" s="797"/>
      <c r="DX63" s="797"/>
      <c r="DY63" s="797"/>
      <c r="DZ63" s="79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2"/>
      <c r="BT64" s="803"/>
      <c r="BU64" s="803"/>
      <c r="BV64" s="803"/>
      <c r="BW64" s="803"/>
      <c r="BX64" s="803"/>
      <c r="BY64" s="803"/>
      <c r="BZ64" s="803"/>
      <c r="CA64" s="803"/>
      <c r="CB64" s="803"/>
      <c r="CC64" s="803"/>
      <c r="CD64" s="803"/>
      <c r="CE64" s="803"/>
      <c r="CF64" s="803"/>
      <c r="CG64" s="804"/>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6"/>
      <c r="DW64" s="797"/>
      <c r="DX64" s="797"/>
      <c r="DY64" s="797"/>
      <c r="DZ64" s="79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2"/>
      <c r="BT65" s="803"/>
      <c r="BU65" s="803"/>
      <c r="BV65" s="803"/>
      <c r="BW65" s="803"/>
      <c r="BX65" s="803"/>
      <c r="BY65" s="803"/>
      <c r="BZ65" s="803"/>
      <c r="CA65" s="803"/>
      <c r="CB65" s="803"/>
      <c r="CC65" s="803"/>
      <c r="CD65" s="803"/>
      <c r="CE65" s="803"/>
      <c r="CF65" s="803"/>
      <c r="CG65" s="804"/>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6"/>
      <c r="DW65" s="797"/>
      <c r="DX65" s="797"/>
      <c r="DY65" s="797"/>
      <c r="DZ65" s="798"/>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5" t="s">
        <v>374</v>
      </c>
      <c r="AG66" s="831"/>
      <c r="AH66" s="831"/>
      <c r="AI66" s="831"/>
      <c r="AJ66" s="876"/>
      <c r="AK66" s="735" t="s">
        <v>375</v>
      </c>
      <c r="AL66" s="759"/>
      <c r="AM66" s="759"/>
      <c r="AN66" s="759"/>
      <c r="AO66" s="760"/>
      <c r="AP66" s="735" t="s">
        <v>376</v>
      </c>
      <c r="AQ66" s="736"/>
      <c r="AR66" s="736"/>
      <c r="AS66" s="736"/>
      <c r="AT66" s="737"/>
      <c r="AU66" s="735" t="s">
        <v>392</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80"/>
      <c r="DW66" s="881"/>
      <c r="DX66" s="881"/>
      <c r="DY66" s="881"/>
      <c r="DZ66" s="882"/>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7"/>
      <c r="AG67" s="834"/>
      <c r="AH67" s="834"/>
      <c r="AI67" s="834"/>
      <c r="AJ67" s="878"/>
      <c r="AK67" s="879"/>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80"/>
      <c r="DW67" s="881"/>
      <c r="DX67" s="881"/>
      <c r="DY67" s="881"/>
      <c r="DZ67" s="882"/>
      <c r="EA67" s="197"/>
    </row>
    <row r="68" spans="1:131" s="198" customFormat="1" ht="26.25" customHeight="1" thickTop="1">
      <c r="A68" s="209">
        <v>1</v>
      </c>
      <c r="B68" s="1132" t="s">
        <v>550</v>
      </c>
      <c r="C68" s="1133"/>
      <c r="D68" s="1133"/>
      <c r="E68" s="1133"/>
      <c r="F68" s="1133"/>
      <c r="G68" s="1133"/>
      <c r="H68" s="1133"/>
      <c r="I68" s="1133"/>
      <c r="J68" s="1133"/>
      <c r="K68" s="1133"/>
      <c r="L68" s="1133"/>
      <c r="M68" s="1133"/>
      <c r="N68" s="1133"/>
      <c r="O68" s="1133"/>
      <c r="P68" s="1134"/>
      <c r="Q68" s="870">
        <v>213</v>
      </c>
      <c r="R68" s="871"/>
      <c r="S68" s="871"/>
      <c r="T68" s="871"/>
      <c r="U68" s="871"/>
      <c r="V68" s="871">
        <v>195</v>
      </c>
      <c r="W68" s="871"/>
      <c r="X68" s="871"/>
      <c r="Y68" s="871"/>
      <c r="Z68" s="871"/>
      <c r="AA68" s="871">
        <v>18</v>
      </c>
      <c r="AB68" s="871"/>
      <c r="AC68" s="871"/>
      <c r="AD68" s="871"/>
      <c r="AE68" s="871"/>
      <c r="AF68" s="871">
        <v>18</v>
      </c>
      <c r="AG68" s="871"/>
      <c r="AH68" s="871"/>
      <c r="AI68" s="871"/>
      <c r="AJ68" s="871"/>
      <c r="AK68" s="871"/>
      <c r="AL68" s="871"/>
      <c r="AM68" s="871"/>
      <c r="AN68" s="871"/>
      <c r="AO68" s="871"/>
      <c r="AP68" s="871">
        <v>156</v>
      </c>
      <c r="AQ68" s="871"/>
      <c r="AR68" s="871"/>
      <c r="AS68" s="871"/>
      <c r="AT68" s="871"/>
      <c r="AU68" s="871"/>
      <c r="AV68" s="871"/>
      <c r="AW68" s="871"/>
      <c r="AX68" s="871"/>
      <c r="AY68" s="871"/>
      <c r="AZ68" s="888"/>
      <c r="BA68" s="888"/>
      <c r="BB68" s="888"/>
      <c r="BC68" s="888"/>
      <c r="BD68" s="889"/>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80"/>
      <c r="DW68" s="881"/>
      <c r="DX68" s="881"/>
      <c r="DY68" s="881"/>
      <c r="DZ68" s="882"/>
      <c r="EA68" s="197"/>
    </row>
    <row r="69" spans="1:131" s="198" customFormat="1" ht="26.25" customHeight="1">
      <c r="A69" s="212">
        <v>2</v>
      </c>
      <c r="B69" s="890"/>
      <c r="C69" s="891"/>
      <c r="D69" s="891"/>
      <c r="E69" s="891"/>
      <c r="F69" s="891"/>
      <c r="G69" s="891"/>
      <c r="H69" s="891"/>
      <c r="I69" s="891"/>
      <c r="J69" s="891"/>
      <c r="K69" s="891"/>
      <c r="L69" s="891"/>
      <c r="M69" s="891"/>
      <c r="N69" s="891"/>
      <c r="O69" s="891"/>
      <c r="P69" s="892"/>
      <c r="Q69" s="893"/>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86"/>
      <c r="BA69" s="886"/>
      <c r="BB69" s="886"/>
      <c r="BC69" s="886"/>
      <c r="BD69" s="887"/>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80"/>
      <c r="DW69" s="881"/>
      <c r="DX69" s="881"/>
      <c r="DY69" s="881"/>
      <c r="DZ69" s="882"/>
      <c r="EA69" s="197"/>
    </row>
    <row r="70" spans="1:131" s="198" customFormat="1" ht="26.25" customHeight="1">
      <c r="A70" s="212">
        <v>3</v>
      </c>
      <c r="B70" s="890"/>
      <c r="C70" s="891"/>
      <c r="D70" s="891"/>
      <c r="E70" s="891"/>
      <c r="F70" s="891"/>
      <c r="G70" s="891"/>
      <c r="H70" s="891"/>
      <c r="I70" s="891"/>
      <c r="J70" s="891"/>
      <c r="K70" s="891"/>
      <c r="L70" s="891"/>
      <c r="M70" s="891"/>
      <c r="N70" s="891"/>
      <c r="O70" s="891"/>
      <c r="P70" s="892"/>
      <c r="Q70" s="893"/>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86"/>
      <c r="BA70" s="886"/>
      <c r="BB70" s="886"/>
      <c r="BC70" s="886"/>
      <c r="BD70" s="887"/>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80"/>
      <c r="DW70" s="881"/>
      <c r="DX70" s="881"/>
      <c r="DY70" s="881"/>
      <c r="DZ70" s="882"/>
      <c r="EA70" s="197"/>
    </row>
    <row r="71" spans="1:131" s="198" customFormat="1" ht="26.25" customHeight="1">
      <c r="A71" s="212">
        <v>4</v>
      </c>
      <c r="B71" s="890"/>
      <c r="C71" s="891"/>
      <c r="D71" s="891"/>
      <c r="E71" s="891"/>
      <c r="F71" s="891"/>
      <c r="G71" s="891"/>
      <c r="H71" s="891"/>
      <c r="I71" s="891"/>
      <c r="J71" s="891"/>
      <c r="K71" s="891"/>
      <c r="L71" s="891"/>
      <c r="M71" s="891"/>
      <c r="N71" s="891"/>
      <c r="O71" s="891"/>
      <c r="P71" s="892"/>
      <c r="Q71" s="893"/>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86"/>
      <c r="BA71" s="886"/>
      <c r="BB71" s="886"/>
      <c r="BC71" s="886"/>
      <c r="BD71" s="887"/>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80"/>
      <c r="DW71" s="881"/>
      <c r="DX71" s="881"/>
      <c r="DY71" s="881"/>
      <c r="DZ71" s="882"/>
      <c r="EA71" s="197"/>
    </row>
    <row r="72" spans="1:131" s="198" customFormat="1" ht="26.25" customHeight="1">
      <c r="A72" s="212">
        <v>5</v>
      </c>
      <c r="B72" s="890"/>
      <c r="C72" s="891"/>
      <c r="D72" s="891"/>
      <c r="E72" s="891"/>
      <c r="F72" s="891"/>
      <c r="G72" s="891"/>
      <c r="H72" s="891"/>
      <c r="I72" s="891"/>
      <c r="J72" s="891"/>
      <c r="K72" s="891"/>
      <c r="L72" s="891"/>
      <c r="M72" s="891"/>
      <c r="N72" s="891"/>
      <c r="O72" s="891"/>
      <c r="P72" s="892"/>
      <c r="Q72" s="893"/>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86"/>
      <c r="BA72" s="886"/>
      <c r="BB72" s="886"/>
      <c r="BC72" s="886"/>
      <c r="BD72" s="887"/>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80"/>
      <c r="DW72" s="881"/>
      <c r="DX72" s="881"/>
      <c r="DY72" s="881"/>
      <c r="DZ72" s="882"/>
      <c r="EA72" s="197"/>
    </row>
    <row r="73" spans="1:131" s="198" customFormat="1" ht="26.25" customHeight="1">
      <c r="A73" s="212">
        <v>6</v>
      </c>
      <c r="B73" s="890"/>
      <c r="C73" s="891"/>
      <c r="D73" s="891"/>
      <c r="E73" s="891"/>
      <c r="F73" s="891"/>
      <c r="G73" s="891"/>
      <c r="H73" s="891"/>
      <c r="I73" s="891"/>
      <c r="J73" s="891"/>
      <c r="K73" s="891"/>
      <c r="L73" s="891"/>
      <c r="M73" s="891"/>
      <c r="N73" s="891"/>
      <c r="O73" s="891"/>
      <c r="P73" s="892"/>
      <c r="Q73" s="893"/>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86"/>
      <c r="BA73" s="886"/>
      <c r="BB73" s="886"/>
      <c r="BC73" s="886"/>
      <c r="BD73" s="887"/>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80"/>
      <c r="DW73" s="881"/>
      <c r="DX73" s="881"/>
      <c r="DY73" s="881"/>
      <c r="DZ73" s="882"/>
      <c r="EA73" s="197"/>
    </row>
    <row r="74" spans="1:131" s="198" customFormat="1" ht="26.25" customHeight="1">
      <c r="A74" s="212">
        <v>7</v>
      </c>
      <c r="B74" s="890"/>
      <c r="C74" s="891"/>
      <c r="D74" s="891"/>
      <c r="E74" s="891"/>
      <c r="F74" s="891"/>
      <c r="G74" s="891"/>
      <c r="H74" s="891"/>
      <c r="I74" s="891"/>
      <c r="J74" s="891"/>
      <c r="K74" s="891"/>
      <c r="L74" s="891"/>
      <c r="M74" s="891"/>
      <c r="N74" s="891"/>
      <c r="O74" s="891"/>
      <c r="P74" s="892"/>
      <c r="Q74" s="893"/>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86"/>
      <c r="BA74" s="886"/>
      <c r="BB74" s="886"/>
      <c r="BC74" s="886"/>
      <c r="BD74" s="887"/>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80"/>
      <c r="DW74" s="881"/>
      <c r="DX74" s="881"/>
      <c r="DY74" s="881"/>
      <c r="DZ74" s="882"/>
      <c r="EA74" s="197"/>
    </row>
    <row r="75" spans="1:131" s="198" customFormat="1" ht="26.25" customHeight="1">
      <c r="A75" s="212">
        <v>8</v>
      </c>
      <c r="B75" s="890"/>
      <c r="C75" s="891"/>
      <c r="D75" s="891"/>
      <c r="E75" s="891"/>
      <c r="F75" s="891"/>
      <c r="G75" s="891"/>
      <c r="H75" s="891"/>
      <c r="I75" s="891"/>
      <c r="J75" s="891"/>
      <c r="K75" s="891"/>
      <c r="L75" s="891"/>
      <c r="M75" s="891"/>
      <c r="N75" s="891"/>
      <c r="O75" s="891"/>
      <c r="P75" s="892"/>
      <c r="Q75" s="894"/>
      <c r="R75" s="895"/>
      <c r="S75" s="895"/>
      <c r="T75" s="895"/>
      <c r="U75" s="848"/>
      <c r="V75" s="896"/>
      <c r="W75" s="895"/>
      <c r="X75" s="895"/>
      <c r="Y75" s="895"/>
      <c r="Z75" s="848"/>
      <c r="AA75" s="896"/>
      <c r="AB75" s="895"/>
      <c r="AC75" s="895"/>
      <c r="AD75" s="895"/>
      <c r="AE75" s="848"/>
      <c r="AF75" s="896"/>
      <c r="AG75" s="895"/>
      <c r="AH75" s="895"/>
      <c r="AI75" s="895"/>
      <c r="AJ75" s="848"/>
      <c r="AK75" s="896"/>
      <c r="AL75" s="895"/>
      <c r="AM75" s="895"/>
      <c r="AN75" s="895"/>
      <c r="AO75" s="848"/>
      <c r="AP75" s="896"/>
      <c r="AQ75" s="895"/>
      <c r="AR75" s="895"/>
      <c r="AS75" s="895"/>
      <c r="AT75" s="848"/>
      <c r="AU75" s="896"/>
      <c r="AV75" s="895"/>
      <c r="AW75" s="895"/>
      <c r="AX75" s="895"/>
      <c r="AY75" s="848"/>
      <c r="AZ75" s="886"/>
      <c r="BA75" s="886"/>
      <c r="BB75" s="886"/>
      <c r="BC75" s="886"/>
      <c r="BD75" s="887"/>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80"/>
      <c r="DW75" s="881"/>
      <c r="DX75" s="881"/>
      <c r="DY75" s="881"/>
      <c r="DZ75" s="882"/>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4"/>
      <c r="R76" s="895"/>
      <c r="S76" s="895"/>
      <c r="T76" s="895"/>
      <c r="U76" s="848"/>
      <c r="V76" s="896"/>
      <c r="W76" s="895"/>
      <c r="X76" s="895"/>
      <c r="Y76" s="895"/>
      <c r="Z76" s="848"/>
      <c r="AA76" s="896"/>
      <c r="AB76" s="895"/>
      <c r="AC76" s="895"/>
      <c r="AD76" s="895"/>
      <c r="AE76" s="848"/>
      <c r="AF76" s="896"/>
      <c r="AG76" s="895"/>
      <c r="AH76" s="895"/>
      <c r="AI76" s="895"/>
      <c r="AJ76" s="848"/>
      <c r="AK76" s="896"/>
      <c r="AL76" s="895"/>
      <c r="AM76" s="895"/>
      <c r="AN76" s="895"/>
      <c r="AO76" s="848"/>
      <c r="AP76" s="896"/>
      <c r="AQ76" s="895"/>
      <c r="AR76" s="895"/>
      <c r="AS76" s="895"/>
      <c r="AT76" s="848"/>
      <c r="AU76" s="896"/>
      <c r="AV76" s="895"/>
      <c r="AW76" s="895"/>
      <c r="AX76" s="895"/>
      <c r="AY76" s="848"/>
      <c r="AZ76" s="886"/>
      <c r="BA76" s="886"/>
      <c r="BB76" s="886"/>
      <c r="BC76" s="886"/>
      <c r="BD76" s="887"/>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80"/>
      <c r="DW76" s="881"/>
      <c r="DX76" s="881"/>
      <c r="DY76" s="881"/>
      <c r="DZ76" s="882"/>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4"/>
      <c r="R77" s="895"/>
      <c r="S77" s="895"/>
      <c r="T77" s="895"/>
      <c r="U77" s="848"/>
      <c r="V77" s="896"/>
      <c r="W77" s="895"/>
      <c r="X77" s="895"/>
      <c r="Y77" s="895"/>
      <c r="Z77" s="848"/>
      <c r="AA77" s="896"/>
      <c r="AB77" s="895"/>
      <c r="AC77" s="895"/>
      <c r="AD77" s="895"/>
      <c r="AE77" s="848"/>
      <c r="AF77" s="896"/>
      <c r="AG77" s="895"/>
      <c r="AH77" s="895"/>
      <c r="AI77" s="895"/>
      <c r="AJ77" s="848"/>
      <c r="AK77" s="896"/>
      <c r="AL77" s="895"/>
      <c r="AM77" s="895"/>
      <c r="AN77" s="895"/>
      <c r="AO77" s="848"/>
      <c r="AP77" s="896"/>
      <c r="AQ77" s="895"/>
      <c r="AR77" s="895"/>
      <c r="AS77" s="895"/>
      <c r="AT77" s="848"/>
      <c r="AU77" s="896"/>
      <c r="AV77" s="895"/>
      <c r="AW77" s="895"/>
      <c r="AX77" s="895"/>
      <c r="AY77" s="848"/>
      <c r="AZ77" s="886"/>
      <c r="BA77" s="886"/>
      <c r="BB77" s="886"/>
      <c r="BC77" s="886"/>
      <c r="BD77" s="887"/>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80"/>
      <c r="DW77" s="881"/>
      <c r="DX77" s="881"/>
      <c r="DY77" s="881"/>
      <c r="DZ77" s="882"/>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86"/>
      <c r="BA78" s="886"/>
      <c r="BB78" s="886"/>
      <c r="BC78" s="886"/>
      <c r="BD78" s="887"/>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80"/>
      <c r="DW78" s="881"/>
      <c r="DX78" s="881"/>
      <c r="DY78" s="881"/>
      <c r="DZ78" s="882"/>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86"/>
      <c r="BA79" s="886"/>
      <c r="BB79" s="886"/>
      <c r="BC79" s="886"/>
      <c r="BD79" s="887"/>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80"/>
      <c r="DW79" s="881"/>
      <c r="DX79" s="881"/>
      <c r="DY79" s="881"/>
      <c r="DZ79" s="882"/>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86"/>
      <c r="BA80" s="886"/>
      <c r="BB80" s="886"/>
      <c r="BC80" s="886"/>
      <c r="BD80" s="887"/>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80"/>
      <c r="DW80" s="881"/>
      <c r="DX80" s="881"/>
      <c r="DY80" s="881"/>
      <c r="DZ80" s="882"/>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86"/>
      <c r="BA81" s="886"/>
      <c r="BB81" s="886"/>
      <c r="BC81" s="886"/>
      <c r="BD81" s="887"/>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80"/>
      <c r="DW81" s="881"/>
      <c r="DX81" s="881"/>
      <c r="DY81" s="881"/>
      <c r="DZ81" s="882"/>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86"/>
      <c r="BA82" s="886"/>
      <c r="BB82" s="886"/>
      <c r="BC82" s="886"/>
      <c r="BD82" s="887"/>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80"/>
      <c r="DW82" s="881"/>
      <c r="DX82" s="881"/>
      <c r="DY82" s="881"/>
      <c r="DZ82" s="882"/>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86"/>
      <c r="BA83" s="886"/>
      <c r="BB83" s="886"/>
      <c r="BC83" s="886"/>
      <c r="BD83" s="887"/>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80"/>
      <c r="DW83" s="881"/>
      <c r="DX83" s="881"/>
      <c r="DY83" s="881"/>
      <c r="DZ83" s="882"/>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86"/>
      <c r="BA84" s="886"/>
      <c r="BB84" s="886"/>
      <c r="BC84" s="886"/>
      <c r="BD84" s="887"/>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80"/>
      <c r="DW84" s="881"/>
      <c r="DX84" s="881"/>
      <c r="DY84" s="881"/>
      <c r="DZ84" s="882"/>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86"/>
      <c r="BA85" s="886"/>
      <c r="BB85" s="886"/>
      <c r="BC85" s="886"/>
      <c r="BD85" s="887"/>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80"/>
      <c r="DW85" s="881"/>
      <c r="DX85" s="881"/>
      <c r="DY85" s="881"/>
      <c r="DZ85" s="882"/>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86"/>
      <c r="BA86" s="886"/>
      <c r="BB86" s="886"/>
      <c r="BC86" s="886"/>
      <c r="BD86" s="887"/>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80"/>
      <c r="DW86" s="881"/>
      <c r="DX86" s="881"/>
      <c r="DY86" s="881"/>
      <c r="DZ86" s="882"/>
      <c r="EA86" s="197"/>
    </row>
    <row r="87" spans="1:131" s="198" customFormat="1" ht="26.25" customHeight="1">
      <c r="A87" s="220">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80"/>
      <c r="DW87" s="881"/>
      <c r="DX87" s="881"/>
      <c r="DY87" s="881"/>
      <c r="DZ87" s="882"/>
      <c r="EA87" s="197"/>
    </row>
    <row r="88" spans="1:131" s="198" customFormat="1" ht="26.25" customHeight="1" thickBot="1">
      <c r="A88" s="215" t="s">
        <v>367</v>
      </c>
      <c r="B88" s="808" t="s">
        <v>393</v>
      </c>
      <c r="C88" s="809"/>
      <c r="D88" s="809"/>
      <c r="E88" s="809"/>
      <c r="F88" s="809"/>
      <c r="G88" s="809"/>
      <c r="H88" s="809"/>
      <c r="I88" s="809"/>
      <c r="J88" s="809"/>
      <c r="K88" s="809"/>
      <c r="L88" s="809"/>
      <c r="M88" s="809"/>
      <c r="N88" s="809"/>
      <c r="O88" s="809"/>
      <c r="P88" s="810"/>
      <c r="Q88" s="864"/>
      <c r="R88" s="865"/>
      <c r="S88" s="865"/>
      <c r="T88" s="865"/>
      <c r="U88" s="865"/>
      <c r="V88" s="865"/>
      <c r="W88" s="865"/>
      <c r="X88" s="865"/>
      <c r="Y88" s="865"/>
      <c r="Z88" s="865"/>
      <c r="AA88" s="865"/>
      <c r="AB88" s="865"/>
      <c r="AC88" s="865"/>
      <c r="AD88" s="865"/>
      <c r="AE88" s="865"/>
      <c r="AF88" s="857"/>
      <c r="AG88" s="857"/>
      <c r="AH88" s="857"/>
      <c r="AI88" s="857"/>
      <c r="AJ88" s="857"/>
      <c r="AK88" s="865"/>
      <c r="AL88" s="865"/>
      <c r="AM88" s="865"/>
      <c r="AN88" s="865"/>
      <c r="AO88" s="865"/>
      <c r="AP88" s="857"/>
      <c r="AQ88" s="857"/>
      <c r="AR88" s="857"/>
      <c r="AS88" s="857"/>
      <c r="AT88" s="857"/>
      <c r="AU88" s="857"/>
      <c r="AV88" s="857"/>
      <c r="AW88" s="857"/>
      <c r="AX88" s="857"/>
      <c r="AY88" s="857"/>
      <c r="AZ88" s="859"/>
      <c r="BA88" s="859"/>
      <c r="BB88" s="859"/>
      <c r="BC88" s="859"/>
      <c r="BD88" s="860"/>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80"/>
      <c r="DW88" s="881"/>
      <c r="DX88" s="881"/>
      <c r="DY88" s="881"/>
      <c r="DZ88" s="88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80"/>
      <c r="DW89" s="881"/>
      <c r="DX89" s="881"/>
      <c r="DY89" s="881"/>
      <c r="DZ89" s="88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80"/>
      <c r="DW90" s="881"/>
      <c r="DX90" s="881"/>
      <c r="DY90" s="881"/>
      <c r="DZ90" s="88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80"/>
      <c r="DW91" s="881"/>
      <c r="DX91" s="881"/>
      <c r="DY91" s="881"/>
      <c r="DZ91" s="88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80"/>
      <c r="DW92" s="881"/>
      <c r="DX92" s="881"/>
      <c r="DY92" s="881"/>
      <c r="DZ92" s="88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80"/>
      <c r="DW93" s="881"/>
      <c r="DX93" s="881"/>
      <c r="DY93" s="881"/>
      <c r="DZ93" s="88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80"/>
      <c r="DW94" s="881"/>
      <c r="DX94" s="881"/>
      <c r="DY94" s="881"/>
      <c r="DZ94" s="88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80"/>
      <c r="DW95" s="881"/>
      <c r="DX95" s="881"/>
      <c r="DY95" s="881"/>
      <c r="DZ95" s="88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80"/>
      <c r="DW96" s="881"/>
      <c r="DX96" s="881"/>
      <c r="DY96" s="881"/>
      <c r="DZ96" s="88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80"/>
      <c r="DW97" s="881"/>
      <c r="DX97" s="881"/>
      <c r="DY97" s="881"/>
      <c r="DZ97" s="88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80"/>
      <c r="DW98" s="881"/>
      <c r="DX98" s="881"/>
      <c r="DY98" s="881"/>
      <c r="DZ98" s="88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80"/>
      <c r="DW99" s="881"/>
      <c r="DX99" s="881"/>
      <c r="DY99" s="881"/>
      <c r="DZ99" s="88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80"/>
      <c r="DW100" s="881"/>
      <c r="DX100" s="881"/>
      <c r="DY100" s="881"/>
      <c r="DZ100" s="88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80"/>
      <c r="DW101" s="881"/>
      <c r="DX101" s="881"/>
      <c r="DY101" s="881"/>
      <c r="DZ101" s="88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394</v>
      </c>
      <c r="BS102" s="809"/>
      <c r="BT102" s="809"/>
      <c r="BU102" s="809"/>
      <c r="BV102" s="809"/>
      <c r="BW102" s="809"/>
      <c r="BX102" s="809"/>
      <c r="BY102" s="809"/>
      <c r="BZ102" s="809"/>
      <c r="CA102" s="809"/>
      <c r="CB102" s="809"/>
      <c r="CC102" s="809"/>
      <c r="CD102" s="809"/>
      <c r="CE102" s="809"/>
      <c r="CF102" s="809"/>
      <c r="CG102" s="810"/>
      <c r="CH102" s="904"/>
      <c r="CI102" s="905"/>
      <c r="CJ102" s="905"/>
      <c r="CK102" s="905"/>
      <c r="CL102" s="906"/>
      <c r="CM102" s="904"/>
      <c r="CN102" s="905"/>
      <c r="CO102" s="905"/>
      <c r="CP102" s="905"/>
      <c r="CQ102" s="906"/>
      <c r="CR102" s="907"/>
      <c r="CS102" s="862"/>
      <c r="CT102" s="862"/>
      <c r="CU102" s="862"/>
      <c r="CV102" s="908"/>
      <c r="CW102" s="907"/>
      <c r="CX102" s="862"/>
      <c r="CY102" s="862"/>
      <c r="CZ102" s="862"/>
      <c r="DA102" s="908"/>
      <c r="DB102" s="907"/>
      <c r="DC102" s="862"/>
      <c r="DD102" s="862"/>
      <c r="DE102" s="862"/>
      <c r="DF102" s="908"/>
      <c r="DG102" s="907"/>
      <c r="DH102" s="862"/>
      <c r="DI102" s="862"/>
      <c r="DJ102" s="862"/>
      <c r="DK102" s="908"/>
      <c r="DL102" s="907"/>
      <c r="DM102" s="862"/>
      <c r="DN102" s="862"/>
      <c r="DO102" s="862"/>
      <c r="DP102" s="908"/>
      <c r="DQ102" s="907"/>
      <c r="DR102" s="862"/>
      <c r="DS102" s="862"/>
      <c r="DT102" s="862"/>
      <c r="DU102" s="908"/>
      <c r="DV102" s="933"/>
      <c r="DW102" s="934"/>
      <c r="DX102" s="934"/>
      <c r="DY102" s="934"/>
      <c r="DZ102" s="93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395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8" t="s">
        <v>399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c r="A109" s="931" t="s">
        <v>401</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402</v>
      </c>
      <c r="AB109" s="910"/>
      <c r="AC109" s="910"/>
      <c r="AD109" s="910"/>
      <c r="AE109" s="911"/>
      <c r="AF109" s="909" t="s">
        <v>286</v>
      </c>
      <c r="AG109" s="910"/>
      <c r="AH109" s="910"/>
      <c r="AI109" s="910"/>
      <c r="AJ109" s="911"/>
      <c r="AK109" s="909" t="s">
        <v>285</v>
      </c>
      <c r="AL109" s="910"/>
      <c r="AM109" s="910"/>
      <c r="AN109" s="910"/>
      <c r="AO109" s="911"/>
      <c r="AP109" s="909" t="s">
        <v>403</v>
      </c>
      <c r="AQ109" s="910"/>
      <c r="AR109" s="910"/>
      <c r="AS109" s="910"/>
      <c r="AT109" s="912"/>
      <c r="AU109" s="931" t="s">
        <v>401</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402</v>
      </c>
      <c r="BR109" s="910"/>
      <c r="BS109" s="910"/>
      <c r="BT109" s="910"/>
      <c r="BU109" s="911"/>
      <c r="BV109" s="909" t="s">
        <v>286</v>
      </c>
      <c r="BW109" s="910"/>
      <c r="BX109" s="910"/>
      <c r="BY109" s="910"/>
      <c r="BZ109" s="911"/>
      <c r="CA109" s="909" t="s">
        <v>285</v>
      </c>
      <c r="CB109" s="910"/>
      <c r="CC109" s="910"/>
      <c r="CD109" s="910"/>
      <c r="CE109" s="911"/>
      <c r="CF109" s="932" t="s">
        <v>403</v>
      </c>
      <c r="CG109" s="932"/>
      <c r="CH109" s="932"/>
      <c r="CI109" s="932"/>
      <c r="CJ109" s="932"/>
      <c r="CK109" s="909" t="s">
        <v>404</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402</v>
      </c>
      <c r="DH109" s="910"/>
      <c r="DI109" s="910"/>
      <c r="DJ109" s="910"/>
      <c r="DK109" s="911"/>
      <c r="DL109" s="909" t="s">
        <v>286</v>
      </c>
      <c r="DM109" s="910"/>
      <c r="DN109" s="910"/>
      <c r="DO109" s="910"/>
      <c r="DP109" s="911"/>
      <c r="DQ109" s="909" t="s">
        <v>285</v>
      </c>
      <c r="DR109" s="910"/>
      <c r="DS109" s="910"/>
      <c r="DT109" s="910"/>
      <c r="DU109" s="911"/>
      <c r="DV109" s="909" t="s">
        <v>403</v>
      </c>
      <c r="DW109" s="910"/>
      <c r="DX109" s="910"/>
      <c r="DY109" s="910"/>
      <c r="DZ109" s="912"/>
    </row>
    <row r="110" spans="1:131" s="197" customFormat="1" ht="26.25" customHeight="1">
      <c r="A110" s="913" t="s">
        <v>405</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7954310</v>
      </c>
      <c r="AB110" s="917"/>
      <c r="AC110" s="917"/>
      <c r="AD110" s="917"/>
      <c r="AE110" s="918"/>
      <c r="AF110" s="919">
        <v>7431088</v>
      </c>
      <c r="AG110" s="917"/>
      <c r="AH110" s="917"/>
      <c r="AI110" s="917"/>
      <c r="AJ110" s="918"/>
      <c r="AK110" s="919">
        <v>6820090</v>
      </c>
      <c r="AL110" s="917"/>
      <c r="AM110" s="917"/>
      <c r="AN110" s="917"/>
      <c r="AO110" s="918"/>
      <c r="AP110" s="920">
        <v>17.899999999999999</v>
      </c>
      <c r="AQ110" s="921"/>
      <c r="AR110" s="921"/>
      <c r="AS110" s="921"/>
      <c r="AT110" s="922"/>
      <c r="AU110" s="923" t="s">
        <v>59</v>
      </c>
      <c r="AV110" s="924"/>
      <c r="AW110" s="924"/>
      <c r="AX110" s="924"/>
      <c r="AY110" s="925"/>
      <c r="AZ110" s="970" t="s">
        <v>406</v>
      </c>
      <c r="BA110" s="914"/>
      <c r="BB110" s="914"/>
      <c r="BC110" s="914"/>
      <c r="BD110" s="914"/>
      <c r="BE110" s="914"/>
      <c r="BF110" s="914"/>
      <c r="BG110" s="914"/>
      <c r="BH110" s="914"/>
      <c r="BI110" s="914"/>
      <c r="BJ110" s="914"/>
      <c r="BK110" s="914"/>
      <c r="BL110" s="914"/>
      <c r="BM110" s="914"/>
      <c r="BN110" s="914"/>
      <c r="BO110" s="914"/>
      <c r="BP110" s="915"/>
      <c r="BQ110" s="956">
        <v>77244347</v>
      </c>
      <c r="BR110" s="957"/>
      <c r="BS110" s="957"/>
      <c r="BT110" s="957"/>
      <c r="BU110" s="957"/>
      <c r="BV110" s="957">
        <v>75760962</v>
      </c>
      <c r="BW110" s="957"/>
      <c r="BX110" s="957"/>
      <c r="BY110" s="957"/>
      <c r="BZ110" s="957"/>
      <c r="CA110" s="957">
        <v>74757567</v>
      </c>
      <c r="CB110" s="957"/>
      <c r="CC110" s="957"/>
      <c r="CD110" s="957"/>
      <c r="CE110" s="957"/>
      <c r="CF110" s="971">
        <v>196.5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6"/>
      <c r="AV111" s="927"/>
      <c r="AW111" s="927"/>
      <c r="AX111" s="927"/>
      <c r="AY111" s="928"/>
      <c r="AZ111" s="979" t="s">
        <v>410</v>
      </c>
      <c r="BA111" s="980"/>
      <c r="BB111" s="980"/>
      <c r="BC111" s="980"/>
      <c r="BD111" s="980"/>
      <c r="BE111" s="980"/>
      <c r="BF111" s="980"/>
      <c r="BG111" s="980"/>
      <c r="BH111" s="980"/>
      <c r="BI111" s="980"/>
      <c r="BJ111" s="980"/>
      <c r="BK111" s="980"/>
      <c r="BL111" s="980"/>
      <c r="BM111" s="980"/>
      <c r="BN111" s="980"/>
      <c r="BO111" s="980"/>
      <c r="BP111" s="981"/>
      <c r="BQ111" s="946">
        <v>9237001</v>
      </c>
      <c r="BR111" s="947"/>
      <c r="BS111" s="947"/>
      <c r="BT111" s="947"/>
      <c r="BU111" s="947"/>
      <c r="BV111" s="947">
        <v>8966820</v>
      </c>
      <c r="BW111" s="947"/>
      <c r="BX111" s="947"/>
      <c r="BY111" s="947"/>
      <c r="BZ111" s="947"/>
      <c r="CA111" s="947">
        <v>6577759</v>
      </c>
      <c r="CB111" s="947"/>
      <c r="CC111" s="947"/>
      <c r="CD111" s="947"/>
      <c r="CE111" s="947"/>
      <c r="CF111" s="941">
        <v>17.3</v>
      </c>
      <c r="CG111" s="942"/>
      <c r="CH111" s="942"/>
      <c r="CI111" s="942"/>
      <c r="CJ111" s="942"/>
      <c r="CK111" s="975"/>
      <c r="CL111" s="976"/>
      <c r="CM111" s="943" t="s">
        <v>411</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110</v>
      </c>
      <c r="DH111" s="947"/>
      <c r="DI111" s="947"/>
      <c r="DJ111" s="947"/>
      <c r="DK111" s="947"/>
      <c r="DL111" s="947" t="s">
        <v>110</v>
      </c>
      <c r="DM111" s="947"/>
      <c r="DN111" s="947"/>
      <c r="DO111" s="947"/>
      <c r="DP111" s="947"/>
      <c r="DQ111" s="947" t="s">
        <v>110</v>
      </c>
      <c r="DR111" s="947"/>
      <c r="DS111" s="947"/>
      <c r="DT111" s="947"/>
      <c r="DU111" s="947"/>
      <c r="DV111" s="948" t="s">
        <v>110</v>
      </c>
      <c r="DW111" s="948"/>
      <c r="DX111" s="948"/>
      <c r="DY111" s="948"/>
      <c r="DZ111" s="949"/>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50">
        <v>30000</v>
      </c>
      <c r="AB112" s="951"/>
      <c r="AC112" s="951"/>
      <c r="AD112" s="951"/>
      <c r="AE112" s="952"/>
      <c r="AF112" s="988">
        <v>13333</v>
      </c>
      <c r="AG112" s="951"/>
      <c r="AH112" s="951"/>
      <c r="AI112" s="951"/>
      <c r="AJ112" s="952"/>
      <c r="AK112" s="988">
        <v>6667</v>
      </c>
      <c r="AL112" s="951"/>
      <c r="AM112" s="951"/>
      <c r="AN112" s="951"/>
      <c r="AO112" s="952"/>
      <c r="AP112" s="989">
        <v>0</v>
      </c>
      <c r="AQ112" s="990"/>
      <c r="AR112" s="990"/>
      <c r="AS112" s="990"/>
      <c r="AT112" s="991"/>
      <c r="AU112" s="926"/>
      <c r="AV112" s="927"/>
      <c r="AW112" s="927"/>
      <c r="AX112" s="927"/>
      <c r="AY112" s="928"/>
      <c r="AZ112" s="979" t="s">
        <v>414</v>
      </c>
      <c r="BA112" s="980"/>
      <c r="BB112" s="980"/>
      <c r="BC112" s="980"/>
      <c r="BD112" s="980"/>
      <c r="BE112" s="980"/>
      <c r="BF112" s="980"/>
      <c r="BG112" s="980"/>
      <c r="BH112" s="980"/>
      <c r="BI112" s="980"/>
      <c r="BJ112" s="980"/>
      <c r="BK112" s="980"/>
      <c r="BL112" s="980"/>
      <c r="BM112" s="980"/>
      <c r="BN112" s="980"/>
      <c r="BO112" s="980"/>
      <c r="BP112" s="981"/>
      <c r="BQ112" s="946">
        <v>18835005</v>
      </c>
      <c r="BR112" s="947"/>
      <c r="BS112" s="947"/>
      <c r="BT112" s="947"/>
      <c r="BU112" s="947"/>
      <c r="BV112" s="947">
        <v>17798321</v>
      </c>
      <c r="BW112" s="947"/>
      <c r="BX112" s="947"/>
      <c r="BY112" s="947"/>
      <c r="BZ112" s="947"/>
      <c r="CA112" s="947">
        <v>17682344</v>
      </c>
      <c r="CB112" s="947"/>
      <c r="CC112" s="947"/>
      <c r="CD112" s="947"/>
      <c r="CE112" s="947"/>
      <c r="CF112" s="941">
        <v>46.5</v>
      </c>
      <c r="CG112" s="942"/>
      <c r="CH112" s="942"/>
      <c r="CI112" s="942"/>
      <c r="CJ112" s="942"/>
      <c r="CK112" s="975"/>
      <c r="CL112" s="976"/>
      <c r="CM112" s="943" t="s">
        <v>415</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110</v>
      </c>
      <c r="DH112" s="947"/>
      <c r="DI112" s="947"/>
      <c r="DJ112" s="947"/>
      <c r="DK112" s="947"/>
      <c r="DL112" s="947" t="s">
        <v>110</v>
      </c>
      <c r="DM112" s="947"/>
      <c r="DN112" s="947"/>
      <c r="DO112" s="947"/>
      <c r="DP112" s="947"/>
      <c r="DQ112" s="947" t="s">
        <v>110</v>
      </c>
      <c r="DR112" s="947"/>
      <c r="DS112" s="947"/>
      <c r="DT112" s="947"/>
      <c r="DU112" s="947"/>
      <c r="DV112" s="948" t="s">
        <v>110</v>
      </c>
      <c r="DW112" s="948"/>
      <c r="DX112" s="948"/>
      <c r="DY112" s="948"/>
      <c r="DZ112" s="949"/>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1881204</v>
      </c>
      <c r="AB113" s="964"/>
      <c r="AC113" s="964"/>
      <c r="AD113" s="964"/>
      <c r="AE113" s="965"/>
      <c r="AF113" s="966">
        <v>1661954</v>
      </c>
      <c r="AG113" s="964"/>
      <c r="AH113" s="964"/>
      <c r="AI113" s="964"/>
      <c r="AJ113" s="965"/>
      <c r="AK113" s="966">
        <v>1862339</v>
      </c>
      <c r="AL113" s="964"/>
      <c r="AM113" s="964"/>
      <c r="AN113" s="964"/>
      <c r="AO113" s="965"/>
      <c r="AP113" s="967">
        <v>4.9000000000000004</v>
      </c>
      <c r="AQ113" s="968"/>
      <c r="AR113" s="968"/>
      <c r="AS113" s="968"/>
      <c r="AT113" s="969"/>
      <c r="AU113" s="926"/>
      <c r="AV113" s="927"/>
      <c r="AW113" s="927"/>
      <c r="AX113" s="927"/>
      <c r="AY113" s="928"/>
      <c r="AZ113" s="979" t="s">
        <v>417</v>
      </c>
      <c r="BA113" s="980"/>
      <c r="BB113" s="980"/>
      <c r="BC113" s="980"/>
      <c r="BD113" s="980"/>
      <c r="BE113" s="980"/>
      <c r="BF113" s="980"/>
      <c r="BG113" s="980"/>
      <c r="BH113" s="980"/>
      <c r="BI113" s="980"/>
      <c r="BJ113" s="980"/>
      <c r="BK113" s="980"/>
      <c r="BL113" s="980"/>
      <c r="BM113" s="980"/>
      <c r="BN113" s="980"/>
      <c r="BO113" s="980"/>
      <c r="BP113" s="981"/>
      <c r="BQ113" s="946">
        <v>26487</v>
      </c>
      <c r="BR113" s="947"/>
      <c r="BS113" s="947"/>
      <c r="BT113" s="947"/>
      <c r="BU113" s="947"/>
      <c r="BV113" s="947">
        <v>23249</v>
      </c>
      <c r="BW113" s="947"/>
      <c r="BX113" s="947"/>
      <c r="BY113" s="947"/>
      <c r="BZ113" s="947"/>
      <c r="CA113" s="947">
        <v>20011</v>
      </c>
      <c r="CB113" s="947"/>
      <c r="CC113" s="947"/>
      <c r="CD113" s="947"/>
      <c r="CE113" s="947"/>
      <c r="CF113" s="941">
        <v>0.1</v>
      </c>
      <c r="CG113" s="942"/>
      <c r="CH113" s="942"/>
      <c r="CI113" s="942"/>
      <c r="CJ113" s="942"/>
      <c r="CK113" s="975"/>
      <c r="CL113" s="976"/>
      <c r="CM113" s="943" t="s">
        <v>418</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50" t="s">
        <v>110</v>
      </c>
      <c r="DH113" s="951"/>
      <c r="DI113" s="951"/>
      <c r="DJ113" s="951"/>
      <c r="DK113" s="952"/>
      <c r="DL113" s="988" t="s">
        <v>110</v>
      </c>
      <c r="DM113" s="951"/>
      <c r="DN113" s="951"/>
      <c r="DO113" s="951"/>
      <c r="DP113" s="952"/>
      <c r="DQ113" s="988" t="s">
        <v>110</v>
      </c>
      <c r="DR113" s="951"/>
      <c r="DS113" s="951"/>
      <c r="DT113" s="951"/>
      <c r="DU113" s="952"/>
      <c r="DV113" s="989" t="s">
        <v>110</v>
      </c>
      <c r="DW113" s="990"/>
      <c r="DX113" s="990"/>
      <c r="DY113" s="990"/>
      <c r="DZ113" s="991"/>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50">
        <v>3497</v>
      </c>
      <c r="AB114" s="951"/>
      <c r="AC114" s="951"/>
      <c r="AD114" s="951"/>
      <c r="AE114" s="952"/>
      <c r="AF114" s="988">
        <v>3469</v>
      </c>
      <c r="AG114" s="951"/>
      <c r="AH114" s="951"/>
      <c r="AI114" s="951"/>
      <c r="AJ114" s="952"/>
      <c r="AK114" s="988">
        <v>3441</v>
      </c>
      <c r="AL114" s="951"/>
      <c r="AM114" s="951"/>
      <c r="AN114" s="951"/>
      <c r="AO114" s="952"/>
      <c r="AP114" s="989">
        <v>0</v>
      </c>
      <c r="AQ114" s="990"/>
      <c r="AR114" s="990"/>
      <c r="AS114" s="990"/>
      <c r="AT114" s="991"/>
      <c r="AU114" s="926"/>
      <c r="AV114" s="927"/>
      <c r="AW114" s="927"/>
      <c r="AX114" s="927"/>
      <c r="AY114" s="928"/>
      <c r="AZ114" s="979" t="s">
        <v>420</v>
      </c>
      <c r="BA114" s="980"/>
      <c r="BB114" s="980"/>
      <c r="BC114" s="980"/>
      <c r="BD114" s="980"/>
      <c r="BE114" s="980"/>
      <c r="BF114" s="980"/>
      <c r="BG114" s="980"/>
      <c r="BH114" s="980"/>
      <c r="BI114" s="980"/>
      <c r="BJ114" s="980"/>
      <c r="BK114" s="980"/>
      <c r="BL114" s="980"/>
      <c r="BM114" s="980"/>
      <c r="BN114" s="980"/>
      <c r="BO114" s="980"/>
      <c r="BP114" s="981"/>
      <c r="BQ114" s="946">
        <v>11746832</v>
      </c>
      <c r="BR114" s="947"/>
      <c r="BS114" s="947"/>
      <c r="BT114" s="947"/>
      <c r="BU114" s="947"/>
      <c r="BV114" s="947">
        <v>10250625</v>
      </c>
      <c r="BW114" s="947"/>
      <c r="BX114" s="947"/>
      <c r="BY114" s="947"/>
      <c r="BZ114" s="947"/>
      <c r="CA114" s="947">
        <v>8979812</v>
      </c>
      <c r="CB114" s="947"/>
      <c r="CC114" s="947"/>
      <c r="CD114" s="947"/>
      <c r="CE114" s="947"/>
      <c r="CF114" s="941">
        <v>23.6</v>
      </c>
      <c r="CG114" s="942"/>
      <c r="CH114" s="942"/>
      <c r="CI114" s="942"/>
      <c r="CJ114" s="942"/>
      <c r="CK114" s="975"/>
      <c r="CL114" s="976"/>
      <c r="CM114" s="943" t="s">
        <v>421</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50" t="s">
        <v>110</v>
      </c>
      <c r="DH114" s="951"/>
      <c r="DI114" s="951"/>
      <c r="DJ114" s="951"/>
      <c r="DK114" s="952"/>
      <c r="DL114" s="988" t="s">
        <v>110</v>
      </c>
      <c r="DM114" s="951"/>
      <c r="DN114" s="951"/>
      <c r="DO114" s="951"/>
      <c r="DP114" s="952"/>
      <c r="DQ114" s="988" t="s">
        <v>110</v>
      </c>
      <c r="DR114" s="951"/>
      <c r="DS114" s="951"/>
      <c r="DT114" s="951"/>
      <c r="DU114" s="952"/>
      <c r="DV114" s="989" t="s">
        <v>110</v>
      </c>
      <c r="DW114" s="990"/>
      <c r="DX114" s="990"/>
      <c r="DY114" s="990"/>
      <c r="DZ114" s="991"/>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465698</v>
      </c>
      <c r="AB115" s="964"/>
      <c r="AC115" s="964"/>
      <c r="AD115" s="964"/>
      <c r="AE115" s="965"/>
      <c r="AF115" s="966">
        <v>493135</v>
      </c>
      <c r="AG115" s="964"/>
      <c r="AH115" s="964"/>
      <c r="AI115" s="964"/>
      <c r="AJ115" s="965"/>
      <c r="AK115" s="966">
        <v>592736</v>
      </c>
      <c r="AL115" s="964"/>
      <c r="AM115" s="964"/>
      <c r="AN115" s="964"/>
      <c r="AO115" s="965"/>
      <c r="AP115" s="967">
        <v>1.6</v>
      </c>
      <c r="AQ115" s="968"/>
      <c r="AR115" s="968"/>
      <c r="AS115" s="968"/>
      <c r="AT115" s="969"/>
      <c r="AU115" s="926"/>
      <c r="AV115" s="927"/>
      <c r="AW115" s="927"/>
      <c r="AX115" s="927"/>
      <c r="AY115" s="928"/>
      <c r="AZ115" s="979" t="s">
        <v>423</v>
      </c>
      <c r="BA115" s="980"/>
      <c r="BB115" s="980"/>
      <c r="BC115" s="980"/>
      <c r="BD115" s="980"/>
      <c r="BE115" s="980"/>
      <c r="BF115" s="980"/>
      <c r="BG115" s="980"/>
      <c r="BH115" s="980"/>
      <c r="BI115" s="980"/>
      <c r="BJ115" s="980"/>
      <c r="BK115" s="980"/>
      <c r="BL115" s="980"/>
      <c r="BM115" s="980"/>
      <c r="BN115" s="980"/>
      <c r="BO115" s="980"/>
      <c r="BP115" s="981"/>
      <c r="BQ115" s="946">
        <v>1088087</v>
      </c>
      <c r="BR115" s="947"/>
      <c r="BS115" s="947"/>
      <c r="BT115" s="947"/>
      <c r="BU115" s="947"/>
      <c r="BV115" s="947">
        <v>1047691</v>
      </c>
      <c r="BW115" s="947"/>
      <c r="BX115" s="947"/>
      <c r="BY115" s="947"/>
      <c r="BZ115" s="947"/>
      <c r="CA115" s="947">
        <v>2615072</v>
      </c>
      <c r="CB115" s="947"/>
      <c r="CC115" s="947"/>
      <c r="CD115" s="947"/>
      <c r="CE115" s="947"/>
      <c r="CF115" s="941">
        <v>6.9</v>
      </c>
      <c r="CG115" s="942"/>
      <c r="CH115" s="942"/>
      <c r="CI115" s="942"/>
      <c r="CJ115" s="942"/>
      <c r="CK115" s="975"/>
      <c r="CL115" s="976"/>
      <c r="CM115" s="979" t="s">
        <v>424</v>
      </c>
      <c r="CN115" s="994"/>
      <c r="CO115" s="994"/>
      <c r="CP115" s="994"/>
      <c r="CQ115" s="994"/>
      <c r="CR115" s="994"/>
      <c r="CS115" s="994"/>
      <c r="CT115" s="994"/>
      <c r="CU115" s="994"/>
      <c r="CV115" s="994"/>
      <c r="CW115" s="994"/>
      <c r="CX115" s="994"/>
      <c r="CY115" s="994"/>
      <c r="CZ115" s="994"/>
      <c r="DA115" s="994"/>
      <c r="DB115" s="994"/>
      <c r="DC115" s="994"/>
      <c r="DD115" s="994"/>
      <c r="DE115" s="994"/>
      <c r="DF115" s="981"/>
      <c r="DG115" s="950">
        <v>4728755</v>
      </c>
      <c r="DH115" s="951"/>
      <c r="DI115" s="951"/>
      <c r="DJ115" s="951"/>
      <c r="DK115" s="952"/>
      <c r="DL115" s="988">
        <v>4842497</v>
      </c>
      <c r="DM115" s="951"/>
      <c r="DN115" s="951"/>
      <c r="DO115" s="951"/>
      <c r="DP115" s="952"/>
      <c r="DQ115" s="988">
        <v>2825167</v>
      </c>
      <c r="DR115" s="951"/>
      <c r="DS115" s="951"/>
      <c r="DT115" s="951"/>
      <c r="DU115" s="952"/>
      <c r="DV115" s="989">
        <v>7.4</v>
      </c>
      <c r="DW115" s="990"/>
      <c r="DX115" s="990"/>
      <c r="DY115" s="990"/>
      <c r="DZ115" s="991"/>
    </row>
    <row r="116" spans="1:130" s="197" customFormat="1" ht="26.25" customHeight="1">
      <c r="A116" s="986"/>
      <c r="B116" s="987"/>
      <c r="C116" s="992" t="s">
        <v>425</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50">
        <v>498</v>
      </c>
      <c r="AB116" s="951"/>
      <c r="AC116" s="951"/>
      <c r="AD116" s="951"/>
      <c r="AE116" s="952"/>
      <c r="AF116" s="988">
        <v>993</v>
      </c>
      <c r="AG116" s="951"/>
      <c r="AH116" s="951"/>
      <c r="AI116" s="951"/>
      <c r="AJ116" s="952"/>
      <c r="AK116" s="988">
        <v>372</v>
      </c>
      <c r="AL116" s="951"/>
      <c r="AM116" s="951"/>
      <c r="AN116" s="951"/>
      <c r="AO116" s="952"/>
      <c r="AP116" s="989">
        <v>0</v>
      </c>
      <c r="AQ116" s="990"/>
      <c r="AR116" s="990"/>
      <c r="AS116" s="990"/>
      <c r="AT116" s="991"/>
      <c r="AU116" s="926"/>
      <c r="AV116" s="927"/>
      <c r="AW116" s="927"/>
      <c r="AX116" s="927"/>
      <c r="AY116" s="928"/>
      <c r="AZ116" s="979" t="s">
        <v>426</v>
      </c>
      <c r="BA116" s="980"/>
      <c r="BB116" s="980"/>
      <c r="BC116" s="980"/>
      <c r="BD116" s="980"/>
      <c r="BE116" s="980"/>
      <c r="BF116" s="980"/>
      <c r="BG116" s="980"/>
      <c r="BH116" s="980"/>
      <c r="BI116" s="980"/>
      <c r="BJ116" s="980"/>
      <c r="BK116" s="980"/>
      <c r="BL116" s="980"/>
      <c r="BM116" s="980"/>
      <c r="BN116" s="980"/>
      <c r="BO116" s="980"/>
      <c r="BP116" s="981"/>
      <c r="BQ116" s="946" t="s">
        <v>110</v>
      </c>
      <c r="BR116" s="947"/>
      <c r="BS116" s="947"/>
      <c r="BT116" s="947"/>
      <c r="BU116" s="947"/>
      <c r="BV116" s="947" t="s">
        <v>110</v>
      </c>
      <c r="BW116" s="947"/>
      <c r="BX116" s="947"/>
      <c r="BY116" s="947"/>
      <c r="BZ116" s="947"/>
      <c r="CA116" s="947" t="s">
        <v>110</v>
      </c>
      <c r="CB116" s="947"/>
      <c r="CC116" s="947"/>
      <c r="CD116" s="947"/>
      <c r="CE116" s="947"/>
      <c r="CF116" s="941" t="s">
        <v>110</v>
      </c>
      <c r="CG116" s="942"/>
      <c r="CH116" s="942"/>
      <c r="CI116" s="942"/>
      <c r="CJ116" s="942"/>
      <c r="CK116" s="975"/>
      <c r="CL116" s="976"/>
      <c r="CM116" s="943" t="s">
        <v>427</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50">
        <v>579169</v>
      </c>
      <c r="DH116" s="951"/>
      <c r="DI116" s="951"/>
      <c r="DJ116" s="951"/>
      <c r="DK116" s="952"/>
      <c r="DL116" s="988">
        <v>477772</v>
      </c>
      <c r="DM116" s="951"/>
      <c r="DN116" s="951"/>
      <c r="DO116" s="951"/>
      <c r="DP116" s="952"/>
      <c r="DQ116" s="988">
        <v>376376</v>
      </c>
      <c r="DR116" s="951"/>
      <c r="DS116" s="951"/>
      <c r="DT116" s="951"/>
      <c r="DU116" s="952"/>
      <c r="DV116" s="989">
        <v>1</v>
      </c>
      <c r="DW116" s="990"/>
      <c r="DX116" s="990"/>
      <c r="DY116" s="990"/>
      <c r="DZ116" s="991"/>
    </row>
    <row r="117" spans="1:130" s="197" customFormat="1" ht="26.25" customHeight="1">
      <c r="A117" s="931" t="s">
        <v>169</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998" t="s">
        <v>428</v>
      </c>
      <c r="Z117" s="911"/>
      <c r="AA117" s="1003">
        <v>10335207</v>
      </c>
      <c r="AB117" s="1004"/>
      <c r="AC117" s="1004"/>
      <c r="AD117" s="1004"/>
      <c r="AE117" s="1005"/>
      <c r="AF117" s="1006">
        <v>9603972</v>
      </c>
      <c r="AG117" s="1004"/>
      <c r="AH117" s="1004"/>
      <c r="AI117" s="1004"/>
      <c r="AJ117" s="1005"/>
      <c r="AK117" s="1006">
        <v>9285645</v>
      </c>
      <c r="AL117" s="1004"/>
      <c r="AM117" s="1004"/>
      <c r="AN117" s="1004"/>
      <c r="AO117" s="1005"/>
      <c r="AP117" s="1007"/>
      <c r="AQ117" s="1008"/>
      <c r="AR117" s="1008"/>
      <c r="AS117" s="1008"/>
      <c r="AT117" s="1009"/>
      <c r="AU117" s="926"/>
      <c r="AV117" s="927"/>
      <c r="AW117" s="927"/>
      <c r="AX117" s="927"/>
      <c r="AY117" s="928"/>
      <c r="AZ117" s="1000" t="s">
        <v>429</v>
      </c>
      <c r="BA117" s="992"/>
      <c r="BB117" s="992"/>
      <c r="BC117" s="992"/>
      <c r="BD117" s="992"/>
      <c r="BE117" s="992"/>
      <c r="BF117" s="992"/>
      <c r="BG117" s="992"/>
      <c r="BH117" s="992"/>
      <c r="BI117" s="992"/>
      <c r="BJ117" s="992"/>
      <c r="BK117" s="992"/>
      <c r="BL117" s="992"/>
      <c r="BM117" s="992"/>
      <c r="BN117" s="992"/>
      <c r="BO117" s="992"/>
      <c r="BP117" s="993"/>
      <c r="BQ117" s="1001" t="s">
        <v>110</v>
      </c>
      <c r="BR117" s="1002"/>
      <c r="BS117" s="1002"/>
      <c r="BT117" s="1002"/>
      <c r="BU117" s="1002"/>
      <c r="BV117" s="1002" t="s">
        <v>110</v>
      </c>
      <c r="BW117" s="1002"/>
      <c r="BX117" s="1002"/>
      <c r="BY117" s="1002"/>
      <c r="BZ117" s="1002"/>
      <c r="CA117" s="1002" t="s">
        <v>110</v>
      </c>
      <c r="CB117" s="1002"/>
      <c r="CC117" s="1002"/>
      <c r="CD117" s="1002"/>
      <c r="CE117" s="1002"/>
      <c r="CF117" s="941" t="s">
        <v>110</v>
      </c>
      <c r="CG117" s="942"/>
      <c r="CH117" s="942"/>
      <c r="CI117" s="942"/>
      <c r="CJ117" s="942"/>
      <c r="CK117" s="975"/>
      <c r="CL117" s="976"/>
      <c r="CM117" s="943" t="s">
        <v>430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50" t="s">
        <v>110</v>
      </c>
      <c r="DH117" s="951"/>
      <c r="DI117" s="951"/>
      <c r="DJ117" s="951"/>
      <c r="DK117" s="952"/>
      <c r="DL117" s="988" t="s">
        <v>110</v>
      </c>
      <c r="DM117" s="951"/>
      <c r="DN117" s="951"/>
      <c r="DO117" s="951"/>
      <c r="DP117" s="952"/>
      <c r="DQ117" s="988" t="s">
        <v>110</v>
      </c>
      <c r="DR117" s="951"/>
      <c r="DS117" s="951"/>
      <c r="DT117" s="951"/>
      <c r="DU117" s="952"/>
      <c r="DV117" s="989" t="s">
        <v>110</v>
      </c>
      <c r="DW117" s="990"/>
      <c r="DX117" s="990"/>
      <c r="DY117" s="990"/>
      <c r="DZ117" s="991"/>
    </row>
    <row r="118" spans="1:130" s="197" customFormat="1" ht="26.25" customHeight="1">
      <c r="A118" s="931" t="s">
        <v>404</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402</v>
      </c>
      <c r="AB118" s="910"/>
      <c r="AC118" s="910"/>
      <c r="AD118" s="910"/>
      <c r="AE118" s="911"/>
      <c r="AF118" s="909" t="s">
        <v>286</v>
      </c>
      <c r="AG118" s="910"/>
      <c r="AH118" s="910"/>
      <c r="AI118" s="910"/>
      <c r="AJ118" s="911"/>
      <c r="AK118" s="909" t="s">
        <v>285</v>
      </c>
      <c r="AL118" s="910"/>
      <c r="AM118" s="910"/>
      <c r="AN118" s="910"/>
      <c r="AO118" s="911"/>
      <c r="AP118" s="995" t="s">
        <v>403</v>
      </c>
      <c r="AQ118" s="996"/>
      <c r="AR118" s="996"/>
      <c r="AS118" s="996"/>
      <c r="AT118" s="997"/>
      <c r="AU118" s="929"/>
      <c r="AV118" s="930"/>
      <c r="AW118" s="930"/>
      <c r="AX118" s="930"/>
      <c r="AY118" s="930"/>
      <c r="AZ118" s="228" t="s">
        <v>169</v>
      </c>
      <c r="BA118" s="228"/>
      <c r="BB118" s="228"/>
      <c r="BC118" s="228"/>
      <c r="BD118" s="228"/>
      <c r="BE118" s="228"/>
      <c r="BF118" s="228"/>
      <c r="BG118" s="228"/>
      <c r="BH118" s="228"/>
      <c r="BI118" s="228"/>
      <c r="BJ118" s="228"/>
      <c r="BK118" s="228"/>
      <c r="BL118" s="228"/>
      <c r="BM118" s="228"/>
      <c r="BN118" s="228"/>
      <c r="BO118" s="998" t="s">
        <v>431</v>
      </c>
      <c r="BP118" s="999"/>
      <c r="BQ118" s="1001">
        <v>118177759</v>
      </c>
      <c r="BR118" s="1002"/>
      <c r="BS118" s="1002"/>
      <c r="BT118" s="1002"/>
      <c r="BU118" s="1002"/>
      <c r="BV118" s="1002">
        <v>113847668</v>
      </c>
      <c r="BW118" s="1002"/>
      <c r="BX118" s="1002"/>
      <c r="BY118" s="1002"/>
      <c r="BZ118" s="1002"/>
      <c r="CA118" s="1002">
        <v>110632565</v>
      </c>
      <c r="CB118" s="1002"/>
      <c r="CC118" s="1002"/>
      <c r="CD118" s="1002"/>
      <c r="CE118" s="1002"/>
      <c r="CF118" s="1028"/>
      <c r="CG118" s="1029"/>
      <c r="CH118" s="1029"/>
      <c r="CI118" s="1029"/>
      <c r="CJ118" s="1030"/>
      <c r="CK118" s="975"/>
      <c r="CL118" s="976"/>
      <c r="CM118" s="943" t="s">
        <v>432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50" t="s">
        <v>110</v>
      </c>
      <c r="DH118" s="951"/>
      <c r="DI118" s="951"/>
      <c r="DJ118" s="951"/>
      <c r="DK118" s="952"/>
      <c r="DL118" s="988" t="s">
        <v>110</v>
      </c>
      <c r="DM118" s="951"/>
      <c r="DN118" s="951"/>
      <c r="DO118" s="951"/>
      <c r="DP118" s="952"/>
      <c r="DQ118" s="988" t="s">
        <v>110</v>
      </c>
      <c r="DR118" s="951"/>
      <c r="DS118" s="951"/>
      <c r="DT118" s="951"/>
      <c r="DU118" s="952"/>
      <c r="DV118" s="989" t="s">
        <v>110</v>
      </c>
      <c r="DW118" s="990"/>
      <c r="DX118" s="990"/>
      <c r="DY118" s="990"/>
      <c r="DZ118" s="991"/>
    </row>
    <row r="119" spans="1:130" s="197" customFormat="1" ht="26.25" customHeight="1">
      <c r="A119" s="1096"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6" t="s">
        <v>110</v>
      </c>
      <c r="AB119" s="917"/>
      <c r="AC119" s="917"/>
      <c r="AD119" s="917"/>
      <c r="AE119" s="918"/>
      <c r="AF119" s="919" t="s">
        <v>110</v>
      </c>
      <c r="AG119" s="917"/>
      <c r="AH119" s="917"/>
      <c r="AI119" s="917"/>
      <c r="AJ119" s="918"/>
      <c r="AK119" s="919" t="s">
        <v>110</v>
      </c>
      <c r="AL119" s="917"/>
      <c r="AM119" s="917"/>
      <c r="AN119" s="917"/>
      <c r="AO119" s="918"/>
      <c r="AP119" s="920" t="s">
        <v>110</v>
      </c>
      <c r="AQ119" s="921"/>
      <c r="AR119" s="921"/>
      <c r="AS119" s="921"/>
      <c r="AT119" s="922"/>
      <c r="AU119" s="1020" t="s">
        <v>433</v>
      </c>
      <c r="AV119" s="1021"/>
      <c r="AW119" s="1021"/>
      <c r="AX119" s="1021"/>
      <c r="AY119" s="1022"/>
      <c r="AZ119" s="970" t="s">
        <v>434</v>
      </c>
      <c r="BA119" s="914"/>
      <c r="BB119" s="914"/>
      <c r="BC119" s="914"/>
      <c r="BD119" s="914"/>
      <c r="BE119" s="914"/>
      <c r="BF119" s="914"/>
      <c r="BG119" s="914"/>
      <c r="BH119" s="914"/>
      <c r="BI119" s="914"/>
      <c r="BJ119" s="914"/>
      <c r="BK119" s="914"/>
      <c r="BL119" s="914"/>
      <c r="BM119" s="914"/>
      <c r="BN119" s="914"/>
      <c r="BO119" s="914"/>
      <c r="BP119" s="915"/>
      <c r="BQ119" s="956">
        <v>12880752</v>
      </c>
      <c r="BR119" s="957"/>
      <c r="BS119" s="957"/>
      <c r="BT119" s="957"/>
      <c r="BU119" s="957"/>
      <c r="BV119" s="957">
        <v>11641013</v>
      </c>
      <c r="BW119" s="957"/>
      <c r="BX119" s="957"/>
      <c r="BY119" s="957"/>
      <c r="BZ119" s="957"/>
      <c r="CA119" s="957">
        <v>10820155</v>
      </c>
      <c r="CB119" s="957"/>
      <c r="CC119" s="957"/>
      <c r="CD119" s="957"/>
      <c r="CE119" s="957"/>
      <c r="CF119" s="971">
        <v>28.4</v>
      </c>
      <c r="CG119" s="972"/>
      <c r="CH119" s="972"/>
      <c r="CI119" s="972"/>
      <c r="CJ119" s="972"/>
      <c r="CK119" s="977"/>
      <c r="CL119" s="978"/>
      <c r="CM119" s="1017" t="s">
        <v>435</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1010">
        <v>3929077</v>
      </c>
      <c r="DH119" s="1011"/>
      <c r="DI119" s="1011"/>
      <c r="DJ119" s="1011"/>
      <c r="DK119" s="1012"/>
      <c r="DL119" s="1013">
        <v>3646551</v>
      </c>
      <c r="DM119" s="1011"/>
      <c r="DN119" s="1011"/>
      <c r="DO119" s="1011"/>
      <c r="DP119" s="1012"/>
      <c r="DQ119" s="1013">
        <v>3376216</v>
      </c>
      <c r="DR119" s="1011"/>
      <c r="DS119" s="1011"/>
      <c r="DT119" s="1011"/>
      <c r="DU119" s="1012"/>
      <c r="DV119" s="1014">
        <v>8.9</v>
      </c>
      <c r="DW119" s="1015"/>
      <c r="DX119" s="1015"/>
      <c r="DY119" s="1015"/>
      <c r="DZ119" s="1016"/>
    </row>
    <row r="120" spans="1:130" s="197" customFormat="1" ht="26.25" customHeight="1">
      <c r="A120" s="1097"/>
      <c r="B120" s="976"/>
      <c r="C120" s="943" t="s">
        <v>411</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50" t="s">
        <v>110</v>
      </c>
      <c r="AB120" s="951"/>
      <c r="AC120" s="951"/>
      <c r="AD120" s="951"/>
      <c r="AE120" s="952"/>
      <c r="AF120" s="988" t="s">
        <v>110</v>
      </c>
      <c r="AG120" s="951"/>
      <c r="AH120" s="951"/>
      <c r="AI120" s="951"/>
      <c r="AJ120" s="952"/>
      <c r="AK120" s="988" t="s">
        <v>110</v>
      </c>
      <c r="AL120" s="951"/>
      <c r="AM120" s="951"/>
      <c r="AN120" s="951"/>
      <c r="AO120" s="952"/>
      <c r="AP120" s="989" t="s">
        <v>110</v>
      </c>
      <c r="AQ120" s="990"/>
      <c r="AR120" s="990"/>
      <c r="AS120" s="990"/>
      <c r="AT120" s="991"/>
      <c r="AU120" s="1023"/>
      <c r="AV120" s="1024"/>
      <c r="AW120" s="1024"/>
      <c r="AX120" s="1024"/>
      <c r="AY120" s="1025"/>
      <c r="AZ120" s="979" t="s">
        <v>436</v>
      </c>
      <c r="BA120" s="980"/>
      <c r="BB120" s="980"/>
      <c r="BC120" s="980"/>
      <c r="BD120" s="980"/>
      <c r="BE120" s="980"/>
      <c r="BF120" s="980"/>
      <c r="BG120" s="980"/>
      <c r="BH120" s="980"/>
      <c r="BI120" s="980"/>
      <c r="BJ120" s="980"/>
      <c r="BK120" s="980"/>
      <c r="BL120" s="980"/>
      <c r="BM120" s="980"/>
      <c r="BN120" s="980"/>
      <c r="BO120" s="980"/>
      <c r="BP120" s="981"/>
      <c r="BQ120" s="946">
        <v>27207268</v>
      </c>
      <c r="BR120" s="947"/>
      <c r="BS120" s="947"/>
      <c r="BT120" s="947"/>
      <c r="BU120" s="947"/>
      <c r="BV120" s="947">
        <v>25290595</v>
      </c>
      <c r="BW120" s="947"/>
      <c r="BX120" s="947"/>
      <c r="BY120" s="947"/>
      <c r="BZ120" s="947"/>
      <c r="CA120" s="947">
        <v>25023724</v>
      </c>
      <c r="CB120" s="947"/>
      <c r="CC120" s="947"/>
      <c r="CD120" s="947"/>
      <c r="CE120" s="947"/>
      <c r="CF120" s="941">
        <v>65.8</v>
      </c>
      <c r="CG120" s="942"/>
      <c r="CH120" s="942"/>
      <c r="CI120" s="942"/>
      <c r="CJ120" s="94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14767653</v>
      </c>
      <c r="DH120" s="957"/>
      <c r="DI120" s="957"/>
      <c r="DJ120" s="957"/>
      <c r="DK120" s="957"/>
      <c r="DL120" s="957">
        <v>13876669</v>
      </c>
      <c r="DM120" s="957"/>
      <c r="DN120" s="957"/>
      <c r="DO120" s="957"/>
      <c r="DP120" s="957"/>
      <c r="DQ120" s="957">
        <v>13789561</v>
      </c>
      <c r="DR120" s="957"/>
      <c r="DS120" s="957"/>
      <c r="DT120" s="957"/>
      <c r="DU120" s="957"/>
      <c r="DV120" s="958">
        <v>36.200000000000003</v>
      </c>
      <c r="DW120" s="958"/>
      <c r="DX120" s="958"/>
      <c r="DY120" s="958"/>
      <c r="DZ120" s="959"/>
    </row>
    <row r="121" spans="1:130" s="197" customFormat="1" ht="26.25" customHeight="1">
      <c r="A121" s="1097"/>
      <c r="B121" s="976"/>
      <c r="C121" s="1034" t="s">
        <v>438</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950" t="s">
        <v>110</v>
      </c>
      <c r="AB121" s="951"/>
      <c r="AC121" s="951"/>
      <c r="AD121" s="951"/>
      <c r="AE121" s="952"/>
      <c r="AF121" s="988" t="s">
        <v>110</v>
      </c>
      <c r="AG121" s="951"/>
      <c r="AH121" s="951"/>
      <c r="AI121" s="951"/>
      <c r="AJ121" s="952"/>
      <c r="AK121" s="988" t="s">
        <v>110</v>
      </c>
      <c r="AL121" s="951"/>
      <c r="AM121" s="951"/>
      <c r="AN121" s="951"/>
      <c r="AO121" s="952"/>
      <c r="AP121" s="989" t="s">
        <v>110</v>
      </c>
      <c r="AQ121" s="990"/>
      <c r="AR121" s="990"/>
      <c r="AS121" s="990"/>
      <c r="AT121" s="991"/>
      <c r="AU121" s="1023"/>
      <c r="AV121" s="1024"/>
      <c r="AW121" s="1024"/>
      <c r="AX121" s="1024"/>
      <c r="AY121" s="1025"/>
      <c r="AZ121" s="1000" t="s">
        <v>439</v>
      </c>
      <c r="BA121" s="992"/>
      <c r="BB121" s="992"/>
      <c r="BC121" s="992"/>
      <c r="BD121" s="992"/>
      <c r="BE121" s="992"/>
      <c r="BF121" s="992"/>
      <c r="BG121" s="992"/>
      <c r="BH121" s="992"/>
      <c r="BI121" s="992"/>
      <c r="BJ121" s="992"/>
      <c r="BK121" s="992"/>
      <c r="BL121" s="992"/>
      <c r="BM121" s="992"/>
      <c r="BN121" s="992"/>
      <c r="BO121" s="992"/>
      <c r="BP121" s="993"/>
      <c r="BQ121" s="1001">
        <v>59568395</v>
      </c>
      <c r="BR121" s="1002"/>
      <c r="BS121" s="1002"/>
      <c r="BT121" s="1002"/>
      <c r="BU121" s="1002"/>
      <c r="BV121" s="1002">
        <v>58751190</v>
      </c>
      <c r="BW121" s="1002"/>
      <c r="BX121" s="1002"/>
      <c r="BY121" s="1002"/>
      <c r="BZ121" s="1002"/>
      <c r="CA121" s="1002">
        <v>58403351</v>
      </c>
      <c r="CB121" s="1002"/>
      <c r="CC121" s="1002"/>
      <c r="CD121" s="1002"/>
      <c r="CE121" s="1002"/>
      <c r="CF121" s="1048">
        <v>153.5</v>
      </c>
      <c r="CG121" s="1049"/>
      <c r="CH121" s="1049"/>
      <c r="CI121" s="1049"/>
      <c r="CJ121" s="1049"/>
      <c r="CK121" s="1040"/>
      <c r="CL121" s="1041"/>
      <c r="CM121" s="1041"/>
      <c r="CN121" s="1041"/>
      <c r="CO121" s="1042"/>
      <c r="CP121" s="1031" t="s">
        <v>384</v>
      </c>
      <c r="CQ121" s="1032"/>
      <c r="CR121" s="1032"/>
      <c r="CS121" s="1032"/>
      <c r="CT121" s="1032"/>
      <c r="CU121" s="1032"/>
      <c r="CV121" s="1032"/>
      <c r="CW121" s="1032"/>
      <c r="CX121" s="1032"/>
      <c r="CY121" s="1032"/>
      <c r="CZ121" s="1032"/>
      <c r="DA121" s="1032"/>
      <c r="DB121" s="1032"/>
      <c r="DC121" s="1032"/>
      <c r="DD121" s="1032"/>
      <c r="DE121" s="1032"/>
      <c r="DF121" s="1033"/>
      <c r="DG121" s="946">
        <v>4021850</v>
      </c>
      <c r="DH121" s="947"/>
      <c r="DI121" s="947"/>
      <c r="DJ121" s="947"/>
      <c r="DK121" s="947"/>
      <c r="DL121" s="947">
        <v>3897145</v>
      </c>
      <c r="DM121" s="947"/>
      <c r="DN121" s="947"/>
      <c r="DO121" s="947"/>
      <c r="DP121" s="947"/>
      <c r="DQ121" s="947">
        <v>3869130</v>
      </c>
      <c r="DR121" s="947"/>
      <c r="DS121" s="947"/>
      <c r="DT121" s="947"/>
      <c r="DU121" s="947"/>
      <c r="DV121" s="948">
        <v>10.199999999999999</v>
      </c>
      <c r="DW121" s="948"/>
      <c r="DX121" s="948"/>
      <c r="DY121" s="948"/>
      <c r="DZ121" s="949"/>
    </row>
    <row r="122" spans="1:130" s="197" customFormat="1" ht="26.25" customHeight="1">
      <c r="A122" s="1097"/>
      <c r="B122" s="976"/>
      <c r="C122" s="943" t="s">
        <v>421</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50">
        <v>6092</v>
      </c>
      <c r="AB122" s="951"/>
      <c r="AC122" s="951"/>
      <c r="AD122" s="951"/>
      <c r="AE122" s="952"/>
      <c r="AF122" s="988" t="s">
        <v>110</v>
      </c>
      <c r="AG122" s="951"/>
      <c r="AH122" s="951"/>
      <c r="AI122" s="951"/>
      <c r="AJ122" s="952"/>
      <c r="AK122" s="988" t="s">
        <v>110</v>
      </c>
      <c r="AL122" s="951"/>
      <c r="AM122" s="951"/>
      <c r="AN122" s="951"/>
      <c r="AO122" s="952"/>
      <c r="AP122" s="989" t="s">
        <v>110</v>
      </c>
      <c r="AQ122" s="990"/>
      <c r="AR122" s="990"/>
      <c r="AS122" s="990"/>
      <c r="AT122" s="991"/>
      <c r="AU122" s="1026"/>
      <c r="AV122" s="1027"/>
      <c r="AW122" s="1027"/>
      <c r="AX122" s="1027"/>
      <c r="AY122" s="1027"/>
      <c r="AZ122" s="228" t="s">
        <v>169</v>
      </c>
      <c r="BA122" s="228"/>
      <c r="BB122" s="228"/>
      <c r="BC122" s="228"/>
      <c r="BD122" s="228"/>
      <c r="BE122" s="228"/>
      <c r="BF122" s="228"/>
      <c r="BG122" s="228"/>
      <c r="BH122" s="228"/>
      <c r="BI122" s="228"/>
      <c r="BJ122" s="228"/>
      <c r="BK122" s="228"/>
      <c r="BL122" s="228"/>
      <c r="BM122" s="228"/>
      <c r="BN122" s="228"/>
      <c r="BO122" s="998" t="s">
        <v>440</v>
      </c>
      <c r="BP122" s="999"/>
      <c r="BQ122" s="1058">
        <v>99656415</v>
      </c>
      <c r="BR122" s="1059"/>
      <c r="BS122" s="1059"/>
      <c r="BT122" s="1059"/>
      <c r="BU122" s="1059"/>
      <c r="BV122" s="1059">
        <v>95682798</v>
      </c>
      <c r="BW122" s="1059"/>
      <c r="BX122" s="1059"/>
      <c r="BY122" s="1059"/>
      <c r="BZ122" s="1059"/>
      <c r="CA122" s="1059">
        <v>94247230</v>
      </c>
      <c r="CB122" s="1059"/>
      <c r="CC122" s="1059"/>
      <c r="CD122" s="1059"/>
      <c r="CE122" s="1059"/>
      <c r="CF122" s="1028"/>
      <c r="CG122" s="1029"/>
      <c r="CH122" s="1029"/>
      <c r="CI122" s="1029"/>
      <c r="CJ122" s="1030"/>
      <c r="CK122" s="1040"/>
      <c r="CL122" s="1041"/>
      <c r="CM122" s="1041"/>
      <c r="CN122" s="1041"/>
      <c r="CO122" s="1042"/>
      <c r="CP122" s="1031" t="s">
        <v>386</v>
      </c>
      <c r="CQ122" s="1032"/>
      <c r="CR122" s="1032"/>
      <c r="CS122" s="1032"/>
      <c r="CT122" s="1032"/>
      <c r="CU122" s="1032"/>
      <c r="CV122" s="1032"/>
      <c r="CW122" s="1032"/>
      <c r="CX122" s="1032"/>
      <c r="CY122" s="1032"/>
      <c r="CZ122" s="1032"/>
      <c r="DA122" s="1032"/>
      <c r="DB122" s="1032"/>
      <c r="DC122" s="1032"/>
      <c r="DD122" s="1032"/>
      <c r="DE122" s="1032"/>
      <c r="DF122" s="1033"/>
      <c r="DG122" s="946">
        <v>40956</v>
      </c>
      <c r="DH122" s="947"/>
      <c r="DI122" s="947"/>
      <c r="DJ122" s="947"/>
      <c r="DK122" s="947"/>
      <c r="DL122" s="947">
        <v>20719</v>
      </c>
      <c r="DM122" s="947"/>
      <c r="DN122" s="947"/>
      <c r="DO122" s="947"/>
      <c r="DP122" s="947"/>
      <c r="DQ122" s="947">
        <v>20664</v>
      </c>
      <c r="DR122" s="947"/>
      <c r="DS122" s="947"/>
      <c r="DT122" s="947"/>
      <c r="DU122" s="947"/>
      <c r="DV122" s="948">
        <v>0.1</v>
      </c>
      <c r="DW122" s="948"/>
      <c r="DX122" s="948"/>
      <c r="DY122" s="948"/>
      <c r="DZ122" s="949"/>
    </row>
    <row r="123" spans="1:130" s="197" customFormat="1" ht="26.25" customHeight="1" thickBot="1">
      <c r="A123" s="1097"/>
      <c r="B123" s="976"/>
      <c r="C123" s="943" t="s">
        <v>427</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50">
        <v>116415</v>
      </c>
      <c r="AB123" s="951"/>
      <c r="AC123" s="951"/>
      <c r="AD123" s="951"/>
      <c r="AE123" s="952"/>
      <c r="AF123" s="988">
        <v>112752</v>
      </c>
      <c r="AG123" s="951"/>
      <c r="AH123" s="951"/>
      <c r="AI123" s="951"/>
      <c r="AJ123" s="952"/>
      <c r="AK123" s="988">
        <v>112036</v>
      </c>
      <c r="AL123" s="951"/>
      <c r="AM123" s="951"/>
      <c r="AN123" s="951"/>
      <c r="AO123" s="952"/>
      <c r="AP123" s="989">
        <v>0.3</v>
      </c>
      <c r="AQ123" s="990"/>
      <c r="AR123" s="990"/>
      <c r="AS123" s="990"/>
      <c r="AT123" s="991"/>
      <c r="AU123" s="1055" t="s">
        <v>441</v>
      </c>
      <c r="AV123" s="1056"/>
      <c r="AW123" s="1056"/>
      <c r="AX123" s="1056"/>
      <c r="AY123" s="1056"/>
      <c r="AZ123" s="1056"/>
      <c r="BA123" s="1056"/>
      <c r="BB123" s="1056"/>
      <c r="BC123" s="1056"/>
      <c r="BD123" s="1056"/>
      <c r="BE123" s="1056"/>
      <c r="BF123" s="1056"/>
      <c r="BG123" s="1056"/>
      <c r="BH123" s="1056"/>
      <c r="BI123" s="1056"/>
      <c r="BJ123" s="1056"/>
      <c r="BK123" s="1056"/>
      <c r="BL123" s="1056"/>
      <c r="BM123" s="1056"/>
      <c r="BN123" s="1056"/>
      <c r="BO123" s="1056"/>
      <c r="BP123" s="1057"/>
      <c r="BQ123" s="1050">
        <v>49.5</v>
      </c>
      <c r="BR123" s="1051"/>
      <c r="BS123" s="1051"/>
      <c r="BT123" s="1051"/>
      <c r="BU123" s="1051"/>
      <c r="BV123" s="1051">
        <v>48.8</v>
      </c>
      <c r="BW123" s="1051"/>
      <c r="BX123" s="1051"/>
      <c r="BY123" s="1051"/>
      <c r="BZ123" s="1051"/>
      <c r="CA123" s="1051">
        <v>43</v>
      </c>
      <c r="CB123" s="1051"/>
      <c r="CC123" s="1051"/>
      <c r="CD123" s="1051"/>
      <c r="CE123" s="1051"/>
      <c r="CF123" s="1052"/>
      <c r="CG123" s="1053"/>
      <c r="CH123" s="1053"/>
      <c r="CI123" s="1053"/>
      <c r="CJ123" s="1054"/>
      <c r="CK123" s="1040"/>
      <c r="CL123" s="1041"/>
      <c r="CM123" s="1041"/>
      <c r="CN123" s="1041"/>
      <c r="CO123" s="1042"/>
      <c r="CP123" s="1031" t="s">
        <v>442</v>
      </c>
      <c r="CQ123" s="1032"/>
      <c r="CR123" s="1032"/>
      <c r="CS123" s="1032"/>
      <c r="CT123" s="1032"/>
      <c r="CU123" s="1032"/>
      <c r="CV123" s="1032"/>
      <c r="CW123" s="1032"/>
      <c r="CX123" s="1032"/>
      <c r="CY123" s="1032"/>
      <c r="CZ123" s="1032"/>
      <c r="DA123" s="1032"/>
      <c r="DB123" s="1032"/>
      <c r="DC123" s="1032"/>
      <c r="DD123" s="1032"/>
      <c r="DE123" s="1032"/>
      <c r="DF123" s="1033"/>
      <c r="DG123" s="950">
        <v>4546</v>
      </c>
      <c r="DH123" s="951"/>
      <c r="DI123" s="951"/>
      <c r="DJ123" s="951"/>
      <c r="DK123" s="952"/>
      <c r="DL123" s="988">
        <v>3788</v>
      </c>
      <c r="DM123" s="951"/>
      <c r="DN123" s="951"/>
      <c r="DO123" s="951"/>
      <c r="DP123" s="952"/>
      <c r="DQ123" s="988">
        <v>2989</v>
      </c>
      <c r="DR123" s="951"/>
      <c r="DS123" s="951"/>
      <c r="DT123" s="951"/>
      <c r="DU123" s="952"/>
      <c r="DV123" s="989">
        <v>0</v>
      </c>
      <c r="DW123" s="990"/>
      <c r="DX123" s="990"/>
      <c r="DY123" s="990"/>
      <c r="DZ123" s="991"/>
    </row>
    <row r="124" spans="1:130" s="197" customFormat="1" ht="26.25" customHeight="1">
      <c r="A124" s="1097"/>
      <c r="B124" s="976"/>
      <c r="C124" s="943" t="s">
        <v>430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50" t="s">
        <v>110</v>
      </c>
      <c r="AB124" s="951"/>
      <c r="AC124" s="951"/>
      <c r="AD124" s="951"/>
      <c r="AE124" s="952"/>
      <c r="AF124" s="988" t="s">
        <v>110</v>
      </c>
      <c r="AG124" s="951"/>
      <c r="AH124" s="951"/>
      <c r="AI124" s="951"/>
      <c r="AJ124" s="952"/>
      <c r="AK124" s="988" t="s">
        <v>110</v>
      </c>
      <c r="AL124" s="951"/>
      <c r="AM124" s="951"/>
      <c r="AN124" s="951"/>
      <c r="AO124" s="952"/>
      <c r="AP124" s="989" t="s">
        <v>110</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1031" t="s">
        <v>443</v>
      </c>
      <c r="CQ124" s="1032"/>
      <c r="CR124" s="1032"/>
      <c r="CS124" s="1032"/>
      <c r="CT124" s="1032"/>
      <c r="CU124" s="1032"/>
      <c r="CV124" s="1032"/>
      <c r="CW124" s="1032"/>
      <c r="CX124" s="1032"/>
      <c r="CY124" s="1032"/>
      <c r="CZ124" s="1032"/>
      <c r="DA124" s="1032"/>
      <c r="DB124" s="1032"/>
      <c r="DC124" s="1032"/>
      <c r="DD124" s="1032"/>
      <c r="DE124" s="1032"/>
      <c r="DF124" s="1033"/>
      <c r="DG124" s="1010" t="s">
        <v>110</v>
      </c>
      <c r="DH124" s="1011"/>
      <c r="DI124" s="1011"/>
      <c r="DJ124" s="1011"/>
      <c r="DK124" s="1012"/>
      <c r="DL124" s="1013" t="s">
        <v>110</v>
      </c>
      <c r="DM124" s="1011"/>
      <c r="DN124" s="1011"/>
      <c r="DO124" s="1011"/>
      <c r="DP124" s="1012"/>
      <c r="DQ124" s="1013" t="s">
        <v>110</v>
      </c>
      <c r="DR124" s="1011"/>
      <c r="DS124" s="1011"/>
      <c r="DT124" s="1011"/>
      <c r="DU124" s="1012"/>
      <c r="DV124" s="1014" t="s">
        <v>110</v>
      </c>
      <c r="DW124" s="1015"/>
      <c r="DX124" s="1015"/>
      <c r="DY124" s="1015"/>
      <c r="DZ124" s="1016"/>
    </row>
    <row r="125" spans="1:130" s="197" customFormat="1" ht="26.25" customHeight="1" thickBot="1">
      <c r="A125" s="1097"/>
      <c r="B125" s="976"/>
      <c r="C125" s="943" t="s">
        <v>432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50" t="s">
        <v>110</v>
      </c>
      <c r="AB125" s="951"/>
      <c r="AC125" s="951"/>
      <c r="AD125" s="951"/>
      <c r="AE125" s="952"/>
      <c r="AF125" s="988" t="s">
        <v>110</v>
      </c>
      <c r="AG125" s="951"/>
      <c r="AH125" s="951"/>
      <c r="AI125" s="951"/>
      <c r="AJ125" s="952"/>
      <c r="AK125" s="988" t="s">
        <v>110</v>
      </c>
      <c r="AL125" s="951"/>
      <c r="AM125" s="951"/>
      <c r="AN125" s="951"/>
      <c r="AO125" s="952"/>
      <c r="AP125" s="989" t="s">
        <v>110</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444</v>
      </c>
      <c r="CL125" s="1038"/>
      <c r="CM125" s="1038"/>
      <c r="CN125" s="1038"/>
      <c r="CO125" s="1039"/>
      <c r="CP125" s="970" t="s">
        <v>445</v>
      </c>
      <c r="CQ125" s="914"/>
      <c r="CR125" s="914"/>
      <c r="CS125" s="914"/>
      <c r="CT125" s="914"/>
      <c r="CU125" s="914"/>
      <c r="CV125" s="914"/>
      <c r="CW125" s="914"/>
      <c r="CX125" s="914"/>
      <c r="CY125" s="914"/>
      <c r="CZ125" s="914"/>
      <c r="DA125" s="914"/>
      <c r="DB125" s="914"/>
      <c r="DC125" s="914"/>
      <c r="DD125" s="914"/>
      <c r="DE125" s="914"/>
      <c r="DF125" s="915"/>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97"/>
      <c r="B126" s="976"/>
      <c r="C126" s="943" t="s">
        <v>435</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50">
        <v>343191</v>
      </c>
      <c r="AB126" s="951"/>
      <c r="AC126" s="951"/>
      <c r="AD126" s="951"/>
      <c r="AE126" s="952"/>
      <c r="AF126" s="988">
        <v>380383</v>
      </c>
      <c r="AG126" s="951"/>
      <c r="AH126" s="951"/>
      <c r="AI126" s="951"/>
      <c r="AJ126" s="952"/>
      <c r="AK126" s="988">
        <v>480700</v>
      </c>
      <c r="AL126" s="951"/>
      <c r="AM126" s="951"/>
      <c r="AN126" s="951"/>
      <c r="AO126" s="952"/>
      <c r="AP126" s="989">
        <v>1.3</v>
      </c>
      <c r="AQ126" s="990"/>
      <c r="AR126" s="990"/>
      <c r="AS126" s="990"/>
      <c r="AT126" s="991"/>
      <c r="AU126" s="233"/>
      <c r="AV126" s="233"/>
      <c r="AW126" s="233"/>
      <c r="AX126" s="1060" t="s">
        <v>446</v>
      </c>
      <c r="AY126" s="1061"/>
      <c r="AZ126" s="1061"/>
      <c r="BA126" s="1061"/>
      <c r="BB126" s="1061"/>
      <c r="BC126" s="1061"/>
      <c r="BD126" s="1061"/>
      <c r="BE126" s="1062"/>
      <c r="BF126" s="1142" t="s">
        <v>447</v>
      </c>
      <c r="BG126" s="1061"/>
      <c r="BH126" s="1061"/>
      <c r="BI126" s="1061"/>
      <c r="BJ126" s="1061"/>
      <c r="BK126" s="1061"/>
      <c r="BL126" s="1062"/>
      <c r="BM126" s="1142" t="s">
        <v>448</v>
      </c>
      <c r="BN126" s="1061"/>
      <c r="BO126" s="1061"/>
      <c r="BP126" s="1061"/>
      <c r="BQ126" s="1061"/>
      <c r="BR126" s="1061"/>
      <c r="BS126" s="1062"/>
      <c r="BT126" s="1142" t="s">
        <v>449</v>
      </c>
      <c r="BU126" s="1061"/>
      <c r="BV126" s="1061"/>
      <c r="BW126" s="1061"/>
      <c r="BX126" s="1061"/>
      <c r="BY126" s="1061"/>
      <c r="BZ126" s="1143"/>
      <c r="CA126" s="233"/>
      <c r="CB126" s="233"/>
      <c r="CC126" s="233"/>
      <c r="CD126" s="234"/>
      <c r="CE126" s="234"/>
      <c r="CF126" s="234"/>
      <c r="CG126" s="231"/>
      <c r="CH126" s="231"/>
      <c r="CI126" s="231"/>
      <c r="CJ126" s="232"/>
      <c r="CK126" s="1041"/>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6">
        <v>1052531</v>
      </c>
      <c r="DH126" s="947"/>
      <c r="DI126" s="947"/>
      <c r="DJ126" s="947"/>
      <c r="DK126" s="947"/>
      <c r="DL126" s="947">
        <v>1016442</v>
      </c>
      <c r="DM126" s="947"/>
      <c r="DN126" s="947"/>
      <c r="DO126" s="947"/>
      <c r="DP126" s="947"/>
      <c r="DQ126" s="947">
        <v>2588128</v>
      </c>
      <c r="DR126" s="947"/>
      <c r="DS126" s="947"/>
      <c r="DT126" s="947"/>
      <c r="DU126" s="947"/>
      <c r="DV126" s="948">
        <v>6.8</v>
      </c>
      <c r="DW126" s="948"/>
      <c r="DX126" s="948"/>
      <c r="DY126" s="948"/>
      <c r="DZ126" s="949"/>
    </row>
    <row r="127" spans="1:130" s="197" customFormat="1" ht="26.25" customHeight="1" thickBot="1">
      <c r="A127" s="1098"/>
      <c r="B127" s="978"/>
      <c r="C127" s="1017" t="s">
        <v>451</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50" t="s">
        <v>110</v>
      </c>
      <c r="AB127" s="951"/>
      <c r="AC127" s="951"/>
      <c r="AD127" s="951"/>
      <c r="AE127" s="952"/>
      <c r="AF127" s="988" t="s">
        <v>110</v>
      </c>
      <c r="AG127" s="951"/>
      <c r="AH127" s="951"/>
      <c r="AI127" s="951"/>
      <c r="AJ127" s="952"/>
      <c r="AK127" s="988" t="s">
        <v>110</v>
      </c>
      <c r="AL127" s="951"/>
      <c r="AM127" s="951"/>
      <c r="AN127" s="951"/>
      <c r="AO127" s="952"/>
      <c r="AP127" s="989" t="s">
        <v>110</v>
      </c>
      <c r="AQ127" s="990"/>
      <c r="AR127" s="990"/>
      <c r="AS127" s="990"/>
      <c r="AT127" s="991"/>
      <c r="AU127" s="233"/>
      <c r="AV127" s="233"/>
      <c r="AW127" s="233"/>
      <c r="AX127" s="913" t="s">
        <v>452</v>
      </c>
      <c r="AY127" s="914"/>
      <c r="AZ127" s="914"/>
      <c r="BA127" s="914"/>
      <c r="BB127" s="914"/>
      <c r="BC127" s="914"/>
      <c r="BD127" s="914"/>
      <c r="BE127" s="915"/>
      <c r="BF127" s="1065" t="s">
        <v>110</v>
      </c>
      <c r="BG127" s="1066"/>
      <c r="BH127" s="1066"/>
      <c r="BI127" s="1066"/>
      <c r="BJ127" s="1066"/>
      <c r="BK127" s="1066"/>
      <c r="BL127" s="1123"/>
      <c r="BM127" s="1065">
        <v>11.38</v>
      </c>
      <c r="BN127" s="1066"/>
      <c r="BO127" s="1066"/>
      <c r="BP127" s="1066"/>
      <c r="BQ127" s="1066"/>
      <c r="BR127" s="1066"/>
      <c r="BS127" s="1123"/>
      <c r="BT127" s="1065">
        <v>20</v>
      </c>
      <c r="BU127" s="1066"/>
      <c r="BV127" s="1066"/>
      <c r="BW127" s="1066"/>
      <c r="BX127" s="1066"/>
      <c r="BY127" s="1066"/>
      <c r="BZ127" s="1067"/>
      <c r="CA127" s="234"/>
      <c r="CB127" s="234"/>
      <c r="CC127" s="234"/>
      <c r="CD127" s="234"/>
      <c r="CE127" s="234"/>
      <c r="CF127" s="234"/>
      <c r="CG127" s="231"/>
      <c r="CH127" s="231"/>
      <c r="CI127" s="231"/>
      <c r="CJ127" s="232"/>
      <c r="CK127" s="1063"/>
      <c r="CL127" s="1063"/>
      <c r="CM127" s="1063"/>
      <c r="CN127" s="1063"/>
      <c r="CO127" s="1064"/>
      <c r="CP127" s="1068" t="s">
        <v>453</v>
      </c>
      <c r="CQ127" s="1069"/>
      <c r="CR127" s="1069"/>
      <c r="CS127" s="1069"/>
      <c r="CT127" s="1069"/>
      <c r="CU127" s="1069"/>
      <c r="CV127" s="1069"/>
      <c r="CW127" s="1069"/>
      <c r="CX127" s="1069"/>
      <c r="CY127" s="1069"/>
      <c r="CZ127" s="1069"/>
      <c r="DA127" s="1069"/>
      <c r="DB127" s="1069"/>
      <c r="DC127" s="1069"/>
      <c r="DD127" s="1069"/>
      <c r="DE127" s="1069"/>
      <c r="DF127" s="1070"/>
      <c r="DG127" s="1071">
        <v>35556</v>
      </c>
      <c r="DH127" s="1072"/>
      <c r="DI127" s="1072"/>
      <c r="DJ127" s="1072"/>
      <c r="DK127" s="1072"/>
      <c r="DL127" s="1072">
        <v>31249</v>
      </c>
      <c r="DM127" s="1072"/>
      <c r="DN127" s="1072"/>
      <c r="DO127" s="1072"/>
      <c r="DP127" s="1072"/>
      <c r="DQ127" s="1072">
        <v>26944</v>
      </c>
      <c r="DR127" s="1072"/>
      <c r="DS127" s="1072"/>
      <c r="DT127" s="1072"/>
      <c r="DU127" s="1072"/>
      <c r="DV127" s="1073">
        <v>0.1</v>
      </c>
      <c r="DW127" s="1073"/>
      <c r="DX127" s="1073"/>
      <c r="DY127" s="1073"/>
      <c r="DZ127" s="1074"/>
    </row>
    <row r="128" spans="1:130" s="197" customFormat="1" ht="26.25" customHeight="1">
      <c r="A128" s="1092" t="s">
        <v>454</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455</v>
      </c>
      <c r="X128" s="1094"/>
      <c r="Y128" s="1094"/>
      <c r="Z128" s="1095"/>
      <c r="AA128" s="1135">
        <v>2434619</v>
      </c>
      <c r="AB128" s="1136"/>
      <c r="AC128" s="1136"/>
      <c r="AD128" s="1136"/>
      <c r="AE128" s="1137"/>
      <c r="AF128" s="1138">
        <v>2301534</v>
      </c>
      <c r="AG128" s="1136"/>
      <c r="AH128" s="1136"/>
      <c r="AI128" s="1136"/>
      <c r="AJ128" s="1137"/>
      <c r="AK128" s="1138">
        <v>2478195</v>
      </c>
      <c r="AL128" s="1136"/>
      <c r="AM128" s="1136"/>
      <c r="AN128" s="1136"/>
      <c r="AO128" s="1137"/>
      <c r="AP128" s="1139"/>
      <c r="AQ128" s="1140"/>
      <c r="AR128" s="1140"/>
      <c r="AS128" s="1140"/>
      <c r="AT128" s="1141"/>
      <c r="AU128" s="235"/>
      <c r="AV128" s="235"/>
      <c r="AW128" s="235"/>
      <c r="AX128" s="1075" t="s">
        <v>456</v>
      </c>
      <c r="AY128" s="980"/>
      <c r="AZ128" s="980"/>
      <c r="BA128" s="980"/>
      <c r="BB128" s="980"/>
      <c r="BC128" s="980"/>
      <c r="BD128" s="980"/>
      <c r="BE128" s="981"/>
      <c r="BF128" s="1087" t="s">
        <v>110</v>
      </c>
      <c r="BG128" s="1088"/>
      <c r="BH128" s="1088"/>
      <c r="BI128" s="1088"/>
      <c r="BJ128" s="1088"/>
      <c r="BK128" s="1088"/>
      <c r="BL128" s="1089"/>
      <c r="BM128" s="1087">
        <v>16.38</v>
      </c>
      <c r="BN128" s="1088"/>
      <c r="BO128" s="1088"/>
      <c r="BP128" s="1088"/>
      <c r="BQ128" s="1088"/>
      <c r="BR128" s="1088"/>
      <c r="BS128" s="1089"/>
      <c r="BT128" s="1087">
        <v>30</v>
      </c>
      <c r="BU128" s="1090"/>
      <c r="BV128" s="1090"/>
      <c r="BW128" s="1090"/>
      <c r="BX128" s="1090"/>
      <c r="BY128" s="1090"/>
      <c r="BZ128" s="109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81" t="s">
        <v>457</v>
      </c>
      <c r="X129" s="1082"/>
      <c r="Y129" s="1082"/>
      <c r="Z129" s="1083"/>
      <c r="AA129" s="950">
        <v>42708278</v>
      </c>
      <c r="AB129" s="951"/>
      <c r="AC129" s="951"/>
      <c r="AD129" s="951"/>
      <c r="AE129" s="952"/>
      <c r="AF129" s="988">
        <v>42734059</v>
      </c>
      <c r="AG129" s="951"/>
      <c r="AH129" s="951"/>
      <c r="AI129" s="951"/>
      <c r="AJ129" s="952"/>
      <c r="AK129" s="988">
        <v>43073912</v>
      </c>
      <c r="AL129" s="951"/>
      <c r="AM129" s="951"/>
      <c r="AN129" s="951"/>
      <c r="AO129" s="952"/>
      <c r="AP129" s="1084"/>
      <c r="AQ129" s="1085"/>
      <c r="AR129" s="1085"/>
      <c r="AS129" s="1085"/>
      <c r="AT129" s="1086"/>
      <c r="AU129" s="235"/>
      <c r="AV129" s="235"/>
      <c r="AW129" s="235"/>
      <c r="AX129" s="1075" t="s">
        <v>458</v>
      </c>
      <c r="AY129" s="980"/>
      <c r="AZ129" s="980"/>
      <c r="BA129" s="980"/>
      <c r="BB129" s="980"/>
      <c r="BC129" s="980"/>
      <c r="BD129" s="980"/>
      <c r="BE129" s="981"/>
      <c r="BF129" s="1076">
        <v>5.3</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81" t="s">
        <v>460</v>
      </c>
      <c r="X130" s="1082"/>
      <c r="Y130" s="1082"/>
      <c r="Z130" s="1083"/>
      <c r="AA130" s="950">
        <v>5366370</v>
      </c>
      <c r="AB130" s="951"/>
      <c r="AC130" s="951"/>
      <c r="AD130" s="951"/>
      <c r="AE130" s="952"/>
      <c r="AF130" s="988">
        <v>5556905</v>
      </c>
      <c r="AG130" s="951"/>
      <c r="AH130" s="951"/>
      <c r="AI130" s="951"/>
      <c r="AJ130" s="952"/>
      <c r="AK130" s="988">
        <v>5021854</v>
      </c>
      <c r="AL130" s="951"/>
      <c r="AM130" s="951"/>
      <c r="AN130" s="951"/>
      <c r="AO130" s="952"/>
      <c r="AP130" s="1084"/>
      <c r="AQ130" s="1085"/>
      <c r="AR130" s="1085"/>
      <c r="AS130" s="1085"/>
      <c r="AT130" s="1086"/>
      <c r="AU130" s="235"/>
      <c r="AV130" s="235"/>
      <c r="AW130" s="235"/>
      <c r="AX130" s="1119" t="s">
        <v>461</v>
      </c>
      <c r="AY130" s="1069"/>
      <c r="AZ130" s="1069"/>
      <c r="BA130" s="1069"/>
      <c r="BB130" s="1069"/>
      <c r="BC130" s="1069"/>
      <c r="BD130" s="1069"/>
      <c r="BE130" s="1070"/>
      <c r="BF130" s="1120">
        <v>43</v>
      </c>
      <c r="BG130" s="1121"/>
      <c r="BH130" s="1121"/>
      <c r="BI130" s="1121"/>
      <c r="BJ130" s="1121"/>
      <c r="BK130" s="1121"/>
      <c r="BL130" s="1122"/>
      <c r="BM130" s="1120">
        <v>350</v>
      </c>
      <c r="BN130" s="1121"/>
      <c r="BO130" s="1121"/>
      <c r="BP130" s="1121"/>
      <c r="BQ130" s="1121"/>
      <c r="BR130" s="1121"/>
      <c r="BS130" s="1122"/>
      <c r="BT130" s="1099"/>
      <c r="BU130" s="1100"/>
      <c r="BV130" s="1100"/>
      <c r="BW130" s="1100"/>
      <c r="BX130" s="1100"/>
      <c r="BY130" s="1100"/>
      <c r="BZ130" s="110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6" t="s">
        <v>462</v>
      </c>
      <c r="X131" s="1127"/>
      <c r="Y131" s="1127"/>
      <c r="Z131" s="1128"/>
      <c r="AA131" s="1010">
        <v>37341908</v>
      </c>
      <c r="AB131" s="1011"/>
      <c r="AC131" s="1011"/>
      <c r="AD131" s="1011"/>
      <c r="AE131" s="1012"/>
      <c r="AF131" s="1013">
        <v>37177154</v>
      </c>
      <c r="AG131" s="1011"/>
      <c r="AH131" s="1011"/>
      <c r="AI131" s="1011"/>
      <c r="AJ131" s="1012"/>
      <c r="AK131" s="1013">
        <v>38052058</v>
      </c>
      <c r="AL131" s="1011"/>
      <c r="AM131" s="1011"/>
      <c r="AN131" s="1011"/>
      <c r="AO131" s="1012"/>
      <c r="AP131" s="1129"/>
      <c r="AQ131" s="1130"/>
      <c r="AR131" s="1130"/>
      <c r="AS131" s="1130"/>
      <c r="AT131" s="113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463</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464</v>
      </c>
      <c r="W132" s="1107"/>
      <c r="X132" s="1107"/>
      <c r="Y132" s="1107"/>
      <c r="Z132" s="1108"/>
      <c r="AA132" s="1109">
        <v>6.7865240289999997</v>
      </c>
      <c r="AB132" s="1110"/>
      <c r="AC132" s="1110"/>
      <c r="AD132" s="1110"/>
      <c r="AE132" s="1111"/>
      <c r="AF132" s="1112">
        <v>4.6951765050000001</v>
      </c>
      <c r="AG132" s="1110"/>
      <c r="AH132" s="1110"/>
      <c r="AI132" s="1110"/>
      <c r="AJ132" s="1111"/>
      <c r="AK132" s="1112">
        <v>4.6925077599999998</v>
      </c>
      <c r="AL132" s="1110"/>
      <c r="AM132" s="1110"/>
      <c r="AN132" s="1110"/>
      <c r="AO132" s="1111"/>
      <c r="AP132" s="1028"/>
      <c r="AQ132" s="1029"/>
      <c r="AR132" s="1029"/>
      <c r="AS132" s="1029"/>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465</v>
      </c>
      <c r="W133" s="1114"/>
      <c r="X133" s="1114"/>
      <c r="Y133" s="1114"/>
      <c r="Z133" s="1115"/>
      <c r="AA133" s="1116">
        <v>7.8</v>
      </c>
      <c r="AB133" s="1117"/>
      <c r="AC133" s="1117"/>
      <c r="AD133" s="1117"/>
      <c r="AE133" s="1118"/>
      <c r="AF133" s="1116">
        <v>6.5</v>
      </c>
      <c r="AG133" s="1117"/>
      <c r="AH133" s="1117"/>
      <c r="AI133" s="1117"/>
      <c r="AJ133" s="1118"/>
      <c r="AK133" s="1116">
        <v>5.3</v>
      </c>
      <c r="AL133" s="1117"/>
      <c r="AM133" s="1117"/>
      <c r="AN133" s="1117"/>
      <c r="AO133" s="1118"/>
      <c r="AP133" s="1052"/>
      <c r="AQ133" s="1053"/>
      <c r="AR133" s="1053"/>
      <c r="AS133" s="1053"/>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15:CG15"/>
    <mergeCell ref="BS14:CG14"/>
    <mergeCell ref="BS13:CG13"/>
    <mergeCell ref="BS12:CG12"/>
    <mergeCell ref="BS11:CG11"/>
    <mergeCell ref="BS10:CG10"/>
    <mergeCell ref="BS9:CG9"/>
    <mergeCell ref="BS8:CG8"/>
    <mergeCell ref="B68:P68"/>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CA113:CE113"/>
    <mergeCell ref="BV112:BZ112"/>
    <mergeCell ref="CA112:CE112"/>
    <mergeCell ref="CF112:CJ112"/>
    <mergeCell ref="AZ112:BP112"/>
    <mergeCell ref="BQ112:BU112"/>
    <mergeCell ref="AP88:AT88"/>
    <mergeCell ref="AU88:AY88"/>
    <mergeCell ref="AZ88:BD88"/>
    <mergeCell ref="AP86:AT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CH66:CL66"/>
    <mergeCell ref="CM66:CQ66"/>
    <mergeCell ref="AU69:AY69"/>
    <mergeCell ref="AZ69:BD69"/>
    <mergeCell ref="CR68:CV68"/>
    <mergeCell ref="CW68:DA68"/>
    <mergeCell ref="DB68:DF68"/>
    <mergeCell ref="DG68:DK68"/>
    <mergeCell ref="DL68:DP68"/>
    <mergeCell ref="CR66:CV66"/>
    <mergeCell ref="BS67:CG67"/>
    <mergeCell ref="CH67:CL67"/>
    <mergeCell ref="CM67:CQ67"/>
    <mergeCell ref="CR67:CV67"/>
    <mergeCell ref="AP68:AT68"/>
    <mergeCell ref="AU68:AY68"/>
    <mergeCell ref="AZ68:BD68"/>
    <mergeCell ref="BS68:CG68"/>
    <mergeCell ref="CH68:CL68"/>
    <mergeCell ref="CM68:CQ68"/>
    <mergeCell ref="AA63:AE63"/>
    <mergeCell ref="AF63:AJ63"/>
    <mergeCell ref="AK63:AO63"/>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DV67:DZ67"/>
    <mergeCell ref="CW66:DA66"/>
    <mergeCell ref="DB66:DF66"/>
    <mergeCell ref="DG66:DK66"/>
    <mergeCell ref="DL66:DP66"/>
    <mergeCell ref="DQ66:DU66"/>
    <mergeCell ref="DV66:DZ66"/>
    <mergeCell ref="BS66:CG66"/>
    <mergeCell ref="DL64:DP64"/>
    <mergeCell ref="DQ64:DU64"/>
    <mergeCell ref="DV64:DZ64"/>
    <mergeCell ref="BS65:CG65"/>
    <mergeCell ref="CH65:CL65"/>
    <mergeCell ref="CM65:CQ65"/>
    <mergeCell ref="CR65:CV65"/>
    <mergeCell ref="CW65:DA65"/>
    <mergeCell ref="DB65:DF65"/>
    <mergeCell ref="DG65:DK65"/>
    <mergeCell ref="DV61:DZ61"/>
    <mergeCell ref="CW62:DA62"/>
    <mergeCell ref="DB62:DF62"/>
    <mergeCell ref="DG62:DK62"/>
    <mergeCell ref="DL62:DP62"/>
    <mergeCell ref="DQ62:DU62"/>
    <mergeCell ref="DV62:DZ62"/>
    <mergeCell ref="BS64:CG64"/>
    <mergeCell ref="CH64:CL64"/>
    <mergeCell ref="CM64:CQ64"/>
    <mergeCell ref="CR64:CV64"/>
    <mergeCell ref="CW64:DA64"/>
    <mergeCell ref="DB64:DF64"/>
    <mergeCell ref="DG64:DK64"/>
    <mergeCell ref="BS63:CG63"/>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AZ63:BD63"/>
    <mergeCell ref="BE63:BI63"/>
    <mergeCell ref="BJ63:BN63"/>
    <mergeCell ref="B63:P63"/>
    <mergeCell ref="Q63:U63"/>
    <mergeCell ref="V63:Z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CH16:CL16"/>
    <mergeCell ref="CM16:CQ16"/>
    <mergeCell ref="BS16:CG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90" zoomScaleNormal="85" zoomScaleSheetLayoutView="90" workbookViewId="0">
      <selection activeCell="E43" sqref="E43:S47"/>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 zoomScale="90" zoomScaleNormal="90" zoomScaleSheetLayoutView="55" workbookViewId="0">
      <selection activeCell="E43" sqref="E43:S4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E43" sqref="E43:S4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14585405</v>
      </c>
      <c r="L9" s="264">
        <v>62341</v>
      </c>
      <c r="M9" s="265">
        <v>57432</v>
      </c>
      <c r="N9" s="266">
        <v>8.5</v>
      </c>
    </row>
    <row r="10" spans="1:16">
      <c r="A10" s="248"/>
      <c r="B10" s="244"/>
      <c r="C10" s="244"/>
      <c r="D10" s="244"/>
      <c r="E10" s="244"/>
      <c r="F10" s="244"/>
      <c r="G10" s="1149" t="s">
        <v>474</v>
      </c>
      <c r="H10" s="1150"/>
      <c r="I10" s="1150"/>
      <c r="J10" s="1151"/>
      <c r="K10" s="267">
        <v>1317027</v>
      </c>
      <c r="L10" s="268">
        <v>5629</v>
      </c>
      <c r="M10" s="269">
        <v>3554</v>
      </c>
      <c r="N10" s="270">
        <v>58.4</v>
      </c>
    </row>
    <row r="11" spans="1:16" ht="13.5" customHeight="1">
      <c r="A11" s="248"/>
      <c r="B11" s="244"/>
      <c r="C11" s="244"/>
      <c r="D11" s="244"/>
      <c r="E11" s="244"/>
      <c r="F11" s="244"/>
      <c r="G11" s="1149" t="s">
        <v>475</v>
      </c>
      <c r="H11" s="1150"/>
      <c r="I11" s="1150"/>
      <c r="J11" s="1151"/>
      <c r="K11" s="267">
        <v>7235</v>
      </c>
      <c r="L11" s="268">
        <v>31</v>
      </c>
      <c r="M11" s="269">
        <v>1872</v>
      </c>
      <c r="N11" s="270">
        <v>-98.3</v>
      </c>
    </row>
    <row r="12" spans="1:16" ht="13.5" customHeight="1">
      <c r="A12" s="248"/>
      <c r="B12" s="244"/>
      <c r="C12" s="244"/>
      <c r="D12" s="244"/>
      <c r="E12" s="244"/>
      <c r="F12" s="244"/>
      <c r="G12" s="1149" t="s">
        <v>476</v>
      </c>
      <c r="H12" s="1150"/>
      <c r="I12" s="1150"/>
      <c r="J12" s="1151"/>
      <c r="K12" s="267">
        <v>905680</v>
      </c>
      <c r="L12" s="268">
        <v>3871</v>
      </c>
      <c r="M12" s="269">
        <v>1337</v>
      </c>
      <c r="N12" s="270">
        <v>189.5</v>
      </c>
    </row>
    <row r="13" spans="1:16" ht="13.5" customHeight="1">
      <c r="A13" s="248"/>
      <c r="B13" s="244"/>
      <c r="C13" s="244"/>
      <c r="D13" s="244"/>
      <c r="E13" s="244"/>
      <c r="F13" s="244"/>
      <c r="G13" s="1149" t="s">
        <v>477</v>
      </c>
      <c r="H13" s="1150"/>
      <c r="I13" s="1150"/>
      <c r="J13" s="1151"/>
      <c r="K13" s="267">
        <v>550000</v>
      </c>
      <c r="L13" s="268">
        <v>2351</v>
      </c>
      <c r="M13" s="269">
        <v>100</v>
      </c>
      <c r="N13" s="270">
        <v>2251</v>
      </c>
    </row>
    <row r="14" spans="1:16" ht="13.5" customHeight="1">
      <c r="A14" s="248"/>
      <c r="B14" s="244"/>
      <c r="C14" s="244"/>
      <c r="D14" s="244"/>
      <c r="E14" s="244"/>
      <c r="F14" s="244"/>
      <c r="G14" s="1149" t="s">
        <v>478</v>
      </c>
      <c r="H14" s="1150"/>
      <c r="I14" s="1150"/>
      <c r="J14" s="1151"/>
      <c r="K14" s="267">
        <v>410346</v>
      </c>
      <c r="L14" s="268">
        <v>1754</v>
      </c>
      <c r="M14" s="269">
        <v>1938</v>
      </c>
      <c r="N14" s="270">
        <v>-9.5</v>
      </c>
    </row>
    <row r="15" spans="1:16" ht="13.5" customHeight="1">
      <c r="A15" s="248"/>
      <c r="B15" s="244"/>
      <c r="C15" s="244"/>
      <c r="D15" s="244"/>
      <c r="E15" s="244"/>
      <c r="F15" s="244"/>
      <c r="G15" s="1149" t="s">
        <v>479</v>
      </c>
      <c r="H15" s="1150"/>
      <c r="I15" s="1150"/>
      <c r="J15" s="1151"/>
      <c r="K15" s="267">
        <v>139233</v>
      </c>
      <c r="L15" s="268">
        <v>595</v>
      </c>
      <c r="M15" s="269">
        <v>1186</v>
      </c>
      <c r="N15" s="270">
        <v>-49.8</v>
      </c>
    </row>
    <row r="16" spans="1:16">
      <c r="A16" s="248"/>
      <c r="B16" s="244"/>
      <c r="C16" s="244"/>
      <c r="D16" s="244"/>
      <c r="E16" s="244"/>
      <c r="F16" s="244"/>
      <c r="G16" s="1152" t="s">
        <v>480</v>
      </c>
      <c r="H16" s="1153"/>
      <c r="I16" s="1153"/>
      <c r="J16" s="1154"/>
      <c r="K16" s="268">
        <v>-1139714</v>
      </c>
      <c r="L16" s="268">
        <v>-4871</v>
      </c>
      <c r="M16" s="269">
        <v>-5101</v>
      </c>
      <c r="N16" s="270">
        <v>-4.5</v>
      </c>
    </row>
    <row r="17" spans="1:16">
      <c r="A17" s="248"/>
      <c r="B17" s="244"/>
      <c r="C17" s="244"/>
      <c r="D17" s="244"/>
      <c r="E17" s="244"/>
      <c r="F17" s="244"/>
      <c r="G17" s="1152" t="s">
        <v>169</v>
      </c>
      <c r="H17" s="1153"/>
      <c r="I17" s="1153"/>
      <c r="J17" s="1154"/>
      <c r="K17" s="268">
        <v>16775212</v>
      </c>
      <c r="L17" s="268">
        <v>71701</v>
      </c>
      <c r="M17" s="269">
        <v>62317</v>
      </c>
      <c r="N17" s="270">
        <v>15.1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5.85</v>
      </c>
      <c r="L21" s="281">
        <v>6.15</v>
      </c>
      <c r="M21" s="282">
        <v>-0.3</v>
      </c>
      <c r="N21" s="249"/>
      <c r="O21" s="283"/>
      <c r="P21" s="279"/>
    </row>
    <row r="22" spans="1:16" s="284" customFormat="1">
      <c r="A22" s="279"/>
      <c r="B22" s="249"/>
      <c r="C22" s="249"/>
      <c r="D22" s="249"/>
      <c r="E22" s="249"/>
      <c r="F22" s="249"/>
      <c r="G22" s="1144" t="s">
        <v>486</v>
      </c>
      <c r="H22" s="1145"/>
      <c r="I22" s="1145"/>
      <c r="J22" s="1146"/>
      <c r="K22" s="285">
        <v>99</v>
      </c>
      <c r="L22" s="286">
        <v>100.2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490</v>
      </c>
      <c r="H32" s="1161"/>
      <c r="I32" s="1161"/>
      <c r="J32" s="1162"/>
      <c r="K32" s="294">
        <v>6820090</v>
      </c>
      <c r="L32" s="294">
        <v>29150</v>
      </c>
      <c r="M32" s="295">
        <v>33247</v>
      </c>
      <c r="N32" s="296">
        <v>-12.3</v>
      </c>
    </row>
    <row r="33" spans="1:16" ht="13.5" customHeight="1">
      <c r="A33" s="248"/>
      <c r="B33" s="244"/>
      <c r="C33" s="244"/>
      <c r="D33" s="244"/>
      <c r="E33" s="244"/>
      <c r="F33" s="244"/>
      <c r="G33" s="1160" t="s">
        <v>491</v>
      </c>
      <c r="H33" s="1161"/>
      <c r="I33" s="1161"/>
      <c r="J33" s="1162"/>
      <c r="K33" s="294" t="s">
        <v>492</v>
      </c>
      <c r="L33" s="294" t="s">
        <v>492</v>
      </c>
      <c r="M33" s="295">
        <v>7</v>
      </c>
      <c r="N33" s="296" t="s">
        <v>492</v>
      </c>
    </row>
    <row r="34" spans="1:16" ht="27" customHeight="1">
      <c r="A34" s="248"/>
      <c r="B34" s="244"/>
      <c r="C34" s="244"/>
      <c r="D34" s="244"/>
      <c r="E34" s="244"/>
      <c r="F34" s="244"/>
      <c r="G34" s="1160" t="s">
        <v>493</v>
      </c>
      <c r="H34" s="1161"/>
      <c r="I34" s="1161"/>
      <c r="J34" s="1162"/>
      <c r="K34" s="294">
        <v>6667</v>
      </c>
      <c r="L34" s="294">
        <v>28</v>
      </c>
      <c r="M34" s="295">
        <v>75</v>
      </c>
      <c r="N34" s="296">
        <v>-62.7</v>
      </c>
    </row>
    <row r="35" spans="1:16" ht="27" customHeight="1">
      <c r="A35" s="248"/>
      <c r="B35" s="244"/>
      <c r="C35" s="244"/>
      <c r="D35" s="244"/>
      <c r="E35" s="244"/>
      <c r="F35" s="244"/>
      <c r="G35" s="1160" t="s">
        <v>494</v>
      </c>
      <c r="H35" s="1161"/>
      <c r="I35" s="1161"/>
      <c r="J35" s="1162"/>
      <c r="K35" s="294">
        <v>1862339</v>
      </c>
      <c r="L35" s="294">
        <v>7960</v>
      </c>
      <c r="M35" s="295">
        <v>11550</v>
      </c>
      <c r="N35" s="296">
        <v>-31.1</v>
      </c>
    </row>
    <row r="36" spans="1:16" ht="27" customHeight="1">
      <c r="A36" s="248"/>
      <c r="B36" s="244"/>
      <c r="C36" s="244"/>
      <c r="D36" s="244"/>
      <c r="E36" s="244"/>
      <c r="F36" s="244"/>
      <c r="G36" s="1160" t="s">
        <v>495</v>
      </c>
      <c r="H36" s="1161"/>
      <c r="I36" s="1161"/>
      <c r="J36" s="1162"/>
      <c r="K36" s="294">
        <v>3441</v>
      </c>
      <c r="L36" s="294">
        <v>15</v>
      </c>
      <c r="M36" s="295">
        <v>437</v>
      </c>
      <c r="N36" s="296">
        <v>-96.6</v>
      </c>
    </row>
    <row r="37" spans="1:16" ht="13.5" customHeight="1">
      <c r="A37" s="248"/>
      <c r="B37" s="244"/>
      <c r="C37" s="244"/>
      <c r="D37" s="244"/>
      <c r="E37" s="244"/>
      <c r="F37" s="244"/>
      <c r="G37" s="1160" t="s">
        <v>496</v>
      </c>
      <c r="H37" s="1161"/>
      <c r="I37" s="1161"/>
      <c r="J37" s="1162"/>
      <c r="K37" s="294">
        <v>592736</v>
      </c>
      <c r="L37" s="294">
        <v>2533</v>
      </c>
      <c r="M37" s="295">
        <v>1068</v>
      </c>
      <c r="N37" s="296">
        <v>137.19999999999999</v>
      </c>
    </row>
    <row r="38" spans="1:16" ht="27" customHeight="1">
      <c r="A38" s="248"/>
      <c r="B38" s="244"/>
      <c r="C38" s="244"/>
      <c r="D38" s="244"/>
      <c r="E38" s="244"/>
      <c r="F38" s="244"/>
      <c r="G38" s="1163" t="s">
        <v>497</v>
      </c>
      <c r="H38" s="1164"/>
      <c r="I38" s="1164"/>
      <c r="J38" s="1165"/>
      <c r="K38" s="297">
        <v>372</v>
      </c>
      <c r="L38" s="297">
        <v>2</v>
      </c>
      <c r="M38" s="298">
        <v>2</v>
      </c>
      <c r="N38" s="299">
        <v>0</v>
      </c>
      <c r="O38" s="293"/>
    </row>
    <row r="39" spans="1:16">
      <c r="A39" s="248"/>
      <c r="B39" s="244"/>
      <c r="C39" s="244"/>
      <c r="D39" s="244"/>
      <c r="E39" s="244"/>
      <c r="F39" s="244"/>
      <c r="G39" s="1163" t="s">
        <v>498</v>
      </c>
      <c r="H39" s="1164"/>
      <c r="I39" s="1164"/>
      <c r="J39" s="1165"/>
      <c r="K39" s="300">
        <v>-2478195</v>
      </c>
      <c r="L39" s="300">
        <v>-10592</v>
      </c>
      <c r="M39" s="301">
        <v>-8067</v>
      </c>
      <c r="N39" s="302">
        <v>31.3</v>
      </c>
      <c r="O39" s="293"/>
    </row>
    <row r="40" spans="1:16" ht="27" customHeight="1">
      <c r="A40" s="248"/>
      <c r="B40" s="244"/>
      <c r="C40" s="244"/>
      <c r="D40" s="244"/>
      <c r="E40" s="244"/>
      <c r="F40" s="244"/>
      <c r="G40" s="1160" t="s">
        <v>499</v>
      </c>
      <c r="H40" s="1161"/>
      <c r="I40" s="1161"/>
      <c r="J40" s="1162"/>
      <c r="K40" s="300">
        <v>-5021854</v>
      </c>
      <c r="L40" s="300">
        <v>-21464</v>
      </c>
      <c r="M40" s="301">
        <v>-28419</v>
      </c>
      <c r="N40" s="302">
        <v>-24.5</v>
      </c>
      <c r="O40" s="293"/>
    </row>
    <row r="41" spans="1:16">
      <c r="A41" s="248"/>
      <c r="B41" s="244"/>
      <c r="C41" s="244"/>
      <c r="D41" s="244"/>
      <c r="E41" s="244"/>
      <c r="F41" s="244"/>
      <c r="G41" s="1166" t="s">
        <v>280</v>
      </c>
      <c r="H41" s="1167"/>
      <c r="I41" s="1167"/>
      <c r="J41" s="1168"/>
      <c r="K41" s="294">
        <v>1785596</v>
      </c>
      <c r="L41" s="300">
        <v>7632</v>
      </c>
      <c r="M41" s="301">
        <v>9899</v>
      </c>
      <c r="N41" s="302">
        <v>-22.9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5056700</v>
      </c>
      <c r="J51" s="320">
        <v>21961</v>
      </c>
      <c r="K51" s="321">
        <v>-46.5</v>
      </c>
      <c r="L51" s="322">
        <v>36765</v>
      </c>
      <c r="M51" s="323">
        <v>-11.9</v>
      </c>
      <c r="N51" s="324">
        <v>-34.6</v>
      </c>
    </row>
    <row r="52" spans="1:14">
      <c r="A52" s="248"/>
      <c r="B52" s="244"/>
      <c r="C52" s="244"/>
      <c r="D52" s="244"/>
      <c r="E52" s="244"/>
      <c r="F52" s="244"/>
      <c r="G52" s="325"/>
      <c r="H52" s="326" t="s">
        <v>510</v>
      </c>
      <c r="I52" s="327">
        <v>3334200</v>
      </c>
      <c r="J52" s="328">
        <v>14480</v>
      </c>
      <c r="K52" s="329">
        <v>-38.5</v>
      </c>
      <c r="L52" s="330">
        <v>20975</v>
      </c>
      <c r="M52" s="331">
        <v>-14.8</v>
      </c>
      <c r="N52" s="332">
        <v>-23.7</v>
      </c>
    </row>
    <row r="53" spans="1:14">
      <c r="A53" s="248"/>
      <c r="B53" s="244"/>
      <c r="C53" s="244"/>
      <c r="D53" s="244"/>
      <c r="E53" s="244"/>
      <c r="F53" s="244"/>
      <c r="G53" s="310" t="s">
        <v>511</v>
      </c>
      <c r="H53" s="311"/>
      <c r="I53" s="319">
        <v>7254794</v>
      </c>
      <c r="J53" s="320">
        <v>31008</v>
      </c>
      <c r="K53" s="321">
        <v>41.2</v>
      </c>
      <c r="L53" s="322">
        <v>39052</v>
      </c>
      <c r="M53" s="323">
        <v>6.2</v>
      </c>
      <c r="N53" s="324">
        <v>35</v>
      </c>
    </row>
    <row r="54" spans="1:14">
      <c r="A54" s="248"/>
      <c r="B54" s="244"/>
      <c r="C54" s="244"/>
      <c r="D54" s="244"/>
      <c r="E54" s="244"/>
      <c r="F54" s="244"/>
      <c r="G54" s="325"/>
      <c r="H54" s="326" t="s">
        <v>510</v>
      </c>
      <c r="I54" s="327">
        <v>5024894</v>
      </c>
      <c r="J54" s="328">
        <v>21477</v>
      </c>
      <c r="K54" s="329">
        <v>48.3</v>
      </c>
      <c r="L54" s="330">
        <v>21186</v>
      </c>
      <c r="M54" s="331">
        <v>1</v>
      </c>
      <c r="N54" s="332">
        <v>47.3</v>
      </c>
    </row>
    <row r="55" spans="1:14">
      <c r="A55" s="248"/>
      <c r="B55" s="244"/>
      <c r="C55" s="244"/>
      <c r="D55" s="244"/>
      <c r="E55" s="244"/>
      <c r="F55" s="244"/>
      <c r="G55" s="310" t="s">
        <v>512</v>
      </c>
      <c r="H55" s="311"/>
      <c r="I55" s="319">
        <v>5653656</v>
      </c>
      <c r="J55" s="320">
        <v>24131</v>
      </c>
      <c r="K55" s="321">
        <v>-22.2</v>
      </c>
      <c r="L55" s="322">
        <v>41235</v>
      </c>
      <c r="M55" s="323">
        <v>5.6</v>
      </c>
      <c r="N55" s="324">
        <v>-27.8</v>
      </c>
    </row>
    <row r="56" spans="1:14">
      <c r="A56" s="248"/>
      <c r="B56" s="244"/>
      <c r="C56" s="244"/>
      <c r="D56" s="244"/>
      <c r="E56" s="244"/>
      <c r="F56" s="244"/>
      <c r="G56" s="325"/>
      <c r="H56" s="326" t="s">
        <v>510</v>
      </c>
      <c r="I56" s="327">
        <v>2976111</v>
      </c>
      <c r="J56" s="328">
        <v>12703</v>
      </c>
      <c r="K56" s="329">
        <v>-40.9</v>
      </c>
      <c r="L56" s="330">
        <v>22086</v>
      </c>
      <c r="M56" s="331">
        <v>4.2</v>
      </c>
      <c r="N56" s="332">
        <v>-45.1</v>
      </c>
    </row>
    <row r="57" spans="1:14">
      <c r="A57" s="248"/>
      <c r="B57" s="244"/>
      <c r="C57" s="244"/>
      <c r="D57" s="244"/>
      <c r="E57" s="244"/>
      <c r="F57" s="244"/>
      <c r="G57" s="310" t="s">
        <v>513</v>
      </c>
      <c r="H57" s="311"/>
      <c r="I57" s="319">
        <v>6277025</v>
      </c>
      <c r="J57" s="320">
        <v>26825</v>
      </c>
      <c r="K57" s="321">
        <v>11.2</v>
      </c>
      <c r="L57" s="322">
        <v>41862</v>
      </c>
      <c r="M57" s="323">
        <v>1.5</v>
      </c>
      <c r="N57" s="324">
        <v>9.6999999999999993</v>
      </c>
    </row>
    <row r="58" spans="1:14">
      <c r="A58" s="248"/>
      <c r="B58" s="244"/>
      <c r="C58" s="244"/>
      <c r="D58" s="244"/>
      <c r="E58" s="244"/>
      <c r="F58" s="244"/>
      <c r="G58" s="325"/>
      <c r="H58" s="326" t="s">
        <v>510</v>
      </c>
      <c r="I58" s="327">
        <v>3578018</v>
      </c>
      <c r="J58" s="328">
        <v>15290</v>
      </c>
      <c r="K58" s="329">
        <v>20.399999999999999</v>
      </c>
      <c r="L58" s="330">
        <v>23710</v>
      </c>
      <c r="M58" s="331">
        <v>7.4</v>
      </c>
      <c r="N58" s="332">
        <v>13</v>
      </c>
    </row>
    <row r="59" spans="1:14">
      <c r="A59" s="248"/>
      <c r="B59" s="244"/>
      <c r="C59" s="244"/>
      <c r="D59" s="244"/>
      <c r="E59" s="244"/>
      <c r="F59" s="244"/>
      <c r="G59" s="310" t="s">
        <v>514</v>
      </c>
      <c r="H59" s="311"/>
      <c r="I59" s="319">
        <v>6053042</v>
      </c>
      <c r="J59" s="320">
        <v>25872</v>
      </c>
      <c r="K59" s="321">
        <v>-3.6</v>
      </c>
      <c r="L59" s="322">
        <v>43554</v>
      </c>
      <c r="M59" s="323">
        <v>4</v>
      </c>
      <c r="N59" s="324">
        <v>-7.6</v>
      </c>
    </row>
    <row r="60" spans="1:14">
      <c r="A60" s="248"/>
      <c r="B60" s="244"/>
      <c r="C60" s="244"/>
      <c r="D60" s="244"/>
      <c r="E60" s="244"/>
      <c r="F60" s="244"/>
      <c r="G60" s="325"/>
      <c r="H60" s="326" t="s">
        <v>510</v>
      </c>
      <c r="I60" s="333">
        <v>2642584</v>
      </c>
      <c r="J60" s="328">
        <v>11295</v>
      </c>
      <c r="K60" s="329">
        <v>-26.1</v>
      </c>
      <c r="L60" s="330">
        <v>24811</v>
      </c>
      <c r="M60" s="331">
        <v>4.5999999999999996</v>
      </c>
      <c r="N60" s="332">
        <v>-30.7</v>
      </c>
    </row>
    <row r="61" spans="1:14">
      <c r="A61" s="248"/>
      <c r="B61" s="244"/>
      <c r="C61" s="244"/>
      <c r="D61" s="244"/>
      <c r="E61" s="244"/>
      <c r="F61" s="244"/>
      <c r="G61" s="310" t="s">
        <v>515</v>
      </c>
      <c r="H61" s="334"/>
      <c r="I61" s="335">
        <v>6059043</v>
      </c>
      <c r="J61" s="336">
        <v>25959</v>
      </c>
      <c r="K61" s="337">
        <v>-4</v>
      </c>
      <c r="L61" s="338">
        <v>40494</v>
      </c>
      <c r="M61" s="339">
        <v>1.1000000000000001</v>
      </c>
      <c r="N61" s="324">
        <v>-5.0999999999999996</v>
      </c>
    </row>
    <row r="62" spans="1:14">
      <c r="A62" s="248"/>
      <c r="B62" s="244"/>
      <c r="C62" s="244"/>
      <c r="D62" s="244"/>
      <c r="E62" s="244"/>
      <c r="F62" s="244"/>
      <c r="G62" s="325"/>
      <c r="H62" s="326" t="s">
        <v>510</v>
      </c>
      <c r="I62" s="327">
        <v>3511161</v>
      </c>
      <c r="J62" s="328">
        <v>15049</v>
      </c>
      <c r="K62" s="329">
        <v>-7.4</v>
      </c>
      <c r="L62" s="330">
        <v>22554</v>
      </c>
      <c r="M62" s="331">
        <v>0.5</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73" zoomScaleNormal="100" zoomScaleSheetLayoutView="55" workbookViewId="0">
      <selection activeCell="E43" sqref="E43:S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91" zoomScale="80" zoomScaleNormal="80" zoomScaleSheetLayoutView="55" workbookViewId="0">
      <selection activeCell="E43" sqref="E43:S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0" zoomScaleNormal="80" zoomScaleSheetLayoutView="100" workbookViewId="0">
      <selection activeCell="E43" sqref="E43:S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11.31</v>
      </c>
      <c r="G47" s="12">
        <v>12</v>
      </c>
      <c r="H47" s="12">
        <v>12.86</v>
      </c>
      <c r="I47" s="12">
        <v>12.7</v>
      </c>
      <c r="J47" s="13">
        <v>12.03</v>
      </c>
    </row>
    <row r="48" spans="2:10" ht="57.75" customHeight="1">
      <c r="B48" s="14"/>
      <c r="C48" s="1171" t="s">
        <v>4</v>
      </c>
      <c r="D48" s="1171"/>
      <c r="E48" s="1172"/>
      <c r="F48" s="15">
        <v>1.44</v>
      </c>
      <c r="G48" s="16">
        <v>2.2400000000000002</v>
      </c>
      <c r="H48" s="16">
        <v>1.93</v>
      </c>
      <c r="I48" s="16">
        <v>1.21</v>
      </c>
      <c r="J48" s="17">
        <v>1.87</v>
      </c>
    </row>
    <row r="49" spans="2:10" ht="57.75" customHeight="1" thickBot="1">
      <c r="B49" s="18"/>
      <c r="C49" s="1173" t="s">
        <v>5</v>
      </c>
      <c r="D49" s="1173"/>
      <c r="E49" s="1174"/>
      <c r="F49" s="19">
        <v>0.46</v>
      </c>
      <c r="G49" s="20">
        <v>1.55</v>
      </c>
      <c r="H49" s="20">
        <v>1.0900000000000001</v>
      </c>
      <c r="I49" s="20">
        <v>0.57999999999999996</v>
      </c>
      <c r="J49" s="21">
        <v>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市役所</cp:lastModifiedBy>
  <cp:lastPrinted>2017-04-06T00:54:46Z</cp:lastPrinted>
  <dcterms:created xsi:type="dcterms:W3CDTF">2017-01-25T03:36:43Z</dcterms:created>
  <dcterms:modified xsi:type="dcterms:W3CDTF">2017-04-28T04:10:08Z</dcterms:modified>
</cp:coreProperties>
</file>