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1i19\組織\財務部\財政課\財政係\00一般\09県調査・照会・通知\99その他\2016(H28)\170207平成27年度財政状況資料集の作成及び提出について\⑥追加後結合分\"/>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CW102" i="11" l="1"/>
  <c r="CR102" i="11"/>
  <c r="AU63" i="11"/>
  <c r="AP63" i="11"/>
  <c r="BG34" i="9" l="1"/>
  <c r="AO35" i="9"/>
  <c r="AO34" i="9"/>
  <c r="W41" i="9"/>
  <c r="W40"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C41" i="9"/>
  <c r="CO40" i="9"/>
  <c r="BE40" i="9"/>
  <c r="AM40" i="9"/>
  <c r="C40" i="9"/>
  <c r="CO39" i="9"/>
  <c r="BE39" i="9"/>
  <c r="AM39" i="9"/>
  <c r="C39" i="9"/>
  <c r="CO38" i="9"/>
  <c r="BE38" i="9"/>
  <c r="AM38" i="9"/>
  <c r="C38" i="9"/>
  <c r="CO37" i="9"/>
  <c r="BE37" i="9"/>
  <c r="AM37" i="9"/>
  <c r="C37" i="9"/>
  <c r="BE36" i="9"/>
  <c r="AM36" i="9"/>
  <c r="C36" i="9"/>
  <c r="BE35" i="9"/>
  <c r="CO34" i="9"/>
  <c r="CO35" i="9" s="1"/>
  <c r="CO36" i="9" s="1"/>
  <c r="BW34" i="9"/>
  <c r="BW35" i="9" s="1"/>
  <c r="BW36" i="9" s="1"/>
  <c r="BW37" i="9" s="1"/>
  <c r="BW38" i="9" s="1"/>
  <c r="BW39" i="9" s="1"/>
  <c r="BW40"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U39" i="9" s="1"/>
  <c r="U40" i="9" s="1"/>
  <c r="U41" i="9" s="1"/>
  <c r="AM34" i="9" l="1"/>
  <c r="AM35" i="9" s="1"/>
  <c r="BE34" i="9"/>
</calcChain>
</file>

<file path=xl/sharedStrings.xml><?xml version="1.0" encoding="utf-8"?>
<sst xmlns="http://schemas.openxmlformats.org/spreadsheetml/2006/main" count="1060" uniqueCount="574">
  <si>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</si>
  <si>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</si>
  <si>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</si>
  <si>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</si>
  <si>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</si>
  <si>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</si>
  <si>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</si>
  <si>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</si>
  <si>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</si>
  <si>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</si>
  <si>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</si>
  <si>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</si>
  <si>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</si>
  <si>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</si>
  <si>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</si>
  <si>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</si>
  <si>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</si>
  <si>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</si>
  <si>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</si>
  <si>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</si>
  <si>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</si>
  <si>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</si>
  <si>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</si>
  <si>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</si>
  <si>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</si>
  <si>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</si>
  <si>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</si>
  <si>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</si>
  <si>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</si>
  <si>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</si>
  <si>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</si>
  <si>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</si>
  <si>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</si>
  <si>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</si>
  <si>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</si>
  <si>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</si>
  <si>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</si>
  <si>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</si>
  <si>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</si>
  <si>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</si>
  <si>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</si>
  <si>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</si>
  <si>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</si>
  <si>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</si>
  <si>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</si>
  <si>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</si>
  <si>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</si>
  <si>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</si>
  <si>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</si>
  <si>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</si>
  <si>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</si>
  <si>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</si>
  <si>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</si>
  <si>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</si>
  <si>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</si>
  <si>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</si>
  <si>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</si>
  <si>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</si>
  <si>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</si>
  <si>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</si>
  <si>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</si>
  <si>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</si>
  <si>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</si>
  <si>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</si>
  <si>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</si>
  <si>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</si>
  <si>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</si>
  <si>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</si>
  <si>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</si>
  <si>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</si>
  <si>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</si>
  <si>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</si>
  <si>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</si>
  <si>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</si>
  <si>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</si>
  <si>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</si>
  <si>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</si>
  <si>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</si>
  <si>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</si>
  <si>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</si>
  <si>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</si>
  <si>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丹波市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</si>
  <si>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</si>
  <si>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</si>
  <si>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</si>
  <si>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</si>
  <si>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</si>
  <si>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</si>
  <si>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</si>
  <si>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</si>
  <si>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</si>
  <si>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</si>
  <si>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</si>
  <si>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</si>
  <si>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</si>
  <si>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</si>
  <si>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</si>
  <si>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</si>
  <si>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</si>
  <si>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</si>
  <si>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</si>
  <si>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</si>
  <si>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</si>
  <si>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</si>
  <si>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</si>
  <si>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</si>
  <si>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</si>
  <si>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</si>
  <si>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</si>
  <si>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</si>
  <si>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</si>
  <si>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</si>
  <si>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</si>
  <si>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</si>
  <si>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</si>
  <si>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</si>
  <si>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</si>
  <si>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</si>
  <si>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</si>
  <si>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</si>
  <si>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</si>
  <si>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</si>
  <si>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</si>
  <si>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</si>
  <si>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</si>
  <si>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</si>
  <si>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</si>
  <si>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</si>
  <si>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</si>
  <si>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</si>
  <si>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</si>
  <si>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</si>
  <si>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</si>
  <si>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</si>
  <si>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</si>
  <si>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</si>
  <si>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</si>
  <si>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</si>
  <si>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</si>
  <si>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</si>
  <si>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</si>
  <si>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</si>
  <si>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</si>
  <si>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</si>
  <si>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</si>
  <si>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</si>
  <si>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</si>
  <si>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</si>
  <si>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</si>
  <si>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</si>
  <si>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</si>
  <si>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</si>
  <si>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</si>
  <si>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</si>
  <si>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</si>
  <si>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</si>
  <si>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</si>
  <si>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</si>
  <si>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</si>
  <si>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</si>
  <si>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</si>
  <si>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</si>
  <si>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</si>
  <si>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</si>
  <si>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</si>
  <si>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</si>
  <si>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</si>
  <si>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</si>
  <si>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</si>
  <si>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</si>
  <si>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</si>
  <si>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</si>
  <si>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</si>
  <si>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</si>
  <si>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</si>
  <si>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</si>
  <si>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</si>
  <si>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</si>
  <si>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</si>
  <si>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</si>
  <si>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</si>
  <si>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</si>
  <si>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</si>
  <si>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</si>
  <si>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</si>
  <si>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</si>
  <si>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</si>
  <si>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</si>
  <si>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</si>
  <si>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</si>
  <si>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</si>
  <si>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</si>
  <si>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兵庫県丹波市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</si>
  <si>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</si>
  <si>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</si>
  <si>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</si>
  <si>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</si>
  <si>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</si>
  <si>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</si>
  <si>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</si>
  <si>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</si>
  <si>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</si>
  <si>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</si>
  <si>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</si>
  <si>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</si>
  <si>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</si>
  <si>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</si>
  <si>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</si>
  <si>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</si>
  <si>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</si>
  <si>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</si>
  <si>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</si>
  <si>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</si>
  <si>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</si>
  <si>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</si>
  <si>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</si>
  <si>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</si>
  <si>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</si>
  <si>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</si>
  <si>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</si>
  <si>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</si>
  <si>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</si>
  <si>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</si>
  <si>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</si>
  <si>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</si>
  <si>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</si>
  <si>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</si>
  <si>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</si>
  <si>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</si>
  <si>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</si>
  <si>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</si>
  <si>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</si>
  <si>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</si>
  <si>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</si>
  <si>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</si>
  <si>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</si>
  <si>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</si>
  <si>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</si>
  <si>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</si>
  <si>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</si>
  <si>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</si>
  <si>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</si>
  <si>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</si>
  <si>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</si>
  <si>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</si>
  <si>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</si>
  <si>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</si>
  <si>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</si>
  <si>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</si>
  <si>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</si>
  <si>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</si>
  <si>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</si>
  <si>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</si>
  <si>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</si>
  <si>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</si>
  <si>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</si>
  <si>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</si>
  <si>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</si>
  <si>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</si>
  <si>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</si>
  <si>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</si>
  <si>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</si>
  <si>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</si>
  <si>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</si>
  <si>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</si>
  <si>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</si>
  <si>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</si>
  <si>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</si>
  <si>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</si>
  <si>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</si>
  <si>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</si>
  <si>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</si>
  <si>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</si>
  <si>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</si>
  <si>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</si>
  <si>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</si>
  <si>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</si>
  <si>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</si>
  <si>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</si>
  <si>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</si>
  <si>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</si>
  <si>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</si>
  <si>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</si>
  <si>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</si>
  <si>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</si>
  <si>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</si>
  <si>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</si>
  <si>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</si>
  <si>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</si>
  <si>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</si>
  <si>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</si>
  <si>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</si>
  <si>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</si>
  <si>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</si>
  <si>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</si>
  <si>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</si>
  <si>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</si>
  <si>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</si>
  <si>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</si>
  <si>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</si>
  <si>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</si>
  <si>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</si>
  <si>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</si>
  <si>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</si>
  <si>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</si>
  <si>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</si>
  <si>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</si>
  <si>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</si>
  <si>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</si>
  <si>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</si>
  <si>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</si>
  <si>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</si>
  <si>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</si>
  <si>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</si>
  <si>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その他</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</si>
  <si>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</si>
  <si>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</si>
  <si>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</si>
  <si>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</si>
  <si>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</si>
  <si>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</si>
  <si>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</si>
  <si>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</si>
  <si>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</si>
  <si>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</si>
  <si>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</si>
  <si>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</si>
  <si>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</si>
  <si>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</si>
  <si>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</si>
  <si>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</si>
  <si>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</si>
  <si>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</si>
  <si>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</si>
  <si>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</si>
  <si>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</si>
  <si>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</si>
  <si>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</si>
  <si>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</si>
  <si>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兵庫県丹波市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</si>
  <si>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</si>
  <si>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</si>
  <si>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</si>
  <si>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</si>
  <si>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</si>
  <si>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</si>
  <si>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</si>
  <si>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</si>
  <si>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</si>
  <si>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</si>
  <si>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</si>
  <si>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</si>
  <si>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</si>
  <si>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</si>
  <si>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</si>
  <si>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</si>
  <si>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</si>
  <si>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</si>
  <si>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</si>
  <si>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</si>
  <si>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看護専門学校特別会計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</si>
  <si>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</si>
  <si>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</si>
  <si>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</si>
  <si>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</si>
  <si>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</si>
  <si>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</si>
  <si>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</si>
  <si>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</si>
  <si>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</si>
  <si>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</si>
  <si>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</si>
  <si>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</si>
  <si>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</si>
  <si>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</si>
  <si>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</si>
  <si>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</si>
  <si>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介護保険特別会計保険事業勘定</t>
    <phoneticPr fontId="5"/>
  </si>
  <si>
    <t>後期高齢者医療特別会計</t>
    <phoneticPr fontId="5"/>
  </si>
  <si>
    <t>農業共済特別会計</t>
    <phoneticPr fontId="5"/>
  </si>
  <si>
    <t>介護保険特別会計サービス事業勘定</t>
    <phoneticPr fontId="5"/>
  </si>
  <si>
    <t>訪問看護ステーション特別会計</t>
    <phoneticPr fontId="5"/>
  </si>
  <si>
    <t>駐車場特別会計</t>
    <phoneticPr fontId="5"/>
  </si>
  <si>
    <t>水道事業会計</t>
    <phoneticPr fontId="5"/>
  </si>
  <si>
    <t>法適用企業</t>
    <phoneticPr fontId="5"/>
  </si>
  <si>
    <t>下水道事業会計</t>
    <phoneticPr fontId="5"/>
  </si>
  <si>
    <t>地方卸売市場特別会計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</si>
  <si>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</si>
  <si>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</si>
  <si>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</si>
  <si>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</si>
  <si>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</si>
  <si>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</si>
  <si>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</si>
  <si>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</si>
  <si>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</si>
  <si>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</si>
  <si>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</si>
  <si>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</si>
  <si>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</si>
  <si>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</si>
  <si>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</si>
  <si>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</si>
  <si>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</si>
  <si>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</si>
  <si>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</si>
  <si>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</si>
  <si>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</si>
  <si>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</si>
  <si>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</si>
  <si>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</si>
  <si>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</si>
  <si>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</si>
  <si>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</si>
  <si>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</si>
  <si>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</si>
  <si>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</si>
  <si>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</si>
  <si>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</si>
  <si>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</si>
  <si>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</si>
  <si>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</si>
  <si>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</si>
  <si>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</si>
  <si>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</si>
  <si>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</si>
  <si>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</si>
  <si>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</si>
  <si>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</si>
  <si>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</si>
  <si>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</si>
  <si>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</si>
  <si>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</si>
  <si>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</si>
  <si>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</si>
  <si>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</si>
  <si>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</si>
  <si>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</si>
  <si>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</si>
  <si>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</si>
  <si>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</si>
  <si>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</si>
  <si>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</si>
  <si>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</si>
  <si>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</si>
  <si>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</si>
  <si>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</si>
  <si>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</si>
  <si>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</si>
  <si>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</si>
  <si>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国民健康保険特別会計直診勘定</t>
    <phoneticPr fontId="5"/>
  </si>
  <si>
    <t>将来負担比率（(Ｅ)－(Ｆ)）／（(Ｃ)－(Ｄ)）×１００</t>
    <rPh sb="0" eb="2">
      <t>ショウライ</t>
    </rPh>
    <rPh sb="2" eb="4">
      <t>フタン</t>
    </rPh>
    <rPh sb="4" eb="6">
      <t>ヒリツ</t>
    </rPh>
    <phoneticPr fontId="5"/>
  </si>
  <si>
    <t>介護保険特別会計サービス事業勘定</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</si>
  <si>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</si>
  <si>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</si>
  <si>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</si>
  <si>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</si>
  <si>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</si>
  <si>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</si>
  <si>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</si>
  <si>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</si>
  <si>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</si>
  <si>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</si>
  <si>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</si>
  <si>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</si>
  <si>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</si>
  <si>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</si>
  <si>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</si>
  <si>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</si>
  <si>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</si>
  <si>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</si>
  <si>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</si>
  <si>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</si>
  <si>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</si>
  <si>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</si>
  <si>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</si>
  <si>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</si>
  <si>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</si>
  <si>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</si>
  <si>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</si>
  <si>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</si>
  <si>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</si>
  <si>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</si>
  <si>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</si>
  <si>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</si>
  <si>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</si>
  <si>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</si>
  <si>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</si>
  <si>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</si>
  <si>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</si>
  <si>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</si>
  <si>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</si>
  <si>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</si>
  <si>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</si>
  <si>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</si>
  <si>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</si>
  <si>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</si>
  <si>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</si>
  <si>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</si>
  <si>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</si>
  <si>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</si>
  <si>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</si>
  <si>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</si>
  <si>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</si>
  <si>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</si>
  <si>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</si>
  <si>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</si>
  <si>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</si>
  <si>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</si>
  <si>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</si>
  <si>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</si>
  <si>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</si>
  <si>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</si>
  <si>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</si>
  <si>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</si>
  <si>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</si>
  <si>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</si>
  <si>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</si>
  <si>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</si>
  <si>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</si>
  <si>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</si>
  <si>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</si>
  <si>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</si>
  <si>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</si>
  <si>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</si>
  <si>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</si>
  <si>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</si>
  <si>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</si>
  <si>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</si>
  <si>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</si>
  <si>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</si>
  <si>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</si>
  <si>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</si>
  <si>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</si>
  <si>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</si>
  <si>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0.38</t>
  </si>
  <si>
    <t>一般会計</t>
  </si>
  <si>
    <t>水道事業会計</t>
  </si>
  <si>
    <t>下水道事業会計</t>
  </si>
  <si>
    <t>国民健康保険特別会計事業勘定</t>
  </si>
  <si>
    <t>介護保険特別会計保険事業勘定</t>
  </si>
  <si>
    <t>国民健康保険特別会計直診勘定</t>
  </si>
  <si>
    <t>後期高齢者医療特別会計</t>
  </si>
  <si>
    <t>看護専門学校特別会計</t>
  </si>
  <si>
    <t>その他会計（赤字）</t>
  </si>
  <si>
    <t>▲ 0.00</t>
  </si>
  <si>
    <t>その他会計（黒字）</t>
  </si>
  <si>
    <t>氷上多可衛生事務組合</t>
    <rPh sb="0" eb="2">
      <t>ヒカミ</t>
    </rPh>
    <rPh sb="2" eb="4">
      <t>タカ</t>
    </rPh>
    <rPh sb="4" eb="6">
      <t>エイセイ</t>
    </rPh>
    <rPh sb="6" eb="8">
      <t>ジム</t>
    </rPh>
    <rPh sb="8" eb="10">
      <t>クミアイ</t>
    </rPh>
    <phoneticPr fontId="2"/>
  </si>
  <si>
    <t>-</t>
    <phoneticPr fontId="2"/>
  </si>
  <si>
    <t>-</t>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</si>
  <si>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</si>
  <si>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</si>
  <si>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</si>
  <si>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</si>
  <si>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</si>
  <si>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</si>
  <si>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</si>
  <si>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兵庫丹波の森協会</t>
    <rPh sb="0" eb="2">
      <t>ヒョウゴ</t>
    </rPh>
    <rPh sb="2" eb="4">
      <t>タンバ</t>
    </rPh>
    <rPh sb="5" eb="6">
      <t>モリ</t>
    </rPh>
    <rPh sb="6" eb="8">
      <t>キョウカイ</t>
    </rPh>
    <phoneticPr fontId="2"/>
  </si>
  <si>
    <t>○</t>
  </si>
  <si>
    <t>タンバンベルグ</t>
    <phoneticPr fontId="2"/>
  </si>
  <si>
    <t>まちづくり柏原</t>
    <rPh sb="5" eb="7">
      <t>カイバラ</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</si>
  <si>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</si>
  <si>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</si>
  <si>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</si>
  <si>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</si>
  <si>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</si>
  <si>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</si>
  <si>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</si>
  <si>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</si>
  <si>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</si>
  <si>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</si>
  <si>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</si>
  <si>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</si>
  <si>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将来負担比率は類似団体よりも常に低い水準を維持しており、実質公債費比率は年々減少し平成26年度以降は類似団体を下回った。
今後は、地方債発行額の増加が見込まれるが、引き続き繰上償還を実施し、両比率の悪化を抑制する必要がある。
</t>
    <rPh sb="0" eb="2">
      <t>ショウライ</t>
    </rPh>
    <rPh sb="2" eb="4">
      <t>フタン</t>
    </rPh>
    <rPh sb="4" eb="6">
      <t>ヒリツ</t>
    </rPh>
    <rPh sb="7" eb="9">
      <t>ルイジ</t>
    </rPh>
    <rPh sb="9" eb="11">
      <t>ダンタイ</t>
    </rPh>
    <rPh sb="14" eb="15">
      <t>ツネ</t>
    </rPh>
    <rPh sb="16" eb="17">
      <t>ヒク</t>
    </rPh>
    <rPh sb="18" eb="20">
      <t>スイジュン</t>
    </rPh>
    <rPh sb="21" eb="23">
      <t>イジ</t>
    </rPh>
    <rPh sb="28" eb="30">
      <t>ジッシツ</t>
    </rPh>
    <rPh sb="30" eb="33">
      <t>コウサイヒ</t>
    </rPh>
    <rPh sb="33" eb="35">
      <t>ヒリツ</t>
    </rPh>
    <rPh sb="36" eb="38">
      <t>ネンネン</t>
    </rPh>
    <rPh sb="38" eb="40">
      <t>ゲンショウ</t>
    </rPh>
    <rPh sb="41" eb="43">
      <t>ヘイセイ</t>
    </rPh>
    <rPh sb="45" eb="49">
      <t>ネンドイコウ</t>
    </rPh>
    <rPh sb="50" eb="52">
      <t>ルイジ</t>
    </rPh>
    <rPh sb="52" eb="54">
      <t>ダンタイ</t>
    </rPh>
    <rPh sb="55" eb="57">
      <t>シタマワ</t>
    </rPh>
    <rPh sb="61" eb="63">
      <t>コンゴ</t>
    </rPh>
    <rPh sb="95" eb="96">
      <t>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</si>
</sst>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84"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46479</c:v>
                </c:pt>
                <c:pt idx="1">
                  <c:v>59287</c:v>
                </c:pt>
                <c:pt idx="2">
                  <c:v>78853</c:v>
                </c:pt>
                <c:pt idx="3">
                  <c:v>161751</c:v>
                </c:pt>
                <c:pt idx="4">
                  <c:v>63540</c:v>
                </c:pt>
              </c:numCache>
            </c:numRef>
          </c:val>
          <c:smooth val="0"/>
        </c:ser>
        <c:dLbls>
          <c:showLegendKey val="0"/>
          <c:showVal val="0"/>
          <c:showCatName val="0"/>
          <c:showSerName val="0"/>
          <c:showPercent val="0"/>
          <c:showBubbleSize val="0"/>
        </c:dLbls>
        <c:marker val="1"/>
        <c:smooth val="0"/>
        <c:axId val="308610480"/>
        <c:axId val="308615968"/>
      </c:lineChart>
      <c:catAx>
        <c:axId val="308610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8615968"/>
        <c:crosses val="autoZero"/>
        <c:auto val="1"/>
        <c:lblAlgn val="ctr"/>
        <c:lblOffset val="100"/>
        <c:tickLblSkip val="1"/>
        <c:tickMarkSkip val="1"/>
        <c:noMultiLvlLbl val="0"/>
      </c:catAx>
      <c:valAx>
        <c:axId val="30861596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8610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7.15</c:v>
                </c:pt>
                <c:pt idx="1">
                  <c:v>8.44</c:v>
                </c:pt>
                <c:pt idx="2">
                  <c:v>6.96</c:v>
                </c:pt>
                <c:pt idx="3">
                  <c:v>9.6</c:v>
                </c:pt>
                <c:pt idx="4">
                  <c:v>14.55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29.19</c:v>
                </c:pt>
                <c:pt idx="1">
                  <c:v>29.61</c:v>
                </c:pt>
                <c:pt idx="2">
                  <c:v>29.39</c:v>
                </c:pt>
                <c:pt idx="3">
                  <c:v>20.7</c:v>
                </c:pt>
                <c:pt idx="4">
                  <c:v>22.7</c:v>
                </c:pt>
              </c:numCache>
            </c:numRef>
          </c:val>
        </c:ser>
        <c:dLbls>
          <c:showLegendKey val="0"/>
          <c:showVal val="0"/>
          <c:showCatName val="0"/>
          <c:showSerName val="0"/>
          <c:showPercent val="0"/>
          <c:showBubbleSize val="0"/>
        </c:dLbls>
        <c:gapWidth val="250"/>
        <c:overlap val="100"/>
        <c:axId val="308617144"/>
        <c:axId val="308617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11.27</c:v>
                </c:pt>
                <c:pt idx="1">
                  <c:v>10.47</c:v>
                </c:pt>
                <c:pt idx="2">
                  <c:v>7.88</c:v>
                </c:pt>
                <c:pt idx="3">
                  <c:v>-0.38</c:v>
                </c:pt>
                <c:pt idx="4">
                  <c:v>10.42</c:v>
                </c:pt>
              </c:numCache>
            </c:numRef>
          </c:val>
          <c:smooth val="0"/>
        </c:ser>
        <c:dLbls>
          <c:showLegendKey val="0"/>
          <c:showVal val="0"/>
          <c:showCatName val="0"/>
          <c:showSerName val="0"/>
          <c:showPercent val="0"/>
          <c:showBubbleSize val="0"/>
        </c:dLbls>
        <c:marker val="1"/>
        <c:smooth val="0"/>
        <c:axId val="308617144"/>
        <c:axId val="308617536"/>
      </c:lineChart>
      <c:catAx>
        <c:axId val="308617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8617536"/>
        <c:crosses val="autoZero"/>
        <c:auto val="1"/>
        <c:lblAlgn val="ctr"/>
        <c:lblOffset val="100"/>
        <c:tickLblSkip val="1"/>
        <c:tickMarkSkip val="1"/>
        <c:noMultiLvlLbl val="0"/>
      </c:catAx>
      <c:valAx>
        <c:axId val="308617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617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0.05</c:v>
                </c:pt>
                <c:pt idx="2">
                  <c:v>#N/A</c:v>
                </c:pt>
                <c:pt idx="3">
                  <c:v>0.04</c:v>
                </c:pt>
                <c:pt idx="4">
                  <c:v>#N/A</c:v>
                </c:pt>
                <c:pt idx="5">
                  <c:v>0.03</c:v>
                </c:pt>
                <c:pt idx="6">
                  <c:v>#N/A</c:v>
                </c:pt>
                <c:pt idx="7">
                  <c:v>0.03</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#N/A</c:v>
                </c:pt>
                <c:pt idx="7">
                  <c:v>0</c:v>
                </c:pt>
                <c:pt idx="8">
                  <c:v>0</c:v>
                </c:pt>
                <c:pt idx="9">
                  <c:v>0</c:v>
                </c:pt>
              </c:numCache>
            </c:numRef>
          </c:val>
        </c:ser>
        <c:ser>
          <c:idx val="2"/>
          <c:order val="2"/>
          <c:tx>
            <c:strRef>
              <c:f>データシート!$A$29</c:f>
              <c:strCache>
                <c:ptCount val="1"/>
                <c:pt idx="0">
                  <c:v>看護専門学校特別会計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0.06</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0.06</c:v>
                </c:pt>
                <c:pt idx="2">
                  <c:v>#N/A</c:v>
                </c:pt>
                <c:pt idx="3">
                  <c:v>0.08</c:v>
                </c:pt>
                <c:pt idx="4">
                  <c:v>#N/A</c:v>
                </c:pt>
                <c:pt idx="5">
                  <c:v>7.0000000000000007E-2</c:v>
                </c:pt>
                <c:pt idx="6">
                  <c:v>#N/A</c:v>
                </c:pt>
                <c:pt idx="7">
                  <c:v>7.0000000000000007E-2</c:v>
                </c:pt>
                <c:pt idx="8">
                  <c:v>#N/A</c:v>
                </c:pt>
                <c:pt idx="9">
                  <c:v>7.0000000000000007E-2</c:v>
                </c:pt>
              </c:numCache>
            </c:numRef>
          </c:val>
        </c:ser>
        <c:ser>
          <c:idx val="4"/>
          <c:order val="4"/>
          <c:tx>
            <c:strRef>
              <c:f>データシート!$A$31</c:f>
              <c:strCache>
                <c:ptCount val="1"/>
                <c:pt idx="0">
                  <c:v>国民健康保険特別会計直診勘定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7.0000000000000007E-2</c:v>
                </c:pt>
                <c:pt idx="8">
                  <c:v>#N/A</c:v>
                </c:pt>
                <c:pt idx="9">
                  <c:v>7.0000000000000007E-2</c:v>
                </c:pt>
              </c:numCache>
            </c:numRef>
          </c:val>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0.46</c:v>
                </c:pt>
                <c:pt idx="2">
                  <c:v>#N/A</c:v>
                </c:pt>
                <c:pt idx="3">
                  <c:v>0.51</c:v>
                </c:pt>
                <c:pt idx="4">
                  <c:v>#N/A</c:v>
                </c:pt>
                <c:pt idx="5">
                  <c:v>0.65</c:v>
                </c:pt>
                <c:pt idx="6">
                  <c:v>#N/A</c:v>
                </c:pt>
                <c:pt idx="7">
                  <c:v>0.54</c:v>
                </c:pt>
                <c:pt idx="8">
                  <c:v>#N/A</c:v>
                </c:pt>
                <c:pt idx="9">
                  <c:v>0.66</c:v>
                </c:pt>
              </c:numCache>
            </c:numRef>
          </c:val>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1.43</c:v>
                </c:pt>
                <c:pt idx="2">
                  <c:v>#N/A</c:v>
                </c:pt>
                <c:pt idx="3">
                  <c:v>1.65</c:v>
                </c:pt>
                <c:pt idx="4">
                  <c:v>#N/A</c:v>
                </c:pt>
                <c:pt idx="5">
                  <c:v>1.66</c:v>
                </c:pt>
                <c:pt idx="6">
                  <c:v>#N/A</c:v>
                </c:pt>
                <c:pt idx="7">
                  <c:v>1.97</c:v>
                </c:pt>
                <c:pt idx="8">
                  <c:v>#N/A</c:v>
                </c:pt>
                <c:pt idx="9">
                  <c:v>1.65</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0.25</c:v>
                </c:pt>
                <c:pt idx="2">
                  <c:v>#N/A</c:v>
                </c:pt>
                <c:pt idx="3">
                  <c:v>0.18</c:v>
                </c:pt>
                <c:pt idx="4">
                  <c:v>#N/A</c:v>
                </c:pt>
                <c:pt idx="5">
                  <c:v>0.32</c:v>
                </c:pt>
                <c:pt idx="6">
                  <c:v>#N/A</c:v>
                </c:pt>
                <c:pt idx="7">
                  <c:v>0.78</c:v>
                </c:pt>
                <c:pt idx="8">
                  <c:v>#N/A</c:v>
                </c:pt>
                <c:pt idx="9">
                  <c:v>7.42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9.25</c:v>
                </c:pt>
                <c:pt idx="2">
                  <c:v>#N/A</c:v>
                </c:pt>
                <c:pt idx="3">
                  <c:v>12.08</c:v>
                </c:pt>
                <c:pt idx="4">
                  <c:v>#N/A</c:v>
                </c:pt>
                <c:pt idx="5">
                  <c:v>13.2</c:v>
                </c:pt>
                <c:pt idx="6">
                  <c:v>#N/A</c:v>
                </c:pt>
                <c:pt idx="7">
                  <c:v>14.07</c:v>
                </c:pt>
                <c:pt idx="8">
                  <c:v>#N/A</c:v>
                </c:pt>
                <c:pt idx="9">
                  <c:v>12.75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7.15</c:v>
                </c:pt>
                <c:pt idx="2">
                  <c:v>#N/A</c:v>
                </c:pt>
                <c:pt idx="3">
                  <c:v>8.43</c:v>
                </c:pt>
                <c:pt idx="4">
                  <c:v>#N/A</c:v>
                </c:pt>
                <c:pt idx="5">
                  <c:v>6.86</c:v>
                </c:pt>
                <c:pt idx="6">
                  <c:v>#N/A</c:v>
                </c:pt>
                <c:pt idx="7">
                  <c:v>9.4600000000000009</c:v>
                </c:pt>
                <c:pt idx="8">
                  <c:v>#N/A</c:v>
                </c:pt>
                <c:pt idx="9">
                  <c:v>14.48</c:v>
                </c:pt>
              </c:numCache>
            </c:numRef>
          </c:val>
        </c:ser>
        <c:dLbls>
          <c:showLegendKey val="0"/>
          <c:showVal val="0"/>
          <c:showCatName val="0"/>
          <c:showSerName val="0"/>
          <c:showPercent val="0"/>
          <c:showBubbleSize val="0"/>
        </c:dLbls>
        <c:gapWidth val="150"/>
        <c:overlap val="100"/>
        <c:axId val="308618320"/>
        <c:axId val="308618712"/>
      </c:barChart>
      <c:catAx>
        <c:axId val="30861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8618712"/>
        <c:crosses val="autoZero"/>
        <c:auto val="1"/>
        <c:lblAlgn val="ctr"/>
        <c:lblOffset val="100"/>
        <c:tickLblSkip val="1"/>
        <c:tickMarkSkip val="1"/>
        <c:noMultiLvlLbl val="0"/>
      </c:catAx>
      <c:valAx>
        <c:axId val="308618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618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5094</c:v>
                </c:pt>
                <c:pt idx="5">
                  <c:v>5163</c:v>
                </c:pt>
                <c:pt idx="8">
                  <c:v>5294</c:v>
                </c:pt>
                <c:pt idx="11">
                  <c:v>5549</c:v>
                </c:pt>
                <c:pt idx="14">
                  <c:v>5548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105</c:v>
                </c:pt>
                <c:pt idx="3">
                  <c:v>98</c:v>
                </c:pt>
                <c:pt idx="6">
                  <c:v>92</c:v>
                </c:pt>
                <c:pt idx="9">
                  <c:v>85</c:v>
                </c:pt>
                <c:pt idx="12">
                  <c:v>73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2463</c:v>
                </c:pt>
                <c:pt idx="3">
                  <c:v>2419</c:v>
                </c:pt>
                <c:pt idx="6">
                  <c:v>2470</c:v>
                </c:pt>
                <c:pt idx="9">
                  <c:v>2458</c:v>
                </c:pt>
                <c:pt idx="12">
                  <c:v>2074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4525</c:v>
                </c:pt>
                <c:pt idx="3">
                  <c:v>4321</c:v>
                </c:pt>
                <c:pt idx="6">
                  <c:v>4317</c:v>
                </c:pt>
                <c:pt idx="9">
                  <c:v>4182</c:v>
                </c:pt>
                <c:pt idx="12">
                  <c:v>4225</c:v>
                </c:pt>
              </c:numCache>
            </c:numRef>
          </c:val>
        </c:ser>
        <c:dLbls>
          <c:showLegendKey val="0"/>
          <c:showVal val="0"/>
          <c:showCatName val="0"/>
          <c:showSerName val="0"/>
          <c:showPercent val="0"/>
          <c:showBubbleSize val="0"/>
        </c:dLbls>
        <c:gapWidth val="100"/>
        <c:overlap val="100"/>
        <c:axId val="308619496"/>
        <c:axId val="308619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1999</c:v>
                </c:pt>
                <c:pt idx="2">
                  <c:v>#N/A</c:v>
                </c:pt>
                <c:pt idx="3">
                  <c:v>#N/A</c:v>
                </c:pt>
                <c:pt idx="4">
                  <c:v>1675</c:v>
                </c:pt>
                <c:pt idx="5">
                  <c:v>#N/A</c:v>
                </c:pt>
                <c:pt idx="6">
                  <c:v>#N/A</c:v>
                </c:pt>
                <c:pt idx="7">
                  <c:v>1585</c:v>
                </c:pt>
                <c:pt idx="8">
                  <c:v>#N/A</c:v>
                </c:pt>
                <c:pt idx="9">
                  <c:v>#N/A</c:v>
                </c:pt>
                <c:pt idx="10">
                  <c:v>1176</c:v>
                </c:pt>
                <c:pt idx="11">
                  <c:v>#N/A</c:v>
                </c:pt>
                <c:pt idx="12">
                  <c:v>#N/A</c:v>
                </c:pt>
                <c:pt idx="13">
                  <c:v>824</c:v>
                </c:pt>
                <c:pt idx="14">
                  <c:v>#N/A</c:v>
                </c:pt>
              </c:numCache>
            </c:numRef>
          </c:val>
          <c:smooth val="0"/>
        </c:ser>
        <c:dLbls>
          <c:showLegendKey val="0"/>
          <c:showVal val="0"/>
          <c:showCatName val="0"/>
          <c:showSerName val="0"/>
          <c:showPercent val="0"/>
          <c:showBubbleSize val="0"/>
        </c:dLbls>
        <c:marker val="1"/>
        <c:smooth val="0"/>
        <c:axId val="308619496"/>
        <c:axId val="308619888"/>
      </c:lineChart>
      <c:catAx>
        <c:axId val="308619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8619888"/>
        <c:crosses val="autoZero"/>
        <c:auto val="1"/>
        <c:lblAlgn val="ctr"/>
        <c:lblOffset val="100"/>
        <c:tickLblSkip val="1"/>
        <c:tickMarkSkip val="1"/>
        <c:noMultiLvlLbl val="0"/>
      </c:catAx>
      <c:valAx>
        <c:axId val="308619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619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54379</c:v>
                </c:pt>
                <c:pt idx="5">
                  <c:v>53557</c:v>
                </c:pt>
                <c:pt idx="8">
                  <c:v>54161</c:v>
                </c:pt>
                <c:pt idx="11">
                  <c:v>54525</c:v>
                </c:pt>
                <c:pt idx="14">
                  <c:v>53546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1759</c:v>
                </c:pt>
                <c:pt idx="5">
                  <c:v>1695</c:v>
                </c:pt>
                <c:pt idx="8">
                  <c:v>1606</c:v>
                </c:pt>
                <c:pt idx="11">
                  <c:v>1475</c:v>
                </c:pt>
                <c:pt idx="14">
                  <c:v>1302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12040</c:v>
                </c:pt>
                <c:pt idx="5">
                  <c:v>12901</c:v>
                </c:pt>
                <c:pt idx="8">
                  <c:v>13404</c:v>
                </c:pt>
                <c:pt idx="11">
                  <c:v>11463</c:v>
                </c:pt>
                <c:pt idx="14">
                  <c:v>11861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7179</c:v>
                </c:pt>
                <c:pt idx="3">
                  <c:v>6958</c:v>
                </c:pt>
                <c:pt idx="6">
                  <c:v>6646</c:v>
                </c:pt>
                <c:pt idx="9">
                  <c:v>6057</c:v>
                </c:pt>
                <c:pt idx="12">
                  <c:v>5737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34682</c:v>
                </c:pt>
                <c:pt idx="3">
                  <c:v>32281</c:v>
                </c:pt>
                <c:pt idx="6">
                  <c:v>30985</c:v>
                </c:pt>
                <c:pt idx="9">
                  <c:v>29225</c:v>
                </c:pt>
                <c:pt idx="12">
                  <c:v>28246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419</c:v>
                </c:pt>
                <c:pt idx="3">
                  <c:v>330</c:v>
                </c:pt>
                <c:pt idx="6">
                  <c:v>244</c:v>
                </c:pt>
                <c:pt idx="9">
                  <c:v>164</c:v>
                </c:pt>
                <c:pt idx="12">
                  <c:v>94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36329</c:v>
                </c:pt>
                <c:pt idx="3">
                  <c:v>34523</c:v>
                </c:pt>
                <c:pt idx="6">
                  <c:v>33417</c:v>
                </c:pt>
                <c:pt idx="9">
                  <c:v>36532</c:v>
                </c:pt>
                <c:pt idx="12">
                  <c:v>35794</c:v>
                </c:pt>
              </c:numCache>
            </c:numRef>
          </c:val>
        </c:ser>
        <c:dLbls>
          <c:showLegendKey val="0"/>
          <c:showVal val="0"/>
          <c:showCatName val="0"/>
          <c:showSerName val="0"/>
          <c:showPercent val="0"/>
          <c:showBubbleSize val="0"/>
        </c:dLbls>
        <c:gapWidth val="100"/>
        <c:overlap val="100"/>
        <c:axId val="308620280"/>
        <c:axId val="308621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10431</c:v>
                </c:pt>
                <c:pt idx="2">
                  <c:v>#N/A</c:v>
                </c:pt>
                <c:pt idx="3">
                  <c:v>#N/A</c:v>
                </c:pt>
                <c:pt idx="4">
                  <c:v>5938</c:v>
                </c:pt>
                <c:pt idx="5">
                  <c:v>#N/A</c:v>
                </c:pt>
                <c:pt idx="6">
                  <c:v>#N/A</c:v>
                </c:pt>
                <c:pt idx="7">
                  <c:v>2121</c:v>
                </c:pt>
                <c:pt idx="8">
                  <c:v>#N/A</c:v>
                </c:pt>
                <c:pt idx="9">
                  <c:v>#N/A</c:v>
                </c:pt>
                <c:pt idx="10">
                  <c:v>4516</c:v>
                </c:pt>
                <c:pt idx="11">
                  <c:v>#N/A</c:v>
                </c:pt>
                <c:pt idx="12">
                  <c:v>#N/A</c:v>
                </c:pt>
                <c:pt idx="13">
                  <c:v>3163</c:v>
                </c:pt>
                <c:pt idx="14">
                  <c:v>#N/A</c:v>
                </c:pt>
              </c:numCache>
            </c:numRef>
          </c:val>
          <c:smooth val="0"/>
        </c:ser>
        <c:dLbls>
          <c:showLegendKey val="0"/>
          <c:showVal val="0"/>
          <c:showCatName val="0"/>
          <c:showSerName val="0"/>
          <c:showPercent val="0"/>
          <c:showBubbleSize val="0"/>
        </c:dLbls>
        <c:marker val="1"/>
        <c:smooth val="0"/>
        <c:axId val="308620280"/>
        <c:axId val="308621064"/>
      </c:lineChart>
      <c:catAx>
        <c:axId val="308620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8621064"/>
        <c:crosses val="autoZero"/>
        <c:auto val="1"/>
        <c:lblAlgn val="ctr"/>
        <c:lblOffset val="100"/>
        <c:tickLblSkip val="1"/>
        <c:tickMarkSkip val="1"/>
        <c:noMultiLvlLbl val="0"/>
      </c:catAx>
      <c:valAx>
        <c:axId val="308621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620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{50ECC5D3-5E06-43B1-BDFE-A85C06EE9C53}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{D090BAF8-2F5D-4265-B2AA-F6AB480B06E5}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{8CA34433-2EE0-4E0F-ACA8-84BDB77D11D2}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{F0D20098-2EC9-4202-A55C-D886D6FF1257}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{9F281BF1-B04E-4D83-881A-12451480DD74}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{6BFAA016-32AE-49C0-8F86-CBC7BAC9D5E3}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{80EC2771-07D8-402E-BBC5-51D3DD62674F}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{E4BE6EB3-D174-4DB9-B9E5-FD6552C20817}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{F5412067-A87B-4376-A8BE-628B8B306BD5}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{0CF0D586-9159-4BB6-912E-CA969B987446}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08621848"/>
        <c:axId val="308622240"/>
      </c:scatterChart>
      <c:valAx>
        <c:axId val="3086218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8622240"/>
        <c:crosses val="autoZero"/>
        <c:crossBetween val="midCat"/>
      </c:valAx>
      <c:valAx>
        <c:axId val="3086222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86218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{125A8F91-10CA-44C8-B1B3-7CDDDE091D1B}</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{E5BE0A66-14DA-4B39-ACBA-94F20D52104D}</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{9E5D5709-2299-4A8E-9595-7A796F9D76F8}</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{F34E830D-0964-4074-988E-9E84EB134EA6}</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{0438515D-62C7-4E98-BD1F-F034EF53516A}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13.1</c:v>
                </c:pt>
                <c:pt idx="1">
                  <c:v>11.2</c:v>
                </c:pt>
                <c:pt idx="2">
                  <c:v>9.9</c:v>
                </c:pt>
                <c:pt idx="3">
                  <c:v>8.4</c:v>
                </c:pt>
                <c:pt idx="4">
                  <c:v>6.8</c:v>
                </c:pt>
              </c:numCache>
            </c:numRef>
          </c:xVal>
          <c:yVal>
            <c:numRef>
              <c:f>公会計指標分析・財政指標組合せ分析表!$K$73:$O$73</c:f>
              <c:numCache>
                <c:formatCode>#,##0.0;"▲ "#,##0.0</c:formatCode>
                <c:ptCount val="5"/>
                <c:pt idx="0">
                  <c:v>58.7</c:v>
                </c:pt>
                <c:pt idx="1">
                  <c:v>34</c:v>
                </c:pt>
                <c:pt idx="2">
                  <c:v>12</c:v>
                </c:pt>
                <c:pt idx="3">
                  <c:v>26.1</c:v>
                </c:pt>
                <c:pt idx="4">
                  <c:v>18.5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{9352F951-D32A-4B85-80AF-13B2B7EACD8C}</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{39CF08AC-CB36-4F70-88A8-36086C9B4AC6}</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{E694C484-4F55-4A75-9E04-2FE0F946D843}</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{017A6EB1-0873-4BCA-9378-0B31C7BC7EE4}</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{F4CD3703-74AF-412F-9F82-4E007C55E028}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7.8</c:v>
                </c:pt>
              </c:numCache>
            </c:numRef>
          </c:xVal>
          <c:yVal>
            <c:numRef>
              <c:f>公会計指標分析・財政指標組合せ分析表!$K$77:$O$77</c:f>
              <c:numCache>
                <c:formatCode>#,##0.0;"▲ "#,##0.0</c:formatCode>
                <c:ptCount val="5"/>
                <c:pt idx="0">
                  <c:v>69.2</c:v>
                </c:pt>
                <c:pt idx="1">
                  <c:v>58.2</c:v>
                </c:pt>
                <c:pt idx="2">
                  <c:v>50.3</c:v>
                </c:pt>
                <c:pt idx="3">
                  <c:v>45.9</c:v>
                </c:pt>
                <c:pt idx="4">
                  <c:v>37.299999999999997</c:v>
                </c:pt>
              </c:numCache>
            </c:numRef>
          </c:yVal>
          <c:smooth val="0"/>
        </c:ser>
        <c:dLbls>
          <c:showLegendKey val="0"/>
          <c:showVal val="0"/>
          <c:showCatName val="0"/>
          <c:showSerName val="0"/>
          <c:showPercent val="0"/>
          <c:showBubbleSize val="0"/>
        </c:dLbls>
        <c:axId val="308623024"/>
        <c:axId val="308623416"/>
      </c:scatterChart>
      <c:valAx>
        <c:axId val="308623024"/>
        <c:scaling>
          <c:orientation val="minMax"/>
          <c:max val="13.7"/>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8623416"/>
        <c:crosses val="autoZero"/>
        <c:crossBetween val="midCat"/>
      </c:valAx>
      <c:valAx>
        <c:axId val="308623416"/>
        <c:scaling>
          <c:orientation val="minMax"/>
          <c:max val="79"/>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86230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年度決算における実質公債費比率の分子の数値が大きく減少した。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主な要因としては、平成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下水道事業の法適化に伴い、従来、元利償還金をベースに繰り出していたものを、減価償却費と利払いをベースに繰り出すこととなり、地方債の償還期間よりも施設の耐用年数の方が長いため、１年あたりの繰出額が法非適時よりも減少したこと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なお、分母に関しても普通交付税の一本算定に向けて段階的に減少するので市債残高の推移や交際費の動向を十分に管理し、分子・分母ともに抑制に努める必要がある。</a:t>
          </a:r>
          <a:r>
            <a:rPr kumimoji="1" lang="en-US" altLang="ja-JP" sz="1400">
              <a:latin typeface="ＭＳ ゴシック" pitchFamily="49" charset="-128"/>
              <a:ea typeface="ＭＳ ゴシック" pitchFamily="49" charset="-128"/>
            </a:rPr>
            <a:t>	</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年度において、増加していた将来負担比率の分子は平成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年度では減少した。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数値減少の主な要因は、下水道事業会計において、新規の地方債発行額よりも元金償還金の方が多いため、地方債現在高が減少したことが挙げられる。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今後も地方債発行額の増加が見込まれるが、引き続き繰上償還を実施し、比率の悪化を抑制する必要がある。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兵庫県丹波市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66,858
66,141
493.21
41,014,975
36,777,225
3,261,765
22,421,694
35,794,236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18.5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兵庫県丹波市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66,858
66,141
493.21
41,014,975
36,777,225
3,261,765
22,421,694
35,794,236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18.5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兵庫県丹波市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66,858
66,141
493.21
41,014,975
36,777,225
3,261,765
22,421,694
35,794,236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18.5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兵庫県丹波市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66,858
66,141
493.21
41,014,975
36,777,225
3,261,765
22,421,694
35,794,236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18.5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年度以降</a:t>
          </a:r>
          <a:r>
            <a:rPr kumimoji="1" lang="en-US" altLang="ja-JP" sz="1300">
              <a:latin typeface="ＭＳ Ｐゴシック"/>
            </a:rPr>
            <a:t>0.43</a:t>
          </a:r>
          <a:r>
            <a:rPr kumimoji="1" lang="ja-JP" altLang="en-US" sz="1300">
              <a:latin typeface="ＭＳ Ｐゴシック"/>
            </a:rPr>
            <a:t>台で推移しているが、依然として全国平均や県平均を下回っており、類似団体の中でも下位に位置する。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22</a:t>
          </a:r>
          <a:r>
            <a:rPr kumimoji="1" lang="ja-JP" altLang="en-US" sz="1300">
              <a:latin typeface="ＭＳ Ｐゴシック"/>
            </a:rPr>
            <a:t>年度に策定された第２次行政改革大綱に基づき定員管理化による人件費の抑制や、効果的・効率的な行政サービスを維持するため、徹底した事務事業の見直しによる経常経費の削減、市税徴収強化等の取り組みを通じて財政基盤の強化と健全化に努める必要があ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45</xdr:row>
      <xdr:rowOff>13758</xdr:rowOff>
    </xdr:to>
    <xdr:cxnSp macro="">
      <xdr:nvCxnSpPr>
        <xdr:cNvPr id="68" name="直線コネクタ 67"/>
        <xdr:cNvCxnSpPr/>
      </xdr:nvCxnSpPr>
      <xdr:spPr>
        <a:xfrm>
          <a:off x="4114800" y="77089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44</xdr:row>
      <xdr:rowOff>165100</xdr:rowOff>
    </xdr:to>
    <xdr:cxnSp macro="">
      <xdr:nvCxnSpPr>
        <xdr:cNvPr id="71" name="直線コネクタ 70"/>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75142</xdr:rowOff>
    </xdr:from>
    <xdr:to>
      <xdr:col>6</xdr:col>
      <xdr:colOff>50800</xdr:colOff>
      <xdr:row>43</xdr:row>
      <xdr:rowOff>5292</xdr:rowOff>
    </xdr:to>
    <xdr:sp macro="" textlink="">
      <xdr:nvSpPr>
        <xdr:cNvPr id="72" name="フローチャート : 判断 71"/>
        <xdr:cNvSpPr/>
      </xdr:nvSpPr>
      <xdr:spPr>
        <a:xfrm>
          <a:off x="4064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15469</xdr:rowOff>
    </xdr:from>
    <xdr:ext cx="736600" cy="259045"/>
    <xdr:sp macro="" textlink="">
      <xdr:nvSpPr>
        <xdr:cNvPr id="73" name="テキスト ボックス 72"/>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44</xdr:row>
      <xdr:rowOff>165100</xdr:rowOff>
    </xdr:to>
    <xdr:cxnSp macro="">
      <xdr:nvCxnSpPr>
        <xdr:cNvPr id="74" name="直線コネクタ 73"/>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75142</xdr:rowOff>
    </xdr:from>
    <xdr:to>
      <xdr:col>4</xdr:col>
      <xdr:colOff>533400</xdr:colOff>
      <xdr:row>43</xdr:row>
      <xdr:rowOff>5292</xdr:rowOff>
    </xdr:to>
    <xdr:sp macro="" textlink="">
      <xdr:nvSpPr>
        <xdr:cNvPr id="75" name="フローチャート : 判断 74"/>
        <xdr:cNvSpPr/>
      </xdr:nvSpPr>
      <xdr:spPr>
        <a:xfrm>
          <a:off x="3175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15469</xdr:rowOff>
    </xdr:from>
    <xdr:ext cx="762000" cy="259045"/>
    <xdr:sp macro="" textlink="">
      <xdr:nvSpPr>
        <xdr:cNvPr id="76" name="テキスト ボックス 75"/>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44</xdr:row>
      <xdr:rowOff>165100</xdr:rowOff>
    </xdr:to>
    <xdr:cxnSp macro="">
      <xdr:nvCxnSpPr>
        <xdr:cNvPr id="77" name="直線コネクタ 76"/>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134408</xdr:rowOff>
    </xdr:from>
    <xdr:to>
      <xdr:col>7</xdr:col>
      <xdr:colOff>203200</xdr:colOff>
      <xdr:row>45</xdr:row>
      <xdr:rowOff>64558</xdr:rowOff>
    </xdr:to>
    <xdr:sp macro="" textlink="">
      <xdr:nvSpPr>
        <xdr:cNvPr id="87" name="円/楕円 86"/>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106485</xdr:rowOff>
    </xdr:from>
    <xdr:ext cx="762000" cy="259045"/>
    <xdr:sp macro="" textlink="">
      <xdr:nvSpPr>
        <xdr:cNvPr id="88" name="財政力該当値テキスト"/>
        <xdr:cNvSpPr txBox="1"/>
      </xdr:nvSpPr>
      <xdr:spPr>
        <a:xfrm>
          <a:off x="5041900" y="76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89" name="円/楕円 88"/>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90" name="テキスト ボックス 89"/>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1" name="円/楕円 90"/>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2" name="テキスト ボックス 91"/>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3" name="円/楕円 92"/>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4" name="テキスト ボックス 93"/>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5" name="円/楕円 94"/>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6" name="テキスト ボックス 95"/>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年度においては前年度より</a:t>
          </a:r>
          <a:r>
            <a:rPr kumimoji="1" lang="en-US" altLang="ja-JP" sz="1300">
              <a:latin typeface="ＭＳ Ｐゴシック"/>
            </a:rPr>
            <a:t>1.8</a:t>
          </a:r>
          <a:r>
            <a:rPr kumimoji="1" lang="ja-JP" altLang="en-US" sz="1300">
              <a:latin typeface="ＭＳ Ｐゴシック"/>
            </a:rPr>
            <a:t>ポイント悪化し</a:t>
          </a:r>
          <a:r>
            <a:rPr kumimoji="1" lang="en-US" altLang="ja-JP" sz="1300">
              <a:latin typeface="ＭＳ Ｐゴシック"/>
            </a:rPr>
            <a:t>84.8</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歳入では税制改正によって市税が減額となった。また、合併後</a:t>
          </a:r>
          <a:r>
            <a:rPr kumimoji="1" lang="en-US" altLang="ja-JP" sz="1300">
              <a:latin typeface="ＭＳ Ｐゴシック"/>
            </a:rPr>
            <a:t>10</a:t>
          </a:r>
          <a:r>
            <a:rPr kumimoji="1" lang="ja-JP" altLang="en-US" sz="1300">
              <a:latin typeface="ＭＳ Ｐゴシック"/>
            </a:rPr>
            <a:t>年が経過する平成</a:t>
          </a:r>
          <a:r>
            <a:rPr kumimoji="1" lang="en-US" altLang="ja-JP" sz="1300">
              <a:latin typeface="ＭＳ Ｐゴシック"/>
            </a:rPr>
            <a:t>27</a:t>
          </a:r>
          <a:r>
            <a:rPr kumimoji="1" lang="ja-JP" altLang="en-US" sz="1300">
              <a:latin typeface="ＭＳ Ｐゴシック"/>
            </a:rPr>
            <a:t>年度から普通交付税の特例措置の段階的減額が始まったことにより臨時財政対策債を含む経常一般財源が減額となった。歳出では物件費、扶助費、公債費等の経常経費が増額となったことにより、経常経費充当一般財源等が増額となった。</a:t>
          </a:r>
          <a:endParaRPr kumimoji="1" lang="en-US" altLang="ja-JP" sz="1300">
            <a:latin typeface="ＭＳ Ｐゴシック"/>
          </a:endParaRPr>
        </a:p>
        <a:p>
          <a:r>
            <a:rPr kumimoji="1" lang="ja-JP" altLang="en-US" sz="1300">
              <a:latin typeface="ＭＳ Ｐゴシック"/>
            </a:rPr>
            <a:t>　今後は普通交付税の逓減措置期間となり、経常一般財源の減額も見込まれることから経常経費充当一般財源の抑制に努める必要がある。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68580</xdr:rowOff>
    </xdr:from>
    <xdr:to>
      <xdr:col>7</xdr:col>
      <xdr:colOff>152400</xdr:colOff>
      <xdr:row>62</xdr:row>
      <xdr:rowOff>155448</xdr:rowOff>
    </xdr:to>
    <xdr:cxnSp macro="">
      <xdr:nvCxnSpPr>
        <xdr:cNvPr id="129" name="直線コネクタ 128"/>
        <xdr:cNvCxnSpPr/>
      </xdr:nvCxnSpPr>
      <xdr:spPr>
        <a:xfrm>
          <a:off x="4114800" y="1069848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93489</xdr:rowOff>
    </xdr:from>
    <xdr:ext cx="762000" cy="259045"/>
    <xdr:sp macro="" textlink="">
      <xdr:nvSpPr>
        <xdr:cNvPr id="130" name="財政構造の弾力性平均値テキスト"/>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153162</xdr:rowOff>
    </xdr:from>
    <xdr:to>
      <xdr:col>6</xdr:col>
      <xdr:colOff>0</xdr:colOff>
      <xdr:row>62</xdr:row>
      <xdr:rowOff>68580</xdr:rowOff>
    </xdr:to>
    <xdr:cxnSp macro="">
      <xdr:nvCxnSpPr>
        <xdr:cNvPr id="132" name="直線コネクタ 131"/>
        <xdr:cNvCxnSpPr/>
      </xdr:nvCxnSpPr>
      <xdr:spPr>
        <a:xfrm>
          <a:off x="3225800" y="106116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56134</xdr:rowOff>
    </xdr:from>
    <xdr:to>
      <xdr:col>6</xdr:col>
      <xdr:colOff>50800</xdr:colOff>
      <xdr:row>64</xdr:row>
      <xdr:rowOff>157734</xdr:rowOff>
    </xdr:to>
    <xdr:sp macro="" textlink="">
      <xdr:nvSpPr>
        <xdr:cNvPr id="133" name="フローチャート : 判断 132"/>
        <xdr:cNvSpPr/>
      </xdr:nvSpPr>
      <xdr:spPr>
        <a:xfrm>
          <a:off x="4064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142511</xdr:rowOff>
    </xdr:from>
    <xdr:ext cx="736600" cy="259045"/>
    <xdr:sp macro="" textlink="">
      <xdr:nvSpPr>
        <xdr:cNvPr id="134" name="テキスト ボックス 133"/>
        <xdr:cNvSpPr txBox="1"/>
      </xdr:nvSpPr>
      <xdr:spPr>
        <a:xfrm>
          <a:off x="3733800" y="1111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153162</xdr:rowOff>
    </xdr:from>
    <xdr:to>
      <xdr:col>4</xdr:col>
      <xdr:colOff>482600</xdr:colOff>
      <xdr:row>62</xdr:row>
      <xdr:rowOff>73406</xdr:rowOff>
    </xdr:to>
    <xdr:cxnSp macro="">
      <xdr:nvCxnSpPr>
        <xdr:cNvPr id="135" name="直線コネクタ 134"/>
        <xdr:cNvCxnSpPr/>
      </xdr:nvCxnSpPr>
      <xdr:spPr>
        <a:xfrm flipV="1">
          <a:off x="2336800" y="1061161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164846</xdr:rowOff>
    </xdr:from>
    <xdr:to>
      <xdr:col>4</xdr:col>
      <xdr:colOff>533400</xdr:colOff>
      <xdr:row>64</xdr:row>
      <xdr:rowOff>94996</xdr:rowOff>
    </xdr:to>
    <xdr:sp macro="" textlink="">
      <xdr:nvSpPr>
        <xdr:cNvPr id="136" name="フローチャート : 判断 135"/>
        <xdr:cNvSpPr/>
      </xdr:nvSpPr>
      <xdr:spPr>
        <a:xfrm>
          <a:off x="3175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79773</xdr:rowOff>
    </xdr:from>
    <xdr:ext cx="762000" cy="259045"/>
    <xdr:sp macro="" textlink="">
      <xdr:nvSpPr>
        <xdr:cNvPr id="137" name="テキスト ボックス 136"/>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73406</xdr:rowOff>
    </xdr:from>
    <xdr:to>
      <xdr:col>3</xdr:col>
      <xdr:colOff>279400</xdr:colOff>
      <xdr:row>62</xdr:row>
      <xdr:rowOff>121666</xdr:rowOff>
    </xdr:to>
    <xdr:cxnSp macro="">
      <xdr:nvCxnSpPr>
        <xdr:cNvPr id="138" name="直線コネクタ 137"/>
        <xdr:cNvCxnSpPr/>
      </xdr:nvCxnSpPr>
      <xdr:spPr>
        <a:xfrm flipV="1">
          <a:off x="1447800" y="1070330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108729</xdr:rowOff>
    </xdr:from>
    <xdr:ext cx="762000" cy="259045"/>
    <xdr:sp macro="" textlink="">
      <xdr:nvSpPr>
        <xdr:cNvPr id="140" name="テキスト ボックス 139"/>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164846</xdr:rowOff>
    </xdr:from>
    <xdr:to>
      <xdr:col>2</xdr:col>
      <xdr:colOff>127000</xdr:colOff>
      <xdr:row>64</xdr:row>
      <xdr:rowOff>94996</xdr:rowOff>
    </xdr:to>
    <xdr:sp macro="" textlink="">
      <xdr:nvSpPr>
        <xdr:cNvPr id="141" name="フローチャート : 判断 140"/>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79773</xdr:rowOff>
    </xdr:from>
    <xdr:ext cx="762000" cy="259045"/>
    <xdr:sp macro="" textlink="">
      <xdr:nvSpPr>
        <xdr:cNvPr id="142" name="テキスト ボックス 141"/>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104648</xdr:rowOff>
    </xdr:from>
    <xdr:to>
      <xdr:col>7</xdr:col>
      <xdr:colOff>203200</xdr:colOff>
      <xdr:row>63</xdr:row>
      <xdr:rowOff>34798</xdr:rowOff>
    </xdr:to>
    <xdr:sp macro="" textlink="">
      <xdr:nvSpPr>
        <xdr:cNvPr id="148" name="円/楕円 147"/>
        <xdr:cNvSpPr/>
      </xdr:nvSpPr>
      <xdr:spPr>
        <a:xfrm>
          <a:off x="4902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121175</xdr:rowOff>
    </xdr:from>
    <xdr:ext cx="762000" cy="259045"/>
    <xdr:sp macro="" textlink="">
      <xdr:nvSpPr>
        <xdr:cNvPr id="149" name="財政構造の弾力性該当値テキスト"/>
        <xdr:cNvSpPr txBox="1"/>
      </xdr:nvSpPr>
      <xdr:spPr>
        <a:xfrm>
          <a:off x="50419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17780</xdr:rowOff>
    </xdr:from>
    <xdr:to>
      <xdr:col>6</xdr:col>
      <xdr:colOff>50800</xdr:colOff>
      <xdr:row>62</xdr:row>
      <xdr:rowOff>119380</xdr:rowOff>
    </xdr:to>
    <xdr:sp macro="" textlink="">
      <xdr:nvSpPr>
        <xdr:cNvPr id="150" name="円/楕円 149"/>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51" name="テキスト ボックス 150"/>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102362</xdr:rowOff>
    </xdr:from>
    <xdr:to>
      <xdr:col>4</xdr:col>
      <xdr:colOff>533400</xdr:colOff>
      <xdr:row>62</xdr:row>
      <xdr:rowOff>32512</xdr:rowOff>
    </xdr:to>
    <xdr:sp macro="" textlink="">
      <xdr:nvSpPr>
        <xdr:cNvPr id="152" name="円/楕円 151"/>
        <xdr:cNvSpPr/>
      </xdr:nvSpPr>
      <xdr:spPr>
        <a:xfrm>
          <a:off x="3175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42689</xdr:rowOff>
    </xdr:from>
    <xdr:ext cx="762000" cy="259045"/>
    <xdr:sp macro="" textlink="">
      <xdr:nvSpPr>
        <xdr:cNvPr id="153" name="テキスト ボックス 152"/>
        <xdr:cNvSpPr txBox="1"/>
      </xdr:nvSpPr>
      <xdr:spPr>
        <a:xfrm>
          <a:off x="2844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22606</xdr:rowOff>
    </xdr:from>
    <xdr:to>
      <xdr:col>3</xdr:col>
      <xdr:colOff>330200</xdr:colOff>
      <xdr:row>62</xdr:row>
      <xdr:rowOff>124206</xdr:rowOff>
    </xdr:to>
    <xdr:sp macro="" textlink="">
      <xdr:nvSpPr>
        <xdr:cNvPr id="154" name="円/楕円 153"/>
        <xdr:cNvSpPr/>
      </xdr:nvSpPr>
      <xdr:spPr>
        <a:xfrm>
          <a:off x="2286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134383</xdr:rowOff>
    </xdr:from>
    <xdr:ext cx="762000" cy="259045"/>
    <xdr:sp macro="" textlink="">
      <xdr:nvSpPr>
        <xdr:cNvPr id="155" name="テキスト ボックス 154"/>
        <xdr:cNvSpPr txBox="1"/>
      </xdr:nvSpPr>
      <xdr:spPr>
        <a:xfrm>
          <a:off x="1955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70866</xdr:rowOff>
    </xdr:from>
    <xdr:to>
      <xdr:col>2</xdr:col>
      <xdr:colOff>127000</xdr:colOff>
      <xdr:row>63</xdr:row>
      <xdr:rowOff>1016</xdr:rowOff>
    </xdr:to>
    <xdr:sp macro="" textlink="">
      <xdr:nvSpPr>
        <xdr:cNvPr id="156" name="円/楕円 155"/>
        <xdr:cNvSpPr/>
      </xdr:nvSpPr>
      <xdr:spPr>
        <a:xfrm>
          <a:off x="1397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11193</xdr:rowOff>
    </xdr:from>
    <xdr:ext cx="762000" cy="259045"/>
    <xdr:sp macro="" textlink="">
      <xdr:nvSpPr>
        <xdr:cNvPr id="157" name="テキスト ボックス 156"/>
        <xdr:cNvSpPr txBox="1"/>
      </xdr:nvSpPr>
      <xdr:spPr>
        <a:xfrm>
          <a:off x="1066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[147,269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人口１人当たりで前年度から</a:t>
          </a:r>
          <a:r>
            <a:rPr kumimoji="1" lang="en-US" altLang="ja-JP" sz="1300">
              <a:latin typeface="ＭＳ Ｐゴシック"/>
            </a:rPr>
            <a:t>6,595</a:t>
          </a:r>
          <a:r>
            <a:rPr kumimoji="1" lang="ja-JP" altLang="en-US" sz="1300">
              <a:latin typeface="ＭＳ Ｐゴシック"/>
            </a:rPr>
            <a:t>円増額となった。</a:t>
          </a:r>
          <a:endParaRPr kumimoji="1" lang="en-US" altLang="ja-JP" sz="1300">
            <a:latin typeface="ＭＳ Ｐゴシック"/>
          </a:endParaRPr>
        </a:p>
        <a:p>
          <a:r>
            <a:rPr kumimoji="1" lang="ja-JP" altLang="en-US" sz="1300">
              <a:latin typeface="ＭＳ Ｐゴシック"/>
            </a:rPr>
            <a:t>　人件費については、給与改定に伴う職員給の減額や退職手当組合負担金の負担金率引き下げなどにより、減額となった。</a:t>
          </a:r>
          <a:endParaRPr kumimoji="1" lang="en-US" altLang="ja-JP" sz="1300">
            <a:latin typeface="ＭＳ Ｐゴシック"/>
          </a:endParaRPr>
        </a:p>
        <a:p>
          <a:r>
            <a:rPr kumimoji="1" lang="ja-JP" altLang="en-US" sz="1300">
              <a:latin typeface="ＭＳ Ｐゴシック"/>
            </a:rPr>
            <a:t>　物件費については、増額となっており、委託料やその他使用料及び賃借料の増額が主な要因である。</a:t>
          </a:r>
          <a:endParaRPr kumimoji="1" lang="en-US" altLang="ja-JP" sz="1300">
            <a:latin typeface="ＭＳ Ｐゴシック"/>
          </a:endParaRPr>
        </a:p>
        <a:p>
          <a:r>
            <a:rPr kumimoji="1" lang="ja-JP" altLang="en-US" sz="1300">
              <a:latin typeface="ＭＳ Ｐゴシック"/>
            </a:rPr>
            <a:t>　今後も、定員適正化計画に基づいた職員数の削減に引き続き取り組み、行政サービスの効果的・効率的な適正化を進めるとともに、物件費においては抑制を図っていく必要がある。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44273</xdr:rowOff>
    </xdr:from>
    <xdr:to>
      <xdr:col>7</xdr:col>
      <xdr:colOff>152400</xdr:colOff>
      <xdr:row>86</xdr:row>
      <xdr:rowOff>157944</xdr:rowOff>
    </xdr:to>
    <xdr:cxnSp macro="">
      <xdr:nvCxnSpPr>
        <xdr:cNvPr id="194" name="直線コネクタ 193"/>
        <xdr:cNvCxnSpPr/>
      </xdr:nvCxnSpPr>
      <xdr:spPr>
        <a:xfrm>
          <a:off x="4114800" y="14788973"/>
          <a:ext cx="838200" cy="11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142546</xdr:rowOff>
    </xdr:from>
    <xdr:ext cx="762000" cy="259045"/>
    <xdr:sp macro="" textlink="">
      <xdr:nvSpPr>
        <xdr:cNvPr id="195" name="人件費・物件費等の状況平均値テキスト"/>
        <xdr:cNvSpPr txBox="1"/>
      </xdr:nvSpPr>
      <xdr:spPr>
        <a:xfrm>
          <a:off x="5041900" y="14201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163419</xdr:rowOff>
    </xdr:from>
    <xdr:to>
      <xdr:col>6</xdr:col>
      <xdr:colOff>0</xdr:colOff>
      <xdr:row>86</xdr:row>
      <xdr:rowOff>44273</xdr:rowOff>
    </xdr:to>
    <xdr:cxnSp macro="">
      <xdr:nvCxnSpPr>
        <xdr:cNvPr id="197" name="直線コネクタ 196"/>
        <xdr:cNvCxnSpPr/>
      </xdr:nvCxnSpPr>
      <xdr:spPr>
        <a:xfrm>
          <a:off x="3225800" y="14565219"/>
          <a:ext cx="889000" cy="22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2656</xdr:rowOff>
    </xdr:from>
    <xdr:to>
      <xdr:col>6</xdr:col>
      <xdr:colOff>50800</xdr:colOff>
      <xdr:row>84</xdr:row>
      <xdr:rowOff>104256</xdr:rowOff>
    </xdr:to>
    <xdr:sp macro="" textlink="">
      <xdr:nvSpPr>
        <xdr:cNvPr id="198" name="フローチャート : 判断 197"/>
        <xdr:cNvSpPr/>
      </xdr:nvSpPr>
      <xdr:spPr>
        <a:xfrm>
          <a:off x="4064000" y="144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114433</xdr:rowOff>
    </xdr:from>
    <xdr:ext cx="736600" cy="259045"/>
    <xdr:sp macro="" textlink="">
      <xdr:nvSpPr>
        <xdr:cNvPr id="199" name="テキスト ボックス 198"/>
        <xdr:cNvSpPr txBox="1"/>
      </xdr:nvSpPr>
      <xdr:spPr>
        <a:xfrm>
          <a:off x="3733800" y="1417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163419</xdr:rowOff>
    </xdr:from>
    <xdr:to>
      <xdr:col>4</xdr:col>
      <xdr:colOff>482600</xdr:colOff>
      <xdr:row>85</xdr:row>
      <xdr:rowOff>3466</xdr:rowOff>
    </xdr:to>
    <xdr:cxnSp macro="">
      <xdr:nvCxnSpPr>
        <xdr:cNvPr id="200" name="直線コネクタ 199"/>
        <xdr:cNvCxnSpPr/>
      </xdr:nvCxnSpPr>
      <xdr:spPr>
        <a:xfrm flipV="1">
          <a:off x="2336800" y="14565219"/>
          <a:ext cx="889000" cy="1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157128</xdr:rowOff>
    </xdr:from>
    <xdr:to>
      <xdr:col>4</xdr:col>
      <xdr:colOff>533400</xdr:colOff>
      <xdr:row>84</xdr:row>
      <xdr:rowOff>87278</xdr:rowOff>
    </xdr:to>
    <xdr:sp macro="" textlink="">
      <xdr:nvSpPr>
        <xdr:cNvPr id="201" name="フローチャート : 判断 200"/>
        <xdr:cNvSpPr/>
      </xdr:nvSpPr>
      <xdr:spPr>
        <a:xfrm>
          <a:off x="3175000" y="1438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97455</xdr:rowOff>
    </xdr:from>
    <xdr:ext cx="762000" cy="259045"/>
    <xdr:sp macro="" textlink="">
      <xdr:nvSpPr>
        <xdr:cNvPr id="202" name="テキスト ボックス 201"/>
        <xdr:cNvSpPr txBox="1"/>
      </xdr:nvSpPr>
      <xdr:spPr>
        <a:xfrm>
          <a:off x="2844800" y="1415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3466</xdr:rowOff>
    </xdr:from>
    <xdr:to>
      <xdr:col>3</xdr:col>
      <xdr:colOff>279400</xdr:colOff>
      <xdr:row>85</xdr:row>
      <xdr:rowOff>149039</xdr:rowOff>
    </xdr:to>
    <xdr:cxnSp macro="">
      <xdr:nvCxnSpPr>
        <xdr:cNvPr id="203" name="直線コネクタ 202"/>
        <xdr:cNvCxnSpPr/>
      </xdr:nvCxnSpPr>
      <xdr:spPr>
        <a:xfrm flipV="1">
          <a:off x="1447800" y="14576716"/>
          <a:ext cx="889000" cy="14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131138</xdr:rowOff>
    </xdr:from>
    <xdr:to>
      <xdr:col>3</xdr:col>
      <xdr:colOff>330200</xdr:colOff>
      <xdr:row>84</xdr:row>
      <xdr:rowOff>61288</xdr:rowOff>
    </xdr:to>
    <xdr:sp macro="" textlink="">
      <xdr:nvSpPr>
        <xdr:cNvPr id="204" name="フローチャート : 判断 203"/>
        <xdr:cNvSpPr/>
      </xdr:nvSpPr>
      <xdr:spPr>
        <a:xfrm>
          <a:off x="2286000" y="1436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71465</xdr:rowOff>
    </xdr:from>
    <xdr:ext cx="762000" cy="259045"/>
    <xdr:sp macro="" textlink="">
      <xdr:nvSpPr>
        <xdr:cNvPr id="205" name="テキスト ボックス 204"/>
        <xdr:cNvSpPr txBox="1"/>
      </xdr:nvSpPr>
      <xdr:spPr>
        <a:xfrm>
          <a:off x="1955800" y="1413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152183</xdr:rowOff>
    </xdr:from>
    <xdr:to>
      <xdr:col>2</xdr:col>
      <xdr:colOff>127000</xdr:colOff>
      <xdr:row>84</xdr:row>
      <xdr:rowOff>82333</xdr:rowOff>
    </xdr:to>
    <xdr:sp macro="" textlink="">
      <xdr:nvSpPr>
        <xdr:cNvPr id="206" name="フローチャート : 判断 205"/>
        <xdr:cNvSpPr/>
      </xdr:nvSpPr>
      <xdr:spPr>
        <a:xfrm>
          <a:off x="1397000" y="1438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92510</xdr:rowOff>
    </xdr:from>
    <xdr:ext cx="762000" cy="259045"/>
    <xdr:sp macro="" textlink="">
      <xdr:nvSpPr>
        <xdr:cNvPr id="207" name="テキスト ボックス 206"/>
        <xdr:cNvSpPr txBox="1"/>
      </xdr:nvSpPr>
      <xdr:spPr>
        <a:xfrm>
          <a:off x="1066800" y="141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107144</xdr:rowOff>
    </xdr:from>
    <xdr:to>
      <xdr:col>7</xdr:col>
      <xdr:colOff>203200</xdr:colOff>
      <xdr:row>87</xdr:row>
      <xdr:rowOff>37294</xdr:rowOff>
    </xdr:to>
    <xdr:sp macro="" textlink="">
      <xdr:nvSpPr>
        <xdr:cNvPr id="213" name="円/楕円 212"/>
        <xdr:cNvSpPr/>
      </xdr:nvSpPr>
      <xdr:spPr>
        <a:xfrm>
          <a:off x="4902200" y="1485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79221</xdr:rowOff>
    </xdr:from>
    <xdr:ext cx="762000" cy="259045"/>
    <xdr:sp macro="" textlink="">
      <xdr:nvSpPr>
        <xdr:cNvPr id="214" name="人件費・物件費等の状況該当値テキスト"/>
        <xdr:cNvSpPr txBox="1"/>
      </xdr:nvSpPr>
      <xdr:spPr>
        <a:xfrm>
          <a:off x="5041900" y="1482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147,269</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164923</xdr:rowOff>
    </xdr:from>
    <xdr:to>
      <xdr:col>6</xdr:col>
      <xdr:colOff>50800</xdr:colOff>
      <xdr:row>86</xdr:row>
      <xdr:rowOff>95073</xdr:rowOff>
    </xdr:to>
    <xdr:sp macro="" textlink="">
      <xdr:nvSpPr>
        <xdr:cNvPr id="215" name="円/楕円 214"/>
        <xdr:cNvSpPr/>
      </xdr:nvSpPr>
      <xdr:spPr>
        <a:xfrm>
          <a:off x="4064000" y="1473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79850</xdr:rowOff>
    </xdr:from>
    <xdr:ext cx="736600" cy="259045"/>
    <xdr:sp macro="" textlink="">
      <xdr:nvSpPr>
        <xdr:cNvPr id="216" name="テキスト ボックス 215"/>
        <xdr:cNvSpPr txBox="1"/>
      </xdr:nvSpPr>
      <xdr:spPr>
        <a:xfrm>
          <a:off x="3733800" y="1482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140,674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112619</xdr:rowOff>
    </xdr:from>
    <xdr:to>
      <xdr:col>4</xdr:col>
      <xdr:colOff>533400</xdr:colOff>
      <xdr:row>85</xdr:row>
      <xdr:rowOff>42769</xdr:rowOff>
    </xdr:to>
    <xdr:sp macro="" textlink="">
      <xdr:nvSpPr>
        <xdr:cNvPr id="217" name="円/楕円 216"/>
        <xdr:cNvSpPr/>
      </xdr:nvSpPr>
      <xdr:spPr>
        <a:xfrm>
          <a:off x="3175000" y="1451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27546</xdr:rowOff>
    </xdr:from>
    <xdr:ext cx="762000" cy="259045"/>
    <xdr:sp macro="" textlink="">
      <xdr:nvSpPr>
        <xdr:cNvPr id="218" name="テキスト ボックス 217"/>
        <xdr:cNvSpPr txBox="1"/>
      </xdr:nvSpPr>
      <xdr:spPr>
        <a:xfrm>
          <a:off x="2844800" y="1460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127,692</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124116</xdr:rowOff>
    </xdr:from>
    <xdr:to>
      <xdr:col>3</xdr:col>
      <xdr:colOff>330200</xdr:colOff>
      <xdr:row>85</xdr:row>
      <xdr:rowOff>54266</xdr:rowOff>
    </xdr:to>
    <xdr:sp macro="" textlink="">
      <xdr:nvSpPr>
        <xdr:cNvPr id="219" name="円/楕円 218"/>
        <xdr:cNvSpPr/>
      </xdr:nvSpPr>
      <xdr:spPr>
        <a:xfrm>
          <a:off x="2286000" y="1452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39043</xdr:rowOff>
    </xdr:from>
    <xdr:ext cx="762000" cy="259045"/>
    <xdr:sp macro="" textlink="">
      <xdr:nvSpPr>
        <xdr:cNvPr id="220" name="テキスト ボックス 219"/>
        <xdr:cNvSpPr txBox="1"/>
      </xdr:nvSpPr>
      <xdr:spPr>
        <a:xfrm>
          <a:off x="1955800" y="1461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128,359</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98239</xdr:rowOff>
    </xdr:from>
    <xdr:to>
      <xdr:col>2</xdr:col>
      <xdr:colOff>127000</xdr:colOff>
      <xdr:row>86</xdr:row>
      <xdr:rowOff>28389</xdr:rowOff>
    </xdr:to>
    <xdr:sp macro="" textlink="">
      <xdr:nvSpPr>
        <xdr:cNvPr id="221" name="円/楕円 220"/>
        <xdr:cNvSpPr/>
      </xdr:nvSpPr>
      <xdr:spPr>
        <a:xfrm>
          <a:off x="1397000" y="146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13166</xdr:rowOff>
    </xdr:from>
    <xdr:ext cx="762000" cy="259045"/>
    <xdr:sp macro="" textlink="">
      <xdr:nvSpPr>
        <xdr:cNvPr id="222" name="テキスト ボックス 221"/>
        <xdr:cNvSpPr txBox="1"/>
      </xdr:nvSpPr>
      <xdr:spPr>
        <a:xfrm>
          <a:off x="1066800" y="1475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従来から人事院勧告の内容に準拠し給与改定を行ってきたが、類似団体の平均を常に下回っている。</a:t>
          </a:r>
          <a:endParaRPr lang="ja-JP" altLang="ja-JP" sz="1300">
            <a:effectLst/>
          </a:endParaRPr>
        </a:p>
        <a:p>
          <a:r>
            <a:rPr kumimoji="1" lang="ja-JP" altLang="ja-JP" sz="1300">
              <a:solidFill>
                <a:schemeClr val="dk1"/>
              </a:solidFill>
              <a:effectLst/>
              <a:latin typeface="+mn-lt"/>
              <a:ea typeface="+mn-ea"/>
              <a:cs typeface="+mn-cs"/>
            </a:rPr>
            <a:t>　今後も人事院勧告に対応し、給与の適正化を図る。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86</xdr:row>
      <xdr:rowOff>159052</xdr:rowOff>
    </xdr:to>
    <xdr:cxnSp macro="">
      <xdr:nvCxnSpPr>
        <xdr:cNvPr id="253" name="直線コネクタ 252"/>
        <xdr:cNvCxnSpPr/>
      </xdr:nvCxnSpPr>
      <xdr:spPr>
        <a:xfrm flipV="1">
          <a:off x="17018000" y="1381215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74991</xdr:rowOff>
    </xdr:from>
    <xdr:to>
      <xdr:col>24</xdr:col>
      <xdr:colOff>558800</xdr:colOff>
      <xdr:row>82</xdr:row>
      <xdr:rowOff>109462</xdr:rowOff>
    </xdr:to>
    <xdr:cxnSp macro="">
      <xdr:nvCxnSpPr>
        <xdr:cNvPr id="258" name="直線コネクタ 257"/>
        <xdr:cNvCxnSpPr/>
      </xdr:nvCxnSpPr>
      <xdr:spPr>
        <a:xfrm flipV="1">
          <a:off x="16179800" y="14133891"/>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9"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52009</xdr:rowOff>
    </xdr:from>
    <xdr:to>
      <xdr:col>23</xdr:col>
      <xdr:colOff>406400</xdr:colOff>
      <xdr:row>82</xdr:row>
      <xdr:rowOff>109462</xdr:rowOff>
    </xdr:to>
    <xdr:cxnSp macro="">
      <xdr:nvCxnSpPr>
        <xdr:cNvPr id="261" name="直線コネクタ 260"/>
        <xdr:cNvCxnSpPr/>
      </xdr:nvCxnSpPr>
      <xdr:spPr>
        <a:xfrm>
          <a:off x="15290800" y="141109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63" name="テキスト ボックス 262"/>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52009</xdr:rowOff>
    </xdr:from>
    <xdr:to>
      <xdr:col>22</xdr:col>
      <xdr:colOff>203200</xdr:colOff>
      <xdr:row>87</xdr:row>
      <xdr:rowOff>56545</xdr:rowOff>
    </xdr:to>
    <xdr:cxnSp macro="">
      <xdr:nvCxnSpPr>
        <xdr:cNvPr id="264" name="直線コネクタ 263"/>
        <xdr:cNvCxnSpPr/>
      </xdr:nvCxnSpPr>
      <xdr:spPr>
        <a:xfrm flipV="1">
          <a:off x="14401800" y="14110909"/>
          <a:ext cx="889000" cy="86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56545</xdr:rowOff>
    </xdr:from>
    <xdr:to>
      <xdr:col>21</xdr:col>
      <xdr:colOff>0</xdr:colOff>
      <xdr:row>87</xdr:row>
      <xdr:rowOff>79527</xdr:rowOff>
    </xdr:to>
    <xdr:cxnSp macro="">
      <xdr:nvCxnSpPr>
        <xdr:cNvPr id="267" name="直線コネクタ 266"/>
        <xdr:cNvCxnSpPr/>
      </xdr:nvCxnSpPr>
      <xdr:spPr>
        <a:xfrm flipV="1">
          <a:off x="13512800" y="1497269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69" name="テキスト ボックス 268"/>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24191</xdr:rowOff>
    </xdr:from>
    <xdr:to>
      <xdr:col>24</xdr:col>
      <xdr:colOff>609600</xdr:colOff>
      <xdr:row>82</xdr:row>
      <xdr:rowOff>125791</xdr:rowOff>
    </xdr:to>
    <xdr:sp macro="" textlink="">
      <xdr:nvSpPr>
        <xdr:cNvPr id="277" name="円/楕円 276"/>
        <xdr:cNvSpPr/>
      </xdr:nvSpPr>
      <xdr:spPr>
        <a:xfrm>
          <a:off x="169672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40718</xdr:rowOff>
    </xdr:from>
    <xdr:ext cx="762000" cy="259045"/>
    <xdr:sp macro="" textlink="">
      <xdr:nvSpPr>
        <xdr:cNvPr id="278" name="給与水準   （国との比較）該当値テキスト"/>
        <xdr:cNvSpPr txBox="1"/>
      </xdr:nvSpPr>
      <xdr:spPr>
        <a:xfrm>
          <a:off x="17106900" y="1392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58662</xdr:rowOff>
    </xdr:from>
    <xdr:to>
      <xdr:col>23</xdr:col>
      <xdr:colOff>457200</xdr:colOff>
      <xdr:row>82</xdr:row>
      <xdr:rowOff>160262</xdr:rowOff>
    </xdr:to>
    <xdr:sp macro="" textlink="">
      <xdr:nvSpPr>
        <xdr:cNvPr id="279" name="円/楕円 278"/>
        <xdr:cNvSpPr/>
      </xdr:nvSpPr>
      <xdr:spPr>
        <a:xfrm>
          <a:off x="16129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170439</xdr:rowOff>
    </xdr:from>
    <xdr:ext cx="736600" cy="259045"/>
    <xdr:sp macro="" textlink="">
      <xdr:nvSpPr>
        <xdr:cNvPr id="280" name="テキスト ボックス 279"/>
        <xdr:cNvSpPr txBox="1"/>
      </xdr:nvSpPr>
      <xdr:spPr>
        <a:xfrm>
          <a:off x="15798800" y="1388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1209</xdr:rowOff>
    </xdr:from>
    <xdr:to>
      <xdr:col>22</xdr:col>
      <xdr:colOff>254000</xdr:colOff>
      <xdr:row>82</xdr:row>
      <xdr:rowOff>102809</xdr:rowOff>
    </xdr:to>
    <xdr:sp macro="" textlink="">
      <xdr:nvSpPr>
        <xdr:cNvPr id="281" name="円/楕円 280"/>
        <xdr:cNvSpPr/>
      </xdr:nvSpPr>
      <xdr:spPr>
        <a:xfrm>
          <a:off x="152400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112986</xdr:rowOff>
    </xdr:from>
    <xdr:ext cx="762000" cy="259045"/>
    <xdr:sp macro="" textlink="">
      <xdr:nvSpPr>
        <xdr:cNvPr id="282" name="テキスト ボックス 281"/>
        <xdr:cNvSpPr txBox="1"/>
      </xdr:nvSpPr>
      <xdr:spPr>
        <a:xfrm>
          <a:off x="14909800" y="1382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5745</xdr:rowOff>
    </xdr:from>
    <xdr:to>
      <xdr:col>21</xdr:col>
      <xdr:colOff>50800</xdr:colOff>
      <xdr:row>87</xdr:row>
      <xdr:rowOff>107345</xdr:rowOff>
    </xdr:to>
    <xdr:sp macro="" textlink="">
      <xdr:nvSpPr>
        <xdr:cNvPr id="283" name="円/楕円 282"/>
        <xdr:cNvSpPr/>
      </xdr:nvSpPr>
      <xdr:spPr>
        <a:xfrm>
          <a:off x="14351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117522</xdr:rowOff>
    </xdr:from>
    <xdr:ext cx="762000" cy="259045"/>
    <xdr:sp macro="" textlink="">
      <xdr:nvSpPr>
        <xdr:cNvPr id="284" name="テキスト ボックス 283"/>
        <xdr:cNvSpPr txBox="1"/>
      </xdr:nvSpPr>
      <xdr:spPr>
        <a:xfrm>
          <a:off x="14020800" y="1469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28727</xdr:rowOff>
    </xdr:from>
    <xdr:to>
      <xdr:col>19</xdr:col>
      <xdr:colOff>533400</xdr:colOff>
      <xdr:row>87</xdr:row>
      <xdr:rowOff>130327</xdr:rowOff>
    </xdr:to>
    <xdr:sp macro="" textlink="">
      <xdr:nvSpPr>
        <xdr:cNvPr id="285" name="円/楕円 284"/>
        <xdr:cNvSpPr/>
      </xdr:nvSpPr>
      <xdr:spPr>
        <a:xfrm>
          <a:off x="13462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140504</xdr:rowOff>
    </xdr:from>
    <xdr:ext cx="762000" cy="259045"/>
    <xdr:sp macro="" textlink="">
      <xdr:nvSpPr>
        <xdr:cNvPr id="286" name="テキスト ボックス 285"/>
        <xdr:cNvSpPr txBox="1"/>
      </xdr:nvSpPr>
      <xdr:spPr>
        <a:xfrm>
          <a:off x="13131800" y="147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300">
              <a:solidFill>
                <a:schemeClr val="dk1"/>
              </a:solidFill>
              <a:effectLst/>
              <a:latin typeface="+mn-lt"/>
              <a:ea typeface="+mn-ea"/>
              <a:cs typeface="+mn-cs"/>
            </a:rPr>
            <a:t>定員適正化計画に基づく退職勧奨や採用抑制により職員数の削減が進んでいる（普通会計　Ｈ</a:t>
          </a:r>
          <a:r>
            <a:rPr kumimoji="1" lang="en-US" altLang="ja-JP" sz="1300">
              <a:solidFill>
                <a:schemeClr val="dk1"/>
              </a:solidFill>
              <a:effectLst/>
              <a:latin typeface="+mn-lt"/>
              <a:ea typeface="+mn-ea"/>
              <a:cs typeface="+mn-cs"/>
            </a:rPr>
            <a:t>23.4.1</a:t>
          </a:r>
          <a:r>
            <a:rPr kumimoji="1" lang="ja-JP" altLang="ja-JP"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601</a:t>
          </a:r>
          <a:r>
            <a:rPr kumimoji="1" lang="ja-JP" altLang="ja-JP" sz="1300">
              <a:solidFill>
                <a:schemeClr val="dk1"/>
              </a:solidFill>
              <a:effectLst/>
              <a:latin typeface="+mn-lt"/>
              <a:ea typeface="+mn-ea"/>
              <a:cs typeface="+mn-cs"/>
            </a:rPr>
            <a:t>人→Ｈ</a:t>
          </a:r>
          <a:r>
            <a:rPr kumimoji="1" lang="en-US" altLang="ja-JP" sz="1300">
              <a:solidFill>
                <a:schemeClr val="dk1"/>
              </a:solidFill>
              <a:effectLst/>
              <a:latin typeface="+mn-lt"/>
              <a:ea typeface="+mn-ea"/>
              <a:cs typeface="+mn-cs"/>
            </a:rPr>
            <a:t>28.4.1</a:t>
          </a:r>
          <a:r>
            <a:rPr kumimoji="1" lang="ja-JP" altLang="ja-JP"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577</a:t>
          </a:r>
          <a:r>
            <a:rPr kumimoji="1" lang="ja-JP" altLang="ja-JP" sz="1300">
              <a:solidFill>
                <a:schemeClr val="dk1"/>
              </a:solidFill>
              <a:effectLst/>
              <a:latin typeface="+mn-lt"/>
              <a:ea typeface="+mn-ea"/>
              <a:cs typeface="+mn-cs"/>
            </a:rPr>
            <a:t>人）。</a:t>
          </a:r>
          <a:endParaRPr lang="ja-JP" altLang="ja-JP" sz="1300">
            <a:effectLst/>
          </a:endParaRPr>
        </a:p>
        <a:p>
          <a:r>
            <a:rPr kumimoji="1" lang="ja-JP" altLang="ja-JP" sz="1300">
              <a:solidFill>
                <a:schemeClr val="dk1"/>
              </a:solidFill>
              <a:effectLst/>
              <a:latin typeface="+mn-lt"/>
              <a:ea typeface="+mn-ea"/>
              <a:cs typeface="+mn-cs"/>
            </a:rPr>
            <a:t>　今後も定員の適正化を図る。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6" name="直線コネクタ 315"/>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7"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8" name="直線コネクタ 317"/>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9"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20" name="直線コネクタ 319"/>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90170</xdr:rowOff>
    </xdr:from>
    <xdr:to>
      <xdr:col>24</xdr:col>
      <xdr:colOff>558800</xdr:colOff>
      <xdr:row>63</xdr:row>
      <xdr:rowOff>120332</xdr:rowOff>
    </xdr:to>
    <xdr:cxnSp macro="">
      <xdr:nvCxnSpPr>
        <xdr:cNvPr id="321" name="直線コネクタ 320"/>
        <xdr:cNvCxnSpPr/>
      </xdr:nvCxnSpPr>
      <xdr:spPr>
        <a:xfrm>
          <a:off x="16179800" y="10891520"/>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121302</xdr:rowOff>
    </xdr:from>
    <xdr:ext cx="762000" cy="259045"/>
    <xdr:sp macro="" textlink="">
      <xdr:nvSpPr>
        <xdr:cNvPr id="322" name="定員管理の状況平均値テキスト"/>
        <xdr:cNvSpPr txBox="1"/>
      </xdr:nvSpPr>
      <xdr:spPr>
        <a:xfrm>
          <a:off x="17106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3" name="フローチャート : 判断 322"/>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62019</xdr:rowOff>
    </xdr:from>
    <xdr:to>
      <xdr:col>23</xdr:col>
      <xdr:colOff>406400</xdr:colOff>
      <xdr:row>63</xdr:row>
      <xdr:rowOff>90170</xdr:rowOff>
    </xdr:to>
    <xdr:cxnSp macro="">
      <xdr:nvCxnSpPr>
        <xdr:cNvPr id="324" name="直線コネクタ 323"/>
        <xdr:cNvCxnSpPr/>
      </xdr:nvCxnSpPr>
      <xdr:spPr>
        <a:xfrm>
          <a:off x="15290800" y="10863369"/>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51134</xdr:rowOff>
    </xdr:from>
    <xdr:ext cx="736600" cy="259045"/>
    <xdr:sp macro="" textlink="">
      <xdr:nvSpPr>
        <xdr:cNvPr id="326" name="テキスト ボックス 325"/>
        <xdr:cNvSpPr txBox="1"/>
      </xdr:nvSpPr>
      <xdr:spPr>
        <a:xfrm>
          <a:off x="15798800" y="1033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62019</xdr:rowOff>
    </xdr:from>
    <xdr:to>
      <xdr:col>22</xdr:col>
      <xdr:colOff>203200</xdr:colOff>
      <xdr:row>63</xdr:row>
      <xdr:rowOff>66040</xdr:rowOff>
    </xdr:to>
    <xdr:cxnSp macro="">
      <xdr:nvCxnSpPr>
        <xdr:cNvPr id="327" name="直線コネクタ 326"/>
        <xdr:cNvCxnSpPr/>
      </xdr:nvCxnSpPr>
      <xdr:spPr>
        <a:xfrm flipV="1">
          <a:off x="14401800" y="1086336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59178</xdr:rowOff>
    </xdr:from>
    <xdr:ext cx="762000" cy="259045"/>
    <xdr:sp macro="" textlink="">
      <xdr:nvSpPr>
        <xdr:cNvPr id="329" name="テキスト ボックス 328"/>
        <xdr:cNvSpPr txBox="1"/>
      </xdr:nvSpPr>
      <xdr:spPr>
        <a:xfrm>
          <a:off x="14909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66040</xdr:rowOff>
    </xdr:from>
    <xdr:to>
      <xdr:col>21</xdr:col>
      <xdr:colOff>0</xdr:colOff>
      <xdr:row>63</xdr:row>
      <xdr:rowOff>86148</xdr:rowOff>
    </xdr:to>
    <xdr:cxnSp macro="">
      <xdr:nvCxnSpPr>
        <xdr:cNvPr id="330" name="直線コネクタ 329"/>
        <xdr:cNvCxnSpPr/>
      </xdr:nvCxnSpPr>
      <xdr:spPr>
        <a:xfrm flipV="1">
          <a:off x="13512800" y="1086739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75265</xdr:rowOff>
    </xdr:from>
    <xdr:ext cx="762000" cy="259045"/>
    <xdr:sp macro="" textlink="">
      <xdr:nvSpPr>
        <xdr:cNvPr id="332" name="テキスト ボックス 331"/>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99395</xdr:rowOff>
    </xdr:from>
    <xdr:ext cx="762000" cy="259045"/>
    <xdr:sp macro="" textlink="">
      <xdr:nvSpPr>
        <xdr:cNvPr id="334" name="テキスト ボックス 333"/>
        <xdr:cNvSpPr txBox="1"/>
      </xdr:nvSpPr>
      <xdr:spPr>
        <a:xfrm>
          <a:off x="13131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69532</xdr:rowOff>
    </xdr:from>
    <xdr:to>
      <xdr:col>24</xdr:col>
      <xdr:colOff>609600</xdr:colOff>
      <xdr:row>63</xdr:row>
      <xdr:rowOff>171132</xdr:rowOff>
    </xdr:to>
    <xdr:sp macro="" textlink="">
      <xdr:nvSpPr>
        <xdr:cNvPr id="340" name="円/楕円 339"/>
        <xdr:cNvSpPr/>
      </xdr:nvSpPr>
      <xdr:spPr>
        <a:xfrm>
          <a:off x="169672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41609</xdr:rowOff>
    </xdr:from>
    <xdr:ext cx="762000" cy="259045"/>
    <xdr:sp macro="" textlink="">
      <xdr:nvSpPr>
        <xdr:cNvPr id="341" name="定員管理の状況該当値テキスト"/>
        <xdr:cNvSpPr txBox="1"/>
      </xdr:nvSpPr>
      <xdr:spPr>
        <a:xfrm>
          <a:off x="17106900" y="1084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39370</xdr:rowOff>
    </xdr:from>
    <xdr:to>
      <xdr:col>23</xdr:col>
      <xdr:colOff>457200</xdr:colOff>
      <xdr:row>63</xdr:row>
      <xdr:rowOff>140970</xdr:rowOff>
    </xdr:to>
    <xdr:sp macro="" textlink="">
      <xdr:nvSpPr>
        <xdr:cNvPr id="342" name="円/楕円 341"/>
        <xdr:cNvSpPr/>
      </xdr:nvSpPr>
      <xdr:spPr>
        <a:xfrm>
          <a:off x="16129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125747</xdr:rowOff>
    </xdr:from>
    <xdr:ext cx="736600" cy="259045"/>
    <xdr:sp macro="" textlink="">
      <xdr:nvSpPr>
        <xdr:cNvPr id="343" name="テキスト ボックス 342"/>
        <xdr:cNvSpPr txBox="1"/>
      </xdr:nvSpPr>
      <xdr:spPr>
        <a:xfrm>
          <a:off x="15798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11219</xdr:rowOff>
    </xdr:from>
    <xdr:to>
      <xdr:col>22</xdr:col>
      <xdr:colOff>254000</xdr:colOff>
      <xdr:row>63</xdr:row>
      <xdr:rowOff>112819</xdr:rowOff>
    </xdr:to>
    <xdr:sp macro="" textlink="">
      <xdr:nvSpPr>
        <xdr:cNvPr id="344" name="円/楕円 343"/>
        <xdr:cNvSpPr/>
      </xdr:nvSpPr>
      <xdr:spPr>
        <a:xfrm>
          <a:off x="15240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97596</xdr:rowOff>
    </xdr:from>
    <xdr:ext cx="762000" cy="259045"/>
    <xdr:sp macro="" textlink="">
      <xdr:nvSpPr>
        <xdr:cNvPr id="345" name="テキスト ボックス 344"/>
        <xdr:cNvSpPr txBox="1"/>
      </xdr:nvSpPr>
      <xdr:spPr>
        <a:xfrm>
          <a:off x="149098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15240</xdr:rowOff>
    </xdr:from>
    <xdr:to>
      <xdr:col>21</xdr:col>
      <xdr:colOff>50800</xdr:colOff>
      <xdr:row>63</xdr:row>
      <xdr:rowOff>116840</xdr:rowOff>
    </xdr:to>
    <xdr:sp macro="" textlink="">
      <xdr:nvSpPr>
        <xdr:cNvPr id="346" name="円/楕円 345"/>
        <xdr:cNvSpPr/>
      </xdr:nvSpPr>
      <xdr:spPr>
        <a:xfrm>
          <a:off x="14351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101617</xdr:rowOff>
    </xdr:from>
    <xdr:ext cx="762000" cy="259045"/>
    <xdr:sp macro="" textlink="">
      <xdr:nvSpPr>
        <xdr:cNvPr id="347" name="テキスト ボックス 346"/>
        <xdr:cNvSpPr txBox="1"/>
      </xdr:nvSpPr>
      <xdr:spPr>
        <a:xfrm>
          <a:off x="14020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35348</xdr:rowOff>
    </xdr:from>
    <xdr:to>
      <xdr:col>19</xdr:col>
      <xdr:colOff>533400</xdr:colOff>
      <xdr:row>63</xdr:row>
      <xdr:rowOff>136948</xdr:rowOff>
    </xdr:to>
    <xdr:sp macro="" textlink="">
      <xdr:nvSpPr>
        <xdr:cNvPr id="348" name="円/楕円 347"/>
        <xdr:cNvSpPr/>
      </xdr:nvSpPr>
      <xdr:spPr>
        <a:xfrm>
          <a:off x="13462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121725</xdr:rowOff>
    </xdr:from>
    <xdr:ext cx="762000" cy="259045"/>
    <xdr:sp macro="" textlink="">
      <xdr:nvSpPr>
        <xdr:cNvPr id="349" name="テキスト ボックス 348"/>
        <xdr:cNvSpPr txBox="1"/>
      </xdr:nvSpPr>
      <xdr:spPr>
        <a:xfrm>
          <a:off x="13131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a:t>
          </a:r>
          <a:r>
            <a:rPr kumimoji="1" lang="en-US" altLang="ja-JP" sz="1300">
              <a:latin typeface="ＭＳ Ｐゴシック"/>
            </a:rPr>
            <a:t>1.6</a:t>
          </a:r>
          <a:r>
            <a:rPr kumimoji="1" lang="ja-JP" altLang="en-US" sz="1300">
              <a:latin typeface="ＭＳ Ｐゴシック"/>
            </a:rPr>
            <a:t>ポイント改善し、全国平均及び県平均よりも低い数値を維持しており、地方債発行に許可を要する</a:t>
          </a:r>
          <a:r>
            <a:rPr kumimoji="1" lang="en-US" altLang="ja-JP" sz="1300">
              <a:latin typeface="ＭＳ Ｐゴシック"/>
            </a:rPr>
            <a:t>18</a:t>
          </a:r>
          <a:r>
            <a:rPr kumimoji="1" lang="ja-JP" altLang="en-US" sz="1300">
              <a:latin typeface="ＭＳ Ｐゴシック"/>
            </a:rPr>
            <a:t>％以下の水準内である。</a:t>
          </a:r>
          <a:endParaRPr kumimoji="1" lang="en-US" altLang="ja-JP" sz="1300">
            <a:latin typeface="ＭＳ Ｐゴシック"/>
          </a:endParaRPr>
        </a:p>
        <a:p>
          <a:r>
            <a:rPr kumimoji="1" lang="ja-JP" altLang="en-US" sz="1300">
              <a:latin typeface="ＭＳ Ｐゴシック"/>
            </a:rPr>
            <a:t>　減少の主な要因は、平成</a:t>
          </a:r>
          <a:r>
            <a:rPr kumimoji="1" lang="en-US" altLang="ja-JP" sz="1300">
              <a:latin typeface="ＭＳ Ｐゴシック"/>
            </a:rPr>
            <a:t>27</a:t>
          </a:r>
          <a:r>
            <a:rPr kumimoji="1" lang="ja-JP" altLang="en-US" sz="1300">
              <a:latin typeface="ＭＳ Ｐゴシック"/>
            </a:rPr>
            <a:t>年度の下水道事業の法適化に伴い、従来、元利償還金をベースに繰出していたものを減価償却費と利払いをベースに繰出すことになったことなどが挙げられる。</a:t>
          </a:r>
          <a:endParaRPr kumimoji="1" lang="en-US" altLang="ja-JP" sz="1300">
            <a:latin typeface="ＭＳ Ｐゴシック"/>
          </a:endParaRPr>
        </a:p>
        <a:p>
          <a:r>
            <a:rPr kumimoji="1" lang="ja-JP" altLang="en-US" sz="1300">
              <a:latin typeface="ＭＳ Ｐゴシック"/>
            </a:rPr>
            <a:t>　今後も市債残高の推移や公債費の動向を十分に管理し、実質公債費比率の抑制に努める。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4" name="直線コネクタ 373"/>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5"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6" name="直線コネクタ 375"/>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105410</xdr:rowOff>
    </xdr:from>
    <xdr:to>
      <xdr:col>24</xdr:col>
      <xdr:colOff>558800</xdr:colOff>
      <xdr:row>40</xdr:row>
      <xdr:rowOff>30480</xdr:rowOff>
    </xdr:to>
    <xdr:cxnSp macro="">
      <xdr:nvCxnSpPr>
        <xdr:cNvPr id="379" name="直線コネクタ 378"/>
        <xdr:cNvCxnSpPr/>
      </xdr:nvCxnSpPr>
      <xdr:spPr>
        <a:xfrm flipV="1">
          <a:off x="16179800" y="679196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87012</xdr:rowOff>
    </xdr:from>
    <xdr:ext cx="762000" cy="259045"/>
    <xdr:sp macro="" textlink="">
      <xdr:nvSpPr>
        <xdr:cNvPr id="380" name="公債費負担の状況平均値テキスト"/>
        <xdr:cNvSpPr txBox="1"/>
      </xdr:nvSpPr>
      <xdr:spPr>
        <a:xfrm>
          <a:off x="17106900" y="6773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1" name="フローチャート : 判断 380"/>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30480</xdr:rowOff>
    </xdr:from>
    <xdr:to>
      <xdr:col>23</xdr:col>
      <xdr:colOff>406400</xdr:colOff>
      <xdr:row>40</xdr:row>
      <xdr:rowOff>120968</xdr:rowOff>
    </xdr:to>
    <xdr:cxnSp macro="">
      <xdr:nvCxnSpPr>
        <xdr:cNvPr id="382" name="直線コネクタ 381"/>
        <xdr:cNvCxnSpPr/>
      </xdr:nvCxnSpPr>
      <xdr:spPr>
        <a:xfrm flipV="1">
          <a:off x="15290800" y="6888480"/>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4" name="テキスト ボックス 383"/>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120968</xdr:rowOff>
    </xdr:from>
    <xdr:to>
      <xdr:col>22</xdr:col>
      <xdr:colOff>203200</xdr:colOff>
      <xdr:row>41</xdr:row>
      <xdr:rowOff>27940</xdr:rowOff>
    </xdr:to>
    <xdr:cxnSp macro="">
      <xdr:nvCxnSpPr>
        <xdr:cNvPr id="385" name="直線コネクタ 384"/>
        <xdr:cNvCxnSpPr/>
      </xdr:nvCxnSpPr>
      <xdr:spPr>
        <a:xfrm flipV="1">
          <a:off x="14401800" y="697896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7" name="テキスト ボックス 386"/>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27940</xdr:rowOff>
    </xdr:from>
    <xdr:to>
      <xdr:col>21</xdr:col>
      <xdr:colOff>0</xdr:colOff>
      <xdr:row>41</xdr:row>
      <xdr:rowOff>142557</xdr:rowOff>
    </xdr:to>
    <xdr:cxnSp macro="">
      <xdr:nvCxnSpPr>
        <xdr:cNvPr id="388" name="直線コネクタ 387"/>
        <xdr:cNvCxnSpPr/>
      </xdr:nvCxnSpPr>
      <xdr:spPr>
        <a:xfrm flipV="1">
          <a:off x="13512800" y="7057390"/>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390" name="テキスト ボックス 389"/>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92" name="テキスト ボックス 391"/>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54610</xdr:rowOff>
    </xdr:from>
    <xdr:to>
      <xdr:col>24</xdr:col>
      <xdr:colOff>609600</xdr:colOff>
      <xdr:row>39</xdr:row>
      <xdr:rowOff>156210</xdr:rowOff>
    </xdr:to>
    <xdr:sp macro="" textlink="">
      <xdr:nvSpPr>
        <xdr:cNvPr id="398" name="円/楕円 397"/>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71137</xdr:rowOff>
    </xdr:from>
    <xdr:ext cx="762000" cy="259045"/>
    <xdr:sp macro="" textlink="">
      <xdr:nvSpPr>
        <xdr:cNvPr id="399" name="公債費負担の状況該当値テキスト"/>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151130</xdr:rowOff>
    </xdr:from>
    <xdr:to>
      <xdr:col>23</xdr:col>
      <xdr:colOff>457200</xdr:colOff>
      <xdr:row>40</xdr:row>
      <xdr:rowOff>81280</xdr:rowOff>
    </xdr:to>
    <xdr:sp macro="" textlink="">
      <xdr:nvSpPr>
        <xdr:cNvPr id="400" name="円/楕円 399"/>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91457</xdr:rowOff>
    </xdr:from>
    <xdr:ext cx="736600" cy="259045"/>
    <xdr:sp macro="" textlink="">
      <xdr:nvSpPr>
        <xdr:cNvPr id="401" name="テキスト ボックス 400"/>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70168</xdr:rowOff>
    </xdr:from>
    <xdr:to>
      <xdr:col>22</xdr:col>
      <xdr:colOff>254000</xdr:colOff>
      <xdr:row>41</xdr:row>
      <xdr:rowOff>318</xdr:rowOff>
    </xdr:to>
    <xdr:sp macro="" textlink="">
      <xdr:nvSpPr>
        <xdr:cNvPr id="402" name="円/楕円 401"/>
        <xdr:cNvSpPr/>
      </xdr:nvSpPr>
      <xdr:spPr>
        <a:xfrm>
          <a:off x="15240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156545</xdr:rowOff>
    </xdr:from>
    <xdr:ext cx="762000" cy="259045"/>
    <xdr:sp macro="" textlink="">
      <xdr:nvSpPr>
        <xdr:cNvPr id="403" name="テキスト ボックス 402"/>
        <xdr:cNvSpPr txBox="1"/>
      </xdr:nvSpPr>
      <xdr:spPr>
        <a:xfrm>
          <a:off x="14909800" y="701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148590</xdr:rowOff>
    </xdr:from>
    <xdr:to>
      <xdr:col>21</xdr:col>
      <xdr:colOff>50800</xdr:colOff>
      <xdr:row>41</xdr:row>
      <xdr:rowOff>78740</xdr:rowOff>
    </xdr:to>
    <xdr:sp macro="" textlink="">
      <xdr:nvSpPr>
        <xdr:cNvPr id="404" name="円/楕円 403"/>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405" name="テキスト ボックス 404"/>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91757</xdr:rowOff>
    </xdr:from>
    <xdr:to>
      <xdr:col>19</xdr:col>
      <xdr:colOff>533400</xdr:colOff>
      <xdr:row>42</xdr:row>
      <xdr:rowOff>21907</xdr:rowOff>
    </xdr:to>
    <xdr:sp macro="" textlink="">
      <xdr:nvSpPr>
        <xdr:cNvPr id="406" name="円/楕円 405"/>
        <xdr:cNvSpPr/>
      </xdr:nvSpPr>
      <xdr:spPr>
        <a:xfrm>
          <a:off x="13462000" y="71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6684</xdr:rowOff>
    </xdr:from>
    <xdr:ext cx="762000" cy="259045"/>
    <xdr:sp macro="" textlink="">
      <xdr:nvSpPr>
        <xdr:cNvPr id="407" name="テキスト ボックス 406"/>
        <xdr:cNvSpPr txBox="1"/>
      </xdr:nvSpPr>
      <xdr:spPr>
        <a:xfrm>
          <a:off x="13131800" y="72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7.6</a:t>
          </a:r>
          <a:r>
            <a:rPr kumimoji="1" lang="ja-JP" altLang="en-US" sz="1300">
              <a:latin typeface="ＭＳ Ｐゴシック"/>
            </a:rPr>
            <a:t>ポイント改善し、全国平均及び県平均よりも低い値を維持しており、早期健全化基準内の数値である。</a:t>
          </a:r>
          <a:endParaRPr kumimoji="1" lang="en-US" altLang="ja-JP" sz="1300">
            <a:latin typeface="ＭＳ Ｐゴシック"/>
          </a:endParaRPr>
        </a:p>
        <a:p>
          <a:r>
            <a:rPr kumimoji="1" lang="ja-JP" altLang="en-US" sz="1300">
              <a:latin typeface="ＭＳ Ｐゴシック"/>
            </a:rPr>
            <a:t>　減少の主な要因としては、下水道事業会計において、新規の地方債発行額よりも元金償還額の方が多いため、地方債現在高が減少したこと等により、公営企業債等繰入見込額が約９億円減少したことが挙げられる。</a:t>
          </a:r>
          <a:endParaRPr kumimoji="1" lang="en-US" altLang="ja-JP" sz="1300">
            <a:latin typeface="ＭＳ Ｐゴシック"/>
          </a:endParaRPr>
        </a:p>
        <a:p>
          <a:r>
            <a:rPr kumimoji="1" lang="ja-JP" altLang="en-US" sz="1300">
              <a:latin typeface="ＭＳ Ｐゴシック"/>
            </a:rPr>
            <a:t>　今後も継続的に地方債の繰上償還を実施し、地方債現在高の累増の抑制に努める。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6" name="直線コネクタ 435"/>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7"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8" name="直線コネクタ 437"/>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119168</xdr:rowOff>
    </xdr:from>
    <xdr:to>
      <xdr:col>24</xdr:col>
      <xdr:colOff>558800</xdr:colOff>
      <xdr:row>15</xdr:row>
      <xdr:rowOff>8848</xdr:rowOff>
    </xdr:to>
    <xdr:cxnSp macro="">
      <xdr:nvCxnSpPr>
        <xdr:cNvPr id="441" name="直線コネクタ 440"/>
        <xdr:cNvCxnSpPr/>
      </xdr:nvCxnSpPr>
      <xdr:spPr>
        <a:xfrm flipV="1">
          <a:off x="16179800" y="2519468"/>
          <a:ext cx="838200" cy="6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20210</xdr:rowOff>
    </xdr:from>
    <xdr:ext cx="762000" cy="259045"/>
    <xdr:sp macro="" textlink="">
      <xdr:nvSpPr>
        <xdr:cNvPr id="442" name="将来負担の状況平均値テキスト"/>
        <xdr:cNvSpPr txBox="1"/>
      </xdr:nvSpPr>
      <xdr:spPr>
        <a:xfrm>
          <a:off x="17106900" y="25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3" name="フローチャート : 判断 442"/>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66887</xdr:rowOff>
    </xdr:from>
    <xdr:to>
      <xdr:col>23</xdr:col>
      <xdr:colOff>406400</xdr:colOff>
      <xdr:row>15</xdr:row>
      <xdr:rowOff>8848</xdr:rowOff>
    </xdr:to>
    <xdr:cxnSp macro="">
      <xdr:nvCxnSpPr>
        <xdr:cNvPr id="444" name="直線コネクタ 443"/>
        <xdr:cNvCxnSpPr/>
      </xdr:nvCxnSpPr>
      <xdr:spPr>
        <a:xfrm>
          <a:off x="15290800" y="2467187"/>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5" name="フローチャート : 判断 444"/>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46" name="テキスト ボックス 445"/>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66887</xdr:rowOff>
    </xdr:from>
    <xdr:to>
      <xdr:col>22</xdr:col>
      <xdr:colOff>203200</xdr:colOff>
      <xdr:row>15</xdr:row>
      <xdr:rowOff>72390</xdr:rowOff>
    </xdr:to>
    <xdr:cxnSp macro="">
      <xdr:nvCxnSpPr>
        <xdr:cNvPr id="447" name="直線コネクタ 446"/>
        <xdr:cNvCxnSpPr/>
      </xdr:nvCxnSpPr>
      <xdr:spPr>
        <a:xfrm flipV="1">
          <a:off x="14401800" y="246718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8" name="フローチャート : 判断 447"/>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49" name="テキスト ボックス 448"/>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72390</xdr:rowOff>
    </xdr:from>
    <xdr:to>
      <xdr:col>21</xdr:col>
      <xdr:colOff>0</xdr:colOff>
      <xdr:row>16</xdr:row>
      <xdr:rowOff>99610</xdr:rowOff>
    </xdr:to>
    <xdr:cxnSp macro="">
      <xdr:nvCxnSpPr>
        <xdr:cNvPr id="450" name="直線コネクタ 449"/>
        <xdr:cNvCxnSpPr/>
      </xdr:nvCxnSpPr>
      <xdr:spPr>
        <a:xfrm flipV="1">
          <a:off x="13512800" y="2644140"/>
          <a:ext cx="889000" cy="19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1" name="フローチャート : 判断 450"/>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52" name="テキスト ボックス 451"/>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3" name="フローチャート : 判断 452"/>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54" name="テキスト ボックス 453"/>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68368</xdr:rowOff>
    </xdr:from>
    <xdr:to>
      <xdr:col>24</xdr:col>
      <xdr:colOff>609600</xdr:colOff>
      <xdr:row>14</xdr:row>
      <xdr:rowOff>169968</xdr:rowOff>
    </xdr:to>
    <xdr:sp macro="" textlink="">
      <xdr:nvSpPr>
        <xdr:cNvPr id="460" name="円/楕円 459"/>
        <xdr:cNvSpPr/>
      </xdr:nvSpPr>
      <xdr:spPr>
        <a:xfrm>
          <a:off x="16967200" y="24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84895</xdr:rowOff>
    </xdr:from>
    <xdr:ext cx="762000" cy="259045"/>
    <xdr:sp macro="" textlink="">
      <xdr:nvSpPr>
        <xdr:cNvPr id="461" name="将来負担の状況該当値テキスト"/>
        <xdr:cNvSpPr txBox="1"/>
      </xdr:nvSpPr>
      <xdr:spPr>
        <a:xfrm>
          <a:off x="17106900" y="231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129498</xdr:rowOff>
    </xdr:from>
    <xdr:to>
      <xdr:col>23</xdr:col>
      <xdr:colOff>457200</xdr:colOff>
      <xdr:row>15</xdr:row>
      <xdr:rowOff>59648</xdr:rowOff>
    </xdr:to>
    <xdr:sp macro="" textlink="">
      <xdr:nvSpPr>
        <xdr:cNvPr id="462" name="円/楕円 461"/>
        <xdr:cNvSpPr/>
      </xdr:nvSpPr>
      <xdr:spPr>
        <a:xfrm>
          <a:off x="16129000" y="252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69825</xdr:rowOff>
    </xdr:from>
    <xdr:ext cx="736600" cy="259045"/>
    <xdr:sp macro="" textlink="">
      <xdr:nvSpPr>
        <xdr:cNvPr id="463" name="テキスト ボックス 462"/>
        <xdr:cNvSpPr txBox="1"/>
      </xdr:nvSpPr>
      <xdr:spPr>
        <a:xfrm>
          <a:off x="15798800" y="2298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16087</xdr:rowOff>
    </xdr:from>
    <xdr:to>
      <xdr:col>22</xdr:col>
      <xdr:colOff>254000</xdr:colOff>
      <xdr:row>14</xdr:row>
      <xdr:rowOff>117687</xdr:rowOff>
    </xdr:to>
    <xdr:sp macro="" textlink="">
      <xdr:nvSpPr>
        <xdr:cNvPr id="464" name="円/楕円 463"/>
        <xdr:cNvSpPr/>
      </xdr:nvSpPr>
      <xdr:spPr>
        <a:xfrm>
          <a:off x="15240000" y="241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127864</xdr:rowOff>
    </xdr:from>
    <xdr:ext cx="762000" cy="259045"/>
    <xdr:sp macro="" textlink="">
      <xdr:nvSpPr>
        <xdr:cNvPr id="465" name="テキスト ボックス 464"/>
        <xdr:cNvSpPr txBox="1"/>
      </xdr:nvSpPr>
      <xdr:spPr>
        <a:xfrm>
          <a:off x="14909800" y="218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21590</xdr:rowOff>
    </xdr:from>
    <xdr:to>
      <xdr:col>21</xdr:col>
      <xdr:colOff>50800</xdr:colOff>
      <xdr:row>15</xdr:row>
      <xdr:rowOff>123190</xdr:rowOff>
    </xdr:to>
    <xdr:sp macro="" textlink="">
      <xdr:nvSpPr>
        <xdr:cNvPr id="466" name="円/楕円 465"/>
        <xdr:cNvSpPr/>
      </xdr:nvSpPr>
      <xdr:spPr>
        <a:xfrm>
          <a:off x="14351000" y="25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133367</xdr:rowOff>
    </xdr:from>
    <xdr:ext cx="762000" cy="259045"/>
    <xdr:sp macro="" textlink="">
      <xdr:nvSpPr>
        <xdr:cNvPr id="467" name="テキスト ボックス 466"/>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48810</xdr:rowOff>
    </xdr:from>
    <xdr:to>
      <xdr:col>19</xdr:col>
      <xdr:colOff>533400</xdr:colOff>
      <xdr:row>16</xdr:row>
      <xdr:rowOff>150410</xdr:rowOff>
    </xdr:to>
    <xdr:sp macro="" textlink="">
      <xdr:nvSpPr>
        <xdr:cNvPr id="468" name="円/楕円 467"/>
        <xdr:cNvSpPr/>
      </xdr:nvSpPr>
      <xdr:spPr>
        <a:xfrm>
          <a:off x="13462000" y="279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160587</xdr:rowOff>
    </xdr:from>
    <xdr:ext cx="762000" cy="259045"/>
    <xdr:sp macro="" textlink="">
      <xdr:nvSpPr>
        <xdr:cNvPr id="469" name="テキスト ボックス 468"/>
        <xdr:cNvSpPr txBox="1"/>
      </xdr:nvSpPr>
      <xdr:spPr>
        <a:xfrm>
          <a:off x="13131800" y="256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兵庫県丹波市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66,858
66,141
493.21
41,014,975
36,777,225
3,261,765
22,421,694
35,794,236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18.5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a:t>
          </a:r>
          <a:r>
            <a:rPr kumimoji="1" lang="en-US" altLang="ja-JP" sz="1300">
              <a:latin typeface="ＭＳ Ｐゴシック"/>
            </a:rPr>
            <a:t>0.5</a:t>
          </a:r>
          <a:r>
            <a:rPr kumimoji="1" lang="ja-JP" altLang="en-US" sz="1300">
              <a:latin typeface="ＭＳ Ｐゴシック"/>
            </a:rPr>
            <a:t>ポイント改善し、</a:t>
          </a:r>
          <a:r>
            <a:rPr kumimoji="1" lang="en-US" altLang="ja-JP" sz="1300">
              <a:latin typeface="ＭＳ Ｐゴシック"/>
            </a:rPr>
            <a:t>19.4</a:t>
          </a:r>
          <a:r>
            <a:rPr kumimoji="1" lang="ja-JP" altLang="en-US" sz="1300">
              <a:latin typeface="ＭＳ Ｐゴシック"/>
            </a:rPr>
            <a:t>％となっており、類似団体の平均、全国平均、兵庫県平均よりも低い値を維持している。</a:t>
          </a:r>
          <a:endParaRPr kumimoji="1" lang="en-US" altLang="ja-JP" sz="1300">
            <a:latin typeface="ＭＳ Ｐゴシック"/>
          </a:endParaRPr>
        </a:p>
        <a:p>
          <a:r>
            <a:rPr kumimoji="1" lang="ja-JP" altLang="en-US" sz="1300">
              <a:latin typeface="ＭＳ Ｐゴシック"/>
            </a:rPr>
            <a:t>　職員給において給与改定に伴う減や、地方公務員共済組合負担金の負担率の減が数値減少の主な原因である。</a:t>
          </a:r>
          <a:endParaRPr kumimoji="1" lang="en-US" altLang="ja-JP" sz="1300">
            <a:latin typeface="ＭＳ Ｐゴシック"/>
          </a:endParaRPr>
        </a:p>
        <a:p>
          <a:r>
            <a:rPr kumimoji="1" lang="ja-JP" altLang="en-US" sz="1300">
              <a:latin typeface="ＭＳ Ｐゴシック"/>
            </a:rPr>
            <a:t>　今後も定員適正化計画に基づく職員の削減や、人事勧告に対応し、給与の適正化を図る。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157480</xdr:rowOff>
    </xdr:from>
    <xdr:to>
      <xdr:col>7</xdr:col>
      <xdr:colOff>15875</xdr:colOff>
      <xdr:row>35</xdr:row>
      <xdr:rowOff>24130</xdr:rowOff>
    </xdr:to>
    <xdr:cxnSp macro="">
      <xdr:nvCxnSpPr>
        <xdr:cNvPr id="66" name="直線コネクタ 65"/>
        <xdr:cNvCxnSpPr/>
      </xdr:nvCxnSpPr>
      <xdr:spPr>
        <a:xfrm flipV="1">
          <a:off x="3987800" y="5986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165100</xdr:rowOff>
    </xdr:from>
    <xdr:to>
      <xdr:col>5</xdr:col>
      <xdr:colOff>549275</xdr:colOff>
      <xdr:row>35</xdr:row>
      <xdr:rowOff>24130</xdr:rowOff>
    </xdr:to>
    <xdr:cxnSp macro="">
      <xdr:nvCxnSpPr>
        <xdr:cNvPr id="69" name="直線コネクタ 68"/>
        <xdr:cNvCxnSpPr/>
      </xdr:nvCxnSpPr>
      <xdr:spPr>
        <a:xfrm>
          <a:off x="3098800" y="5994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165100</xdr:rowOff>
    </xdr:from>
    <xdr:to>
      <xdr:col>4</xdr:col>
      <xdr:colOff>346075</xdr:colOff>
      <xdr:row>35</xdr:row>
      <xdr:rowOff>92710</xdr:rowOff>
    </xdr:to>
    <xdr:cxnSp macro="">
      <xdr:nvCxnSpPr>
        <xdr:cNvPr id="72" name="直線コネクタ 71"/>
        <xdr:cNvCxnSpPr/>
      </xdr:nvCxnSpPr>
      <xdr:spPr>
        <a:xfrm flipV="1">
          <a:off x="2209800" y="59944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92710</xdr:rowOff>
    </xdr:from>
    <xdr:to>
      <xdr:col>3</xdr:col>
      <xdr:colOff>142875</xdr:colOff>
      <xdr:row>35</xdr:row>
      <xdr:rowOff>115570</xdr:rowOff>
    </xdr:to>
    <xdr:cxnSp macro="">
      <xdr:nvCxnSpPr>
        <xdr:cNvPr id="75" name="直線コネクタ 74"/>
        <xdr:cNvCxnSpPr/>
      </xdr:nvCxnSpPr>
      <xdr:spPr>
        <a:xfrm flipV="1">
          <a:off x="1320800" y="6093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106680</xdr:rowOff>
    </xdr:from>
    <xdr:to>
      <xdr:col>7</xdr:col>
      <xdr:colOff>66675</xdr:colOff>
      <xdr:row>35</xdr:row>
      <xdr:rowOff>36830</xdr:rowOff>
    </xdr:to>
    <xdr:sp macro="" textlink="">
      <xdr:nvSpPr>
        <xdr:cNvPr id="85" name="円/楕円 84"/>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123207</xdr:rowOff>
    </xdr:from>
    <xdr:ext cx="762000" cy="259045"/>
    <xdr:sp macro="" textlink="">
      <xdr:nvSpPr>
        <xdr:cNvPr id="86" name="人件費該当値テキスト"/>
        <xdr:cNvSpPr txBox="1"/>
      </xdr:nvSpPr>
      <xdr:spPr>
        <a:xfrm>
          <a:off x="4914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144780</xdr:rowOff>
    </xdr:from>
    <xdr:to>
      <xdr:col>5</xdr:col>
      <xdr:colOff>600075</xdr:colOff>
      <xdr:row>35</xdr:row>
      <xdr:rowOff>74930</xdr:rowOff>
    </xdr:to>
    <xdr:sp macro="" textlink="">
      <xdr:nvSpPr>
        <xdr:cNvPr id="87" name="円/楕円 86"/>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85107</xdr:rowOff>
    </xdr:from>
    <xdr:ext cx="736600" cy="259045"/>
    <xdr:sp macro="" textlink="">
      <xdr:nvSpPr>
        <xdr:cNvPr id="88" name="テキスト ボックス 87"/>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114300</xdr:rowOff>
    </xdr:from>
    <xdr:to>
      <xdr:col>4</xdr:col>
      <xdr:colOff>396875</xdr:colOff>
      <xdr:row>35</xdr:row>
      <xdr:rowOff>44450</xdr:rowOff>
    </xdr:to>
    <xdr:sp macro="" textlink="">
      <xdr:nvSpPr>
        <xdr:cNvPr id="89" name="円/楕円 88"/>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54627</xdr:rowOff>
    </xdr:from>
    <xdr:ext cx="762000" cy="259045"/>
    <xdr:sp macro="" textlink="">
      <xdr:nvSpPr>
        <xdr:cNvPr id="90" name="テキスト ボックス 89"/>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41910</xdr:rowOff>
    </xdr:from>
    <xdr:to>
      <xdr:col>3</xdr:col>
      <xdr:colOff>193675</xdr:colOff>
      <xdr:row>35</xdr:row>
      <xdr:rowOff>143510</xdr:rowOff>
    </xdr:to>
    <xdr:sp macro="" textlink="">
      <xdr:nvSpPr>
        <xdr:cNvPr id="91" name="円/楕円 90"/>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153687</xdr:rowOff>
    </xdr:from>
    <xdr:ext cx="762000" cy="259045"/>
    <xdr:sp macro="" textlink="">
      <xdr:nvSpPr>
        <xdr:cNvPr id="92" name="テキスト ボックス 91"/>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64770</xdr:rowOff>
    </xdr:from>
    <xdr:to>
      <xdr:col>1</xdr:col>
      <xdr:colOff>676275</xdr:colOff>
      <xdr:row>35</xdr:row>
      <xdr:rowOff>166370</xdr:rowOff>
    </xdr:to>
    <xdr:sp macro="" textlink="">
      <xdr:nvSpPr>
        <xdr:cNvPr id="93" name="円/楕円 92"/>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5097</xdr:rowOff>
    </xdr:from>
    <xdr:ext cx="762000" cy="259045"/>
    <xdr:sp macro="" textlink="">
      <xdr:nvSpPr>
        <xdr:cNvPr id="94" name="テキスト ボックス 93"/>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物件費の経常収支比率は前年度と比べると、</a:t>
          </a:r>
          <a:r>
            <a:rPr kumimoji="1" lang="en-US" altLang="ja-JP" sz="1300">
              <a:latin typeface="ＭＳ Ｐゴシック"/>
            </a:rPr>
            <a:t>0.6</a:t>
          </a:r>
          <a:r>
            <a:rPr kumimoji="1" lang="ja-JP" altLang="en-US" sz="1300">
              <a:latin typeface="ＭＳ Ｐゴシック"/>
            </a:rPr>
            <a:t>ポイント悪化し、</a:t>
          </a:r>
          <a:r>
            <a:rPr kumimoji="1" lang="en-US" altLang="ja-JP" sz="1300">
              <a:latin typeface="ＭＳ Ｐゴシック"/>
            </a:rPr>
            <a:t>12.2</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経常経費増加の主な要因は、平成</a:t>
          </a:r>
          <a:r>
            <a:rPr kumimoji="1" lang="en-US" altLang="ja-JP" sz="1300">
              <a:latin typeface="ＭＳ Ｐゴシック"/>
            </a:rPr>
            <a:t>27</a:t>
          </a:r>
          <a:r>
            <a:rPr kumimoji="1" lang="ja-JP" altLang="en-US" sz="1300">
              <a:latin typeface="ＭＳ Ｐゴシック"/>
            </a:rPr>
            <a:t>年度より丹波市立看護専門学校を開校したこと、丹波市クリーンセンターの開設等である。</a:t>
          </a:r>
          <a:endParaRPr kumimoji="1" lang="en-US" altLang="ja-JP" sz="1300">
            <a:latin typeface="ＭＳ Ｐゴシック"/>
          </a:endParaRPr>
        </a:p>
        <a:p>
          <a:r>
            <a:rPr kumimoji="1" lang="ja-JP" altLang="en-US" sz="1300">
              <a:latin typeface="ＭＳ Ｐゴシック"/>
            </a:rPr>
            <a:t>　今後は事務の効率化を図り、経常経費の削減に取り組む必要がある。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44704</xdr:rowOff>
    </xdr:from>
    <xdr:to>
      <xdr:col>24</xdr:col>
      <xdr:colOff>31750</xdr:colOff>
      <xdr:row>14</xdr:row>
      <xdr:rowOff>99568</xdr:rowOff>
    </xdr:to>
    <xdr:cxnSp macro="">
      <xdr:nvCxnSpPr>
        <xdr:cNvPr id="125" name="直線コネクタ 124"/>
        <xdr:cNvCxnSpPr/>
      </xdr:nvCxnSpPr>
      <xdr:spPr>
        <a:xfrm>
          <a:off x="15671800" y="24450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142003</xdr:rowOff>
    </xdr:from>
    <xdr:ext cx="762000" cy="259045"/>
    <xdr:sp macro="" textlink="">
      <xdr:nvSpPr>
        <xdr:cNvPr id="126" name="物件費平均値テキスト"/>
        <xdr:cNvSpPr txBox="1"/>
      </xdr:nvSpPr>
      <xdr:spPr>
        <a:xfrm>
          <a:off x="16598900" y="271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17272</xdr:rowOff>
    </xdr:from>
    <xdr:to>
      <xdr:col>22</xdr:col>
      <xdr:colOff>565150</xdr:colOff>
      <xdr:row>14</xdr:row>
      <xdr:rowOff>44704</xdr:rowOff>
    </xdr:to>
    <xdr:cxnSp macro="">
      <xdr:nvCxnSpPr>
        <xdr:cNvPr id="128" name="直線コネクタ 127"/>
        <xdr:cNvCxnSpPr/>
      </xdr:nvCxnSpPr>
      <xdr:spPr>
        <a:xfrm>
          <a:off x="14782800" y="24175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96774</xdr:rowOff>
    </xdr:from>
    <xdr:to>
      <xdr:col>22</xdr:col>
      <xdr:colOff>615950</xdr:colOff>
      <xdr:row>16</xdr:row>
      <xdr:rowOff>26924</xdr:rowOff>
    </xdr:to>
    <xdr:sp macro="" textlink="">
      <xdr:nvSpPr>
        <xdr:cNvPr id="129" name="フローチャート : 判断 128"/>
        <xdr:cNvSpPr/>
      </xdr:nvSpPr>
      <xdr:spPr>
        <a:xfrm>
          <a:off x="15621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11701</xdr:rowOff>
    </xdr:from>
    <xdr:ext cx="736600" cy="259045"/>
    <xdr:sp macro="" textlink="">
      <xdr:nvSpPr>
        <xdr:cNvPr id="130" name="テキスト ボックス 129"/>
        <xdr:cNvSpPr txBox="1"/>
      </xdr:nvSpPr>
      <xdr:spPr>
        <a:xfrm>
          <a:off x="15290800" y="2754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152146</xdr:rowOff>
    </xdr:from>
    <xdr:to>
      <xdr:col>21</xdr:col>
      <xdr:colOff>361950</xdr:colOff>
      <xdr:row>14</xdr:row>
      <xdr:rowOff>17272</xdr:rowOff>
    </xdr:to>
    <xdr:cxnSp macro="">
      <xdr:nvCxnSpPr>
        <xdr:cNvPr id="131" name="直線コネクタ 130"/>
        <xdr:cNvCxnSpPr/>
      </xdr:nvCxnSpPr>
      <xdr:spPr>
        <a:xfrm>
          <a:off x="13893800" y="23809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32766</xdr:rowOff>
    </xdr:from>
    <xdr:to>
      <xdr:col>21</xdr:col>
      <xdr:colOff>412750</xdr:colOff>
      <xdr:row>15</xdr:row>
      <xdr:rowOff>134366</xdr:rowOff>
    </xdr:to>
    <xdr:sp macro="" textlink="">
      <xdr:nvSpPr>
        <xdr:cNvPr id="132" name="フローチャート : 判断 131"/>
        <xdr:cNvSpPr/>
      </xdr:nvSpPr>
      <xdr:spPr>
        <a:xfrm>
          <a:off x="14732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119143</xdr:rowOff>
    </xdr:from>
    <xdr:ext cx="762000" cy="259045"/>
    <xdr:sp macro="" textlink="">
      <xdr:nvSpPr>
        <xdr:cNvPr id="133" name="テキスト ボックス 132"/>
        <xdr:cNvSpPr txBox="1"/>
      </xdr:nvSpPr>
      <xdr:spPr>
        <a:xfrm>
          <a:off x="14401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143002</xdr:rowOff>
    </xdr:from>
    <xdr:to>
      <xdr:col>20</xdr:col>
      <xdr:colOff>158750</xdr:colOff>
      <xdr:row>13</xdr:row>
      <xdr:rowOff>152146</xdr:rowOff>
    </xdr:to>
    <xdr:cxnSp macro="">
      <xdr:nvCxnSpPr>
        <xdr:cNvPr id="134" name="直線コネクタ 133"/>
        <xdr:cNvCxnSpPr/>
      </xdr:nvCxnSpPr>
      <xdr:spPr>
        <a:xfrm>
          <a:off x="13004800" y="23718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82567</xdr:rowOff>
    </xdr:from>
    <xdr:ext cx="762000" cy="259045"/>
    <xdr:sp macro="" textlink="">
      <xdr:nvSpPr>
        <xdr:cNvPr id="136" name="テキスト ボックス 135"/>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37" name="フローチャート : 判断 136"/>
        <xdr:cNvSpPr/>
      </xdr:nvSpPr>
      <xdr:spPr>
        <a:xfrm>
          <a:off x="12954000" y="254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55135</xdr:rowOff>
    </xdr:from>
    <xdr:ext cx="762000" cy="259045"/>
    <xdr:sp macro="" textlink="">
      <xdr:nvSpPr>
        <xdr:cNvPr id="138" name="テキスト ボックス 137"/>
        <xdr:cNvSpPr txBox="1"/>
      </xdr:nvSpPr>
      <xdr:spPr>
        <a:xfrm>
          <a:off x="12623800" y="26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48768</xdr:rowOff>
    </xdr:from>
    <xdr:to>
      <xdr:col>24</xdr:col>
      <xdr:colOff>82550</xdr:colOff>
      <xdr:row>14</xdr:row>
      <xdr:rowOff>150368</xdr:rowOff>
    </xdr:to>
    <xdr:sp macro="" textlink="">
      <xdr:nvSpPr>
        <xdr:cNvPr id="144" name="円/楕円 143"/>
        <xdr:cNvSpPr/>
      </xdr:nvSpPr>
      <xdr:spPr>
        <a:xfrm>
          <a:off x="164592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65295</xdr:rowOff>
    </xdr:from>
    <xdr:ext cx="762000" cy="259045"/>
    <xdr:sp macro="" textlink="">
      <xdr:nvSpPr>
        <xdr:cNvPr id="145" name="物件費該当値テキスト"/>
        <xdr:cNvSpPr txBox="1"/>
      </xdr:nvSpPr>
      <xdr:spPr>
        <a:xfrm>
          <a:off x="16598900" y="229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165354</xdr:rowOff>
    </xdr:from>
    <xdr:to>
      <xdr:col>22</xdr:col>
      <xdr:colOff>615950</xdr:colOff>
      <xdr:row>14</xdr:row>
      <xdr:rowOff>95504</xdr:rowOff>
    </xdr:to>
    <xdr:sp macro="" textlink="">
      <xdr:nvSpPr>
        <xdr:cNvPr id="146" name="円/楕円 145"/>
        <xdr:cNvSpPr/>
      </xdr:nvSpPr>
      <xdr:spPr>
        <a:xfrm>
          <a:off x="156210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105681</xdr:rowOff>
    </xdr:from>
    <xdr:ext cx="736600" cy="259045"/>
    <xdr:sp macro="" textlink="">
      <xdr:nvSpPr>
        <xdr:cNvPr id="147" name="テキスト ボックス 146"/>
        <xdr:cNvSpPr txBox="1"/>
      </xdr:nvSpPr>
      <xdr:spPr>
        <a:xfrm>
          <a:off x="15290800" y="2163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137922</xdr:rowOff>
    </xdr:from>
    <xdr:to>
      <xdr:col>21</xdr:col>
      <xdr:colOff>412750</xdr:colOff>
      <xdr:row>14</xdr:row>
      <xdr:rowOff>68072</xdr:rowOff>
    </xdr:to>
    <xdr:sp macro="" textlink="">
      <xdr:nvSpPr>
        <xdr:cNvPr id="148" name="円/楕円 147"/>
        <xdr:cNvSpPr/>
      </xdr:nvSpPr>
      <xdr:spPr>
        <a:xfrm>
          <a:off x="147320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78249</xdr:rowOff>
    </xdr:from>
    <xdr:ext cx="762000" cy="259045"/>
    <xdr:sp macro="" textlink="">
      <xdr:nvSpPr>
        <xdr:cNvPr id="149" name="テキスト ボックス 148"/>
        <xdr:cNvSpPr txBox="1"/>
      </xdr:nvSpPr>
      <xdr:spPr>
        <a:xfrm>
          <a:off x="14401800" y="21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101346</xdr:rowOff>
    </xdr:from>
    <xdr:to>
      <xdr:col>20</xdr:col>
      <xdr:colOff>209550</xdr:colOff>
      <xdr:row>14</xdr:row>
      <xdr:rowOff>31496</xdr:rowOff>
    </xdr:to>
    <xdr:sp macro="" textlink="">
      <xdr:nvSpPr>
        <xdr:cNvPr id="150" name="円/楕円 149"/>
        <xdr:cNvSpPr/>
      </xdr:nvSpPr>
      <xdr:spPr>
        <a:xfrm>
          <a:off x="13843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41673</xdr:rowOff>
    </xdr:from>
    <xdr:ext cx="762000" cy="259045"/>
    <xdr:sp macro="" textlink="">
      <xdr:nvSpPr>
        <xdr:cNvPr id="151" name="テキスト ボックス 150"/>
        <xdr:cNvSpPr txBox="1"/>
      </xdr:nvSpPr>
      <xdr:spPr>
        <a:xfrm>
          <a:off x="13512800" y="20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92202</xdr:rowOff>
    </xdr:from>
    <xdr:to>
      <xdr:col>19</xdr:col>
      <xdr:colOff>6350</xdr:colOff>
      <xdr:row>14</xdr:row>
      <xdr:rowOff>22352</xdr:rowOff>
    </xdr:to>
    <xdr:sp macro="" textlink="">
      <xdr:nvSpPr>
        <xdr:cNvPr id="152" name="円/楕円 151"/>
        <xdr:cNvSpPr/>
      </xdr:nvSpPr>
      <xdr:spPr>
        <a:xfrm>
          <a:off x="129540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32529</xdr:rowOff>
    </xdr:from>
    <xdr:ext cx="762000" cy="259045"/>
    <xdr:sp macro="" textlink="">
      <xdr:nvSpPr>
        <xdr:cNvPr id="153" name="テキスト ボックス 152"/>
        <xdr:cNvSpPr txBox="1"/>
      </xdr:nvSpPr>
      <xdr:spPr>
        <a:xfrm>
          <a:off x="12623800" y="208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1.1</a:t>
          </a:r>
          <a:r>
            <a:rPr kumimoji="1" lang="ja-JP" altLang="en-US" sz="1300">
              <a:latin typeface="ＭＳ Ｐゴシック"/>
            </a:rPr>
            <a:t>ポイント悪化し、</a:t>
          </a:r>
          <a:r>
            <a:rPr kumimoji="1" lang="en-US" altLang="ja-JP" sz="1300">
              <a:latin typeface="ＭＳ Ｐゴシック"/>
            </a:rPr>
            <a:t>7.1</a:t>
          </a:r>
          <a:r>
            <a:rPr kumimoji="1" lang="ja-JP" altLang="en-US" sz="1300">
              <a:latin typeface="ＭＳ Ｐゴシック"/>
            </a:rPr>
            <a:t>％となっているが類似団体内の順位、全国平均、兵庫県平均のいずれよりも低い値となっている。</a:t>
          </a:r>
          <a:endParaRPr kumimoji="1" lang="en-US" altLang="ja-JP" sz="1300">
            <a:latin typeface="ＭＳ Ｐゴシック"/>
          </a:endParaRPr>
        </a:p>
        <a:p>
          <a:r>
            <a:rPr kumimoji="1" lang="ja-JP" altLang="en-US" sz="1300">
              <a:latin typeface="ＭＳ Ｐゴシック"/>
            </a:rPr>
            <a:t>　経常経費充当一般財源の主な増加要因は、保育所運営費の施設型給付費の増額や、生活保護扶助事業の医療扶助費の増額が挙げられる。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165100</xdr:rowOff>
    </xdr:from>
    <xdr:to>
      <xdr:col>7</xdr:col>
      <xdr:colOff>15875</xdr:colOff>
      <xdr:row>53</xdr:row>
      <xdr:rowOff>133350</xdr:rowOff>
    </xdr:to>
    <xdr:cxnSp macro="">
      <xdr:nvCxnSpPr>
        <xdr:cNvPr id="186" name="直線コネクタ 185"/>
        <xdr:cNvCxnSpPr/>
      </xdr:nvCxnSpPr>
      <xdr:spPr>
        <a:xfrm>
          <a:off x="3987800" y="90805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165100</xdr:rowOff>
    </xdr:from>
    <xdr:to>
      <xdr:col>5</xdr:col>
      <xdr:colOff>549275</xdr:colOff>
      <xdr:row>53</xdr:row>
      <xdr:rowOff>6350</xdr:rowOff>
    </xdr:to>
    <xdr:cxnSp macro="">
      <xdr:nvCxnSpPr>
        <xdr:cNvPr id="189" name="直線コネクタ 188"/>
        <xdr:cNvCxnSpPr/>
      </xdr:nvCxnSpPr>
      <xdr:spPr>
        <a:xfrm flipV="1">
          <a:off x="3098800" y="9080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120650</xdr:rowOff>
    </xdr:from>
    <xdr:to>
      <xdr:col>5</xdr:col>
      <xdr:colOff>600075</xdr:colOff>
      <xdr:row>56</xdr:row>
      <xdr:rowOff>50800</xdr:rowOff>
    </xdr:to>
    <xdr:sp macro="" textlink="">
      <xdr:nvSpPr>
        <xdr:cNvPr id="190" name="フローチャート : 判断 189"/>
        <xdr:cNvSpPr/>
      </xdr:nvSpPr>
      <xdr:spPr>
        <a:xfrm>
          <a:off x="3937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35577</xdr:rowOff>
    </xdr:from>
    <xdr:ext cx="736600" cy="259045"/>
    <xdr:sp macro="" textlink="">
      <xdr:nvSpPr>
        <xdr:cNvPr id="191" name="テキスト ボックス 190"/>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114300</xdr:rowOff>
    </xdr:from>
    <xdr:to>
      <xdr:col>4</xdr:col>
      <xdr:colOff>346075</xdr:colOff>
      <xdr:row>53</xdr:row>
      <xdr:rowOff>6350</xdr:rowOff>
    </xdr:to>
    <xdr:cxnSp macro="">
      <xdr:nvCxnSpPr>
        <xdr:cNvPr id="192" name="直線コネクタ 191"/>
        <xdr:cNvCxnSpPr/>
      </xdr:nvCxnSpPr>
      <xdr:spPr>
        <a:xfrm>
          <a:off x="2209800" y="9029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69850</xdr:rowOff>
    </xdr:from>
    <xdr:to>
      <xdr:col>4</xdr:col>
      <xdr:colOff>396875</xdr:colOff>
      <xdr:row>56</xdr:row>
      <xdr:rowOff>0</xdr:rowOff>
    </xdr:to>
    <xdr:sp macro="" textlink="">
      <xdr:nvSpPr>
        <xdr:cNvPr id="193" name="フローチャート : 判断 192"/>
        <xdr:cNvSpPr/>
      </xdr:nvSpPr>
      <xdr:spPr>
        <a:xfrm>
          <a:off x="3048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156227</xdr:rowOff>
    </xdr:from>
    <xdr:ext cx="762000" cy="259045"/>
    <xdr:sp macro="" textlink="">
      <xdr:nvSpPr>
        <xdr:cNvPr id="194" name="テキスト ボックス 193"/>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101600</xdr:rowOff>
    </xdr:from>
    <xdr:to>
      <xdr:col>3</xdr:col>
      <xdr:colOff>142875</xdr:colOff>
      <xdr:row>52</xdr:row>
      <xdr:rowOff>114300</xdr:rowOff>
    </xdr:to>
    <xdr:cxnSp macro="">
      <xdr:nvCxnSpPr>
        <xdr:cNvPr id="195" name="直線コネクタ 194"/>
        <xdr:cNvCxnSpPr/>
      </xdr:nvCxnSpPr>
      <xdr:spPr>
        <a:xfrm>
          <a:off x="1320800" y="9017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44450</xdr:rowOff>
    </xdr:from>
    <xdr:to>
      <xdr:col>3</xdr:col>
      <xdr:colOff>193675</xdr:colOff>
      <xdr:row>55</xdr:row>
      <xdr:rowOff>146050</xdr:rowOff>
    </xdr:to>
    <xdr:sp macro="" textlink="">
      <xdr:nvSpPr>
        <xdr:cNvPr id="196" name="フローチャート : 判断 195"/>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197" name="テキスト ボックス 196"/>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82550</xdr:rowOff>
    </xdr:from>
    <xdr:to>
      <xdr:col>7</xdr:col>
      <xdr:colOff>66675</xdr:colOff>
      <xdr:row>54</xdr:row>
      <xdr:rowOff>12700</xdr:rowOff>
    </xdr:to>
    <xdr:sp macro="" textlink="">
      <xdr:nvSpPr>
        <xdr:cNvPr id="205" name="円/楕円 204"/>
        <xdr:cNvSpPr/>
      </xdr:nvSpPr>
      <xdr:spPr>
        <a:xfrm>
          <a:off x="47752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99077</xdr:rowOff>
    </xdr:from>
    <xdr:ext cx="762000" cy="259045"/>
    <xdr:sp macro="" textlink="">
      <xdr:nvSpPr>
        <xdr:cNvPr id="206"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114300</xdr:rowOff>
    </xdr:from>
    <xdr:to>
      <xdr:col>5</xdr:col>
      <xdr:colOff>600075</xdr:colOff>
      <xdr:row>53</xdr:row>
      <xdr:rowOff>44450</xdr:rowOff>
    </xdr:to>
    <xdr:sp macro="" textlink="">
      <xdr:nvSpPr>
        <xdr:cNvPr id="207" name="円/楕円 206"/>
        <xdr:cNvSpPr/>
      </xdr:nvSpPr>
      <xdr:spPr>
        <a:xfrm>
          <a:off x="3937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54627</xdr:rowOff>
    </xdr:from>
    <xdr:ext cx="736600" cy="259045"/>
    <xdr:sp macro="" textlink="">
      <xdr:nvSpPr>
        <xdr:cNvPr id="208" name="テキスト ボックス 207"/>
        <xdr:cNvSpPr txBox="1"/>
      </xdr:nvSpPr>
      <xdr:spPr>
        <a:xfrm>
          <a:off x="3606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127000</xdr:rowOff>
    </xdr:from>
    <xdr:to>
      <xdr:col>4</xdr:col>
      <xdr:colOff>396875</xdr:colOff>
      <xdr:row>53</xdr:row>
      <xdr:rowOff>57150</xdr:rowOff>
    </xdr:to>
    <xdr:sp macro="" textlink="">
      <xdr:nvSpPr>
        <xdr:cNvPr id="209" name="円/楕円 208"/>
        <xdr:cNvSpPr/>
      </xdr:nvSpPr>
      <xdr:spPr>
        <a:xfrm>
          <a:off x="3048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67327</xdr:rowOff>
    </xdr:from>
    <xdr:ext cx="762000" cy="259045"/>
    <xdr:sp macro="" textlink="">
      <xdr:nvSpPr>
        <xdr:cNvPr id="210" name="テキスト ボックス 209"/>
        <xdr:cNvSpPr txBox="1"/>
      </xdr:nvSpPr>
      <xdr:spPr>
        <a:xfrm>
          <a:off x="2717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63500</xdr:rowOff>
    </xdr:from>
    <xdr:to>
      <xdr:col>3</xdr:col>
      <xdr:colOff>193675</xdr:colOff>
      <xdr:row>52</xdr:row>
      <xdr:rowOff>165100</xdr:rowOff>
    </xdr:to>
    <xdr:sp macro="" textlink="">
      <xdr:nvSpPr>
        <xdr:cNvPr id="211" name="円/楕円 210"/>
        <xdr:cNvSpPr/>
      </xdr:nvSpPr>
      <xdr:spPr>
        <a:xfrm>
          <a:off x="2159000" y="897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3827</xdr:rowOff>
    </xdr:from>
    <xdr:ext cx="762000" cy="259045"/>
    <xdr:sp macro="" textlink="">
      <xdr:nvSpPr>
        <xdr:cNvPr id="212" name="テキスト ボックス 211"/>
        <xdr:cNvSpPr txBox="1"/>
      </xdr:nvSpPr>
      <xdr:spPr>
        <a:xfrm>
          <a:off x="18288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50800</xdr:rowOff>
    </xdr:from>
    <xdr:to>
      <xdr:col>1</xdr:col>
      <xdr:colOff>676275</xdr:colOff>
      <xdr:row>52</xdr:row>
      <xdr:rowOff>152400</xdr:rowOff>
    </xdr:to>
    <xdr:sp macro="" textlink="">
      <xdr:nvSpPr>
        <xdr:cNvPr id="213" name="円/楕円 212"/>
        <xdr:cNvSpPr/>
      </xdr:nvSpPr>
      <xdr:spPr>
        <a:xfrm>
          <a:off x="1270000" y="896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162577</xdr:rowOff>
    </xdr:from>
    <xdr:ext cx="762000" cy="259045"/>
    <xdr:sp macro="" textlink="">
      <xdr:nvSpPr>
        <xdr:cNvPr id="214" name="テキスト ボックス 213"/>
        <xdr:cNvSpPr txBox="1"/>
      </xdr:nvSpPr>
      <xdr:spPr>
        <a:xfrm>
          <a:off x="939800" y="873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a:t>
          </a:r>
          <a:r>
            <a:rPr kumimoji="1" lang="en-US" altLang="ja-JP" sz="1300">
              <a:latin typeface="ＭＳ Ｐゴシック"/>
            </a:rPr>
            <a:t>10.3</a:t>
          </a:r>
          <a:r>
            <a:rPr kumimoji="1" lang="ja-JP" altLang="en-US" sz="1300">
              <a:latin typeface="ＭＳ Ｐゴシック"/>
            </a:rPr>
            <a:t>ポイント改善し、</a:t>
          </a:r>
          <a:r>
            <a:rPr kumimoji="1" lang="en-US" altLang="ja-JP" sz="1300">
              <a:latin typeface="ＭＳ Ｐゴシック"/>
            </a:rPr>
            <a:t>12.5</a:t>
          </a:r>
          <a:r>
            <a:rPr kumimoji="1" lang="ja-JP" altLang="en-US" sz="1300">
              <a:latin typeface="ＭＳ Ｐゴシック"/>
            </a:rPr>
            <a:t>％となっており、全国平均を下回る数値となった。</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　平成</a:t>
          </a:r>
          <a:r>
            <a:rPr kumimoji="1" lang="en-US" altLang="ja-JP" sz="1300" baseline="0">
              <a:solidFill>
                <a:schemeClr val="dk1"/>
              </a:solidFill>
              <a:effectLst/>
              <a:latin typeface="+mn-lt"/>
              <a:ea typeface="+mn-ea"/>
              <a:cs typeface="+mn-cs"/>
            </a:rPr>
            <a:t>27</a:t>
          </a:r>
          <a:r>
            <a:rPr kumimoji="1" lang="ja-JP" altLang="ja-JP" sz="1300" baseline="0">
              <a:solidFill>
                <a:schemeClr val="dk1"/>
              </a:solidFill>
              <a:effectLst/>
              <a:latin typeface="+mn-lt"/>
              <a:ea typeface="+mn-ea"/>
              <a:cs typeface="+mn-cs"/>
            </a:rPr>
            <a:t>年度の下水道事業法適化に伴い、従来、繰出金として分類していたものを、補助費として分類した</a:t>
          </a:r>
          <a:r>
            <a:rPr kumimoji="1" lang="ja-JP" altLang="en-US" sz="1300">
              <a:latin typeface="ＭＳ Ｐゴシック"/>
            </a:rPr>
            <a:t>ことが減額の主な要因である。</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59</xdr:row>
      <xdr:rowOff>85090</xdr:rowOff>
    </xdr:to>
    <xdr:cxnSp macro="">
      <xdr:nvCxnSpPr>
        <xdr:cNvPr id="242" name="直線コネクタ 241"/>
        <xdr:cNvCxnSpPr/>
      </xdr:nvCxnSpPr>
      <xdr:spPr>
        <a:xfrm flipV="1">
          <a:off x="16510000" y="908050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57167</xdr:rowOff>
    </xdr:from>
    <xdr:ext cx="762000" cy="259045"/>
    <xdr:sp macro="" textlink="">
      <xdr:nvSpPr>
        <xdr:cNvPr id="243" name="その他最小値テキスト"/>
        <xdr:cNvSpPr txBox="1"/>
      </xdr:nvSpPr>
      <xdr:spPr>
        <a:xfrm>
          <a:off x="16598900" y="1017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59</xdr:row>
      <xdr:rowOff>85090</xdr:rowOff>
    </xdr:from>
    <xdr:to>
      <xdr:col>24</xdr:col>
      <xdr:colOff>120650</xdr:colOff>
      <xdr:row>59</xdr:row>
      <xdr:rowOff>85090</xdr:rowOff>
    </xdr:to>
    <xdr:cxnSp macro="">
      <xdr:nvCxnSpPr>
        <xdr:cNvPr id="244" name="直線コネクタ 243"/>
        <xdr:cNvCxnSpPr/>
      </xdr:nvCxnSpPr>
      <xdr:spPr>
        <a:xfrm>
          <a:off x="16421100" y="1020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5"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6" name="直線コネクタ 245"/>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50800</xdr:rowOff>
    </xdr:from>
    <xdr:to>
      <xdr:col>24</xdr:col>
      <xdr:colOff>31750</xdr:colOff>
      <xdr:row>60</xdr:row>
      <xdr:rowOff>149860</xdr:rowOff>
    </xdr:to>
    <xdr:cxnSp macro="">
      <xdr:nvCxnSpPr>
        <xdr:cNvPr id="247" name="直線コネクタ 246"/>
        <xdr:cNvCxnSpPr/>
      </xdr:nvCxnSpPr>
      <xdr:spPr>
        <a:xfrm flipV="1">
          <a:off x="15671800" y="9652000"/>
          <a:ext cx="838200" cy="78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71137</xdr:rowOff>
    </xdr:from>
    <xdr:ext cx="762000" cy="259045"/>
    <xdr:sp macro="" textlink="">
      <xdr:nvSpPr>
        <xdr:cNvPr id="248"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49" name="フローチャート : 判断 248"/>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146050</xdr:rowOff>
    </xdr:from>
    <xdr:to>
      <xdr:col>22</xdr:col>
      <xdr:colOff>565150</xdr:colOff>
      <xdr:row>60</xdr:row>
      <xdr:rowOff>149860</xdr:rowOff>
    </xdr:to>
    <xdr:cxnSp macro="">
      <xdr:nvCxnSpPr>
        <xdr:cNvPr id="250" name="直線コネクタ 249"/>
        <xdr:cNvCxnSpPr/>
      </xdr:nvCxnSpPr>
      <xdr:spPr>
        <a:xfrm>
          <a:off x="14782800" y="102616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1" name="フローチャート : 判断 250"/>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2" name="テキスト ボックス 251"/>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146050</xdr:rowOff>
    </xdr:from>
    <xdr:to>
      <xdr:col>21</xdr:col>
      <xdr:colOff>361950</xdr:colOff>
      <xdr:row>60</xdr:row>
      <xdr:rowOff>43180</xdr:rowOff>
    </xdr:to>
    <xdr:cxnSp macro="">
      <xdr:nvCxnSpPr>
        <xdr:cNvPr id="253" name="直線コネクタ 252"/>
        <xdr:cNvCxnSpPr/>
      </xdr:nvCxnSpPr>
      <xdr:spPr>
        <a:xfrm flipV="1">
          <a:off x="13893800" y="10261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35560</xdr:rowOff>
    </xdr:from>
    <xdr:to>
      <xdr:col>20</xdr:col>
      <xdr:colOff>158750</xdr:colOff>
      <xdr:row>60</xdr:row>
      <xdr:rowOff>43180</xdr:rowOff>
    </xdr:to>
    <xdr:cxnSp macro="">
      <xdr:nvCxnSpPr>
        <xdr:cNvPr id="256" name="直線コネクタ 255"/>
        <xdr:cNvCxnSpPr/>
      </xdr:nvCxnSpPr>
      <xdr:spPr>
        <a:xfrm>
          <a:off x="13004800" y="10322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9" name="フローチャート : 判断 258"/>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0" name="テキスト ボックス 259"/>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0</xdr:rowOff>
    </xdr:from>
    <xdr:to>
      <xdr:col>24</xdr:col>
      <xdr:colOff>82550</xdr:colOff>
      <xdr:row>56</xdr:row>
      <xdr:rowOff>101600</xdr:rowOff>
    </xdr:to>
    <xdr:sp macro="" textlink="">
      <xdr:nvSpPr>
        <xdr:cNvPr id="266" name="円/楕円 265"/>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16527</xdr:rowOff>
    </xdr:from>
    <xdr:ext cx="762000" cy="259045"/>
    <xdr:sp macro="" textlink="">
      <xdr:nvSpPr>
        <xdr:cNvPr id="267"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99060</xdr:rowOff>
    </xdr:from>
    <xdr:to>
      <xdr:col>22</xdr:col>
      <xdr:colOff>615950</xdr:colOff>
      <xdr:row>61</xdr:row>
      <xdr:rowOff>29210</xdr:rowOff>
    </xdr:to>
    <xdr:sp macro="" textlink="">
      <xdr:nvSpPr>
        <xdr:cNvPr id="268" name="円/楕円 267"/>
        <xdr:cNvSpPr/>
      </xdr:nvSpPr>
      <xdr:spPr>
        <a:xfrm>
          <a:off x="15621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13987</xdr:rowOff>
    </xdr:from>
    <xdr:ext cx="736600" cy="259045"/>
    <xdr:sp macro="" textlink="">
      <xdr:nvSpPr>
        <xdr:cNvPr id="269" name="テキスト ボックス 268"/>
        <xdr:cNvSpPr txBox="1"/>
      </xdr:nvSpPr>
      <xdr:spPr>
        <a:xfrm>
          <a:off x="15290800" y="1047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95250</xdr:rowOff>
    </xdr:from>
    <xdr:to>
      <xdr:col>21</xdr:col>
      <xdr:colOff>412750</xdr:colOff>
      <xdr:row>60</xdr:row>
      <xdr:rowOff>25400</xdr:rowOff>
    </xdr:to>
    <xdr:sp macro="" textlink="">
      <xdr:nvSpPr>
        <xdr:cNvPr id="270" name="円/楕円 269"/>
        <xdr:cNvSpPr/>
      </xdr:nvSpPr>
      <xdr:spPr>
        <a:xfrm>
          <a:off x="14732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10177</xdr:rowOff>
    </xdr:from>
    <xdr:ext cx="762000" cy="259045"/>
    <xdr:sp macro="" textlink="">
      <xdr:nvSpPr>
        <xdr:cNvPr id="271" name="テキスト ボックス 270"/>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163830</xdr:rowOff>
    </xdr:from>
    <xdr:to>
      <xdr:col>20</xdr:col>
      <xdr:colOff>209550</xdr:colOff>
      <xdr:row>60</xdr:row>
      <xdr:rowOff>93980</xdr:rowOff>
    </xdr:to>
    <xdr:sp macro="" textlink="">
      <xdr:nvSpPr>
        <xdr:cNvPr id="272" name="円/楕円 271"/>
        <xdr:cNvSpPr/>
      </xdr:nvSpPr>
      <xdr:spPr>
        <a:xfrm>
          <a:off x="13843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78757</xdr:rowOff>
    </xdr:from>
    <xdr:ext cx="762000" cy="259045"/>
    <xdr:sp macro="" textlink="">
      <xdr:nvSpPr>
        <xdr:cNvPr id="273" name="テキスト ボックス 272"/>
        <xdr:cNvSpPr txBox="1"/>
      </xdr:nvSpPr>
      <xdr:spPr>
        <a:xfrm>
          <a:off x="13512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156210</xdr:rowOff>
    </xdr:from>
    <xdr:to>
      <xdr:col>19</xdr:col>
      <xdr:colOff>6350</xdr:colOff>
      <xdr:row>60</xdr:row>
      <xdr:rowOff>86360</xdr:rowOff>
    </xdr:to>
    <xdr:sp macro="" textlink="">
      <xdr:nvSpPr>
        <xdr:cNvPr id="274" name="円/楕円 273"/>
        <xdr:cNvSpPr/>
      </xdr:nvSpPr>
      <xdr:spPr>
        <a:xfrm>
          <a:off x="12954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71137</xdr:rowOff>
    </xdr:from>
    <xdr:ext cx="762000" cy="259045"/>
    <xdr:sp macro="" textlink="">
      <xdr:nvSpPr>
        <xdr:cNvPr id="275" name="テキスト ボックス 274"/>
        <xdr:cNvSpPr txBox="1"/>
      </xdr:nvSpPr>
      <xdr:spPr>
        <a:xfrm>
          <a:off x="12623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前年度から</a:t>
          </a:r>
          <a:r>
            <a:rPr kumimoji="1" lang="en-US" altLang="ja-JP" sz="1300" baseline="0">
              <a:latin typeface="ＭＳ Ｐゴシック"/>
            </a:rPr>
            <a:t>10.5</a:t>
          </a:r>
          <a:r>
            <a:rPr kumimoji="1" lang="ja-JP" altLang="en-US" sz="1300" baseline="0">
              <a:latin typeface="ＭＳ Ｐゴシック"/>
            </a:rPr>
            <a:t>ポイント悪化し、</a:t>
          </a:r>
          <a:r>
            <a:rPr kumimoji="1" lang="en-US" altLang="ja-JP" sz="1300" baseline="0">
              <a:latin typeface="ＭＳ Ｐゴシック"/>
            </a:rPr>
            <a:t>15.7</a:t>
          </a:r>
          <a:r>
            <a:rPr kumimoji="1" lang="ja-JP" altLang="en-US" sz="1300" baseline="0">
              <a:latin typeface="ＭＳ Ｐゴシック"/>
            </a:rPr>
            <a:t>％となっている。</a:t>
          </a:r>
          <a:endParaRPr kumimoji="1" lang="en-US" altLang="ja-JP" sz="1300" baseline="0">
            <a:latin typeface="ＭＳ Ｐゴシック"/>
          </a:endParaRPr>
        </a:p>
        <a:p>
          <a:r>
            <a:rPr kumimoji="1" lang="ja-JP" altLang="en-US" sz="1300" baseline="0">
              <a:latin typeface="ＭＳ Ｐゴシック"/>
            </a:rPr>
            <a:t>　増額の主な要因としては、平成</a:t>
          </a:r>
          <a:r>
            <a:rPr kumimoji="1" lang="en-US" altLang="ja-JP" sz="1300" baseline="0">
              <a:latin typeface="ＭＳ Ｐゴシック"/>
            </a:rPr>
            <a:t>27</a:t>
          </a:r>
          <a:r>
            <a:rPr kumimoji="1" lang="ja-JP" altLang="en-US" sz="1300" baseline="0">
              <a:latin typeface="ＭＳ Ｐゴシック"/>
            </a:rPr>
            <a:t>年度の下水道事業法適化に伴い、従来、繰出金として分類していたものを、補助費として分類したことである。</a:t>
          </a:r>
          <a:endParaRPr kumimoji="1" lang="en-US" altLang="ja-JP" sz="1300" baseline="0">
            <a:latin typeface="ＭＳ Ｐゴシック"/>
          </a:endParaRPr>
        </a:p>
        <a:p>
          <a:r>
            <a:rPr kumimoji="1" lang="ja-JP" altLang="en-US" sz="1300" baseline="0">
              <a:latin typeface="ＭＳ Ｐゴシック"/>
            </a:rPr>
            <a:t>　下水道事業債の償還額のピークは過ぎ、減少傾向にあるが、収納率の向上、人件費や維持管理費の削減に取り組み、下水道事業への繰出の抑制に努める必要がある。</a:t>
          </a:r>
          <a:endParaRPr kumimoji="1" lang="en-US" altLang="ja-JP" sz="1300" baseline="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0" name="直線コネクタ 289"/>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1" name="テキスト ボックス 290"/>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4" name="直線コネクタ 293"/>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5" name="テキスト ボックス 294"/>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298" name="直線コネクタ 297"/>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299"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0" name="直線コネクタ 299"/>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1"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2" name="直線コネクタ 301"/>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138430</xdr:rowOff>
    </xdr:from>
    <xdr:to>
      <xdr:col>24</xdr:col>
      <xdr:colOff>31750</xdr:colOff>
      <xdr:row>39</xdr:row>
      <xdr:rowOff>52705</xdr:rowOff>
    </xdr:to>
    <xdr:cxnSp macro="">
      <xdr:nvCxnSpPr>
        <xdr:cNvPr id="303" name="直線コネクタ 302"/>
        <xdr:cNvCxnSpPr/>
      </xdr:nvCxnSpPr>
      <xdr:spPr>
        <a:xfrm>
          <a:off x="15671800" y="6139180"/>
          <a:ext cx="838200" cy="60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87012</xdr:rowOff>
    </xdr:from>
    <xdr:ext cx="762000" cy="259045"/>
    <xdr:sp macro="" textlink="">
      <xdr:nvSpPr>
        <xdr:cNvPr id="304" name="補助費等平均値テキスト"/>
        <xdr:cNvSpPr txBox="1"/>
      </xdr:nvSpPr>
      <xdr:spPr>
        <a:xfrm>
          <a:off x="16598900" y="6259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5" name="フローチャート : 判断 304"/>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138430</xdr:rowOff>
    </xdr:from>
    <xdr:to>
      <xdr:col>22</xdr:col>
      <xdr:colOff>565150</xdr:colOff>
      <xdr:row>35</xdr:row>
      <xdr:rowOff>161290</xdr:rowOff>
    </xdr:to>
    <xdr:cxnSp macro="">
      <xdr:nvCxnSpPr>
        <xdr:cNvPr id="306" name="直線コネクタ 305"/>
        <xdr:cNvCxnSpPr/>
      </xdr:nvCxnSpPr>
      <xdr:spPr>
        <a:xfrm flipV="1">
          <a:off x="14782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36195</xdr:rowOff>
    </xdr:from>
    <xdr:to>
      <xdr:col>22</xdr:col>
      <xdr:colOff>615950</xdr:colOff>
      <xdr:row>37</xdr:row>
      <xdr:rowOff>137795</xdr:rowOff>
    </xdr:to>
    <xdr:sp macro="" textlink="">
      <xdr:nvSpPr>
        <xdr:cNvPr id="307" name="フローチャート : 判断 306"/>
        <xdr:cNvSpPr/>
      </xdr:nvSpPr>
      <xdr:spPr>
        <a:xfrm>
          <a:off x="15621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122572</xdr:rowOff>
    </xdr:from>
    <xdr:ext cx="736600" cy="259045"/>
    <xdr:sp macro="" textlink="">
      <xdr:nvSpPr>
        <xdr:cNvPr id="308" name="テキスト ボックス 307"/>
        <xdr:cNvSpPr txBox="1"/>
      </xdr:nvSpPr>
      <xdr:spPr>
        <a:xfrm>
          <a:off x="15290800" y="6466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161290</xdr:rowOff>
    </xdr:from>
    <xdr:to>
      <xdr:col>21</xdr:col>
      <xdr:colOff>361950</xdr:colOff>
      <xdr:row>36</xdr:row>
      <xdr:rowOff>12700</xdr:rowOff>
    </xdr:to>
    <xdr:cxnSp macro="">
      <xdr:nvCxnSpPr>
        <xdr:cNvPr id="309" name="直線コネクタ 308"/>
        <xdr:cNvCxnSpPr/>
      </xdr:nvCxnSpPr>
      <xdr:spPr>
        <a:xfrm flipV="1">
          <a:off x="13893800" y="616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0" name="フローチャート : 判断 309"/>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1" name="テキスト ボックス 310"/>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xdr:rowOff>
    </xdr:from>
    <xdr:to>
      <xdr:col>20</xdr:col>
      <xdr:colOff>158750</xdr:colOff>
      <xdr:row>36</xdr:row>
      <xdr:rowOff>29845</xdr:rowOff>
    </xdr:to>
    <xdr:cxnSp macro="">
      <xdr:nvCxnSpPr>
        <xdr:cNvPr id="312" name="直線コネクタ 311"/>
        <xdr:cNvCxnSpPr/>
      </xdr:nvCxnSpPr>
      <xdr:spPr>
        <a:xfrm flipV="1">
          <a:off x="13004800" y="61849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41910</xdr:rowOff>
    </xdr:from>
    <xdr:to>
      <xdr:col>20</xdr:col>
      <xdr:colOff>209550</xdr:colOff>
      <xdr:row>37</xdr:row>
      <xdr:rowOff>143510</xdr:rowOff>
    </xdr:to>
    <xdr:sp macro="" textlink="">
      <xdr:nvSpPr>
        <xdr:cNvPr id="313" name="フローチャート : 判断 312"/>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14" name="テキスト ボックス 313"/>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36195</xdr:rowOff>
    </xdr:from>
    <xdr:to>
      <xdr:col>19</xdr:col>
      <xdr:colOff>6350</xdr:colOff>
      <xdr:row>37</xdr:row>
      <xdr:rowOff>137795</xdr:rowOff>
    </xdr:to>
    <xdr:sp macro="" textlink="">
      <xdr:nvSpPr>
        <xdr:cNvPr id="315" name="フローチャート : 判断 314"/>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122572</xdr:rowOff>
    </xdr:from>
    <xdr:ext cx="762000" cy="259045"/>
    <xdr:sp macro="" textlink="">
      <xdr:nvSpPr>
        <xdr:cNvPr id="316" name="テキスト ボックス 315"/>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1905</xdr:rowOff>
    </xdr:from>
    <xdr:to>
      <xdr:col>24</xdr:col>
      <xdr:colOff>82550</xdr:colOff>
      <xdr:row>39</xdr:row>
      <xdr:rowOff>103505</xdr:rowOff>
    </xdr:to>
    <xdr:sp macro="" textlink="">
      <xdr:nvSpPr>
        <xdr:cNvPr id="322" name="円/楕円 321"/>
        <xdr:cNvSpPr/>
      </xdr:nvSpPr>
      <xdr:spPr>
        <a:xfrm>
          <a:off x="16459200" y="66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145432</xdr:rowOff>
    </xdr:from>
    <xdr:ext cx="762000" cy="259045"/>
    <xdr:sp macro="" textlink="">
      <xdr:nvSpPr>
        <xdr:cNvPr id="323" name="補助費等該当値テキスト"/>
        <xdr:cNvSpPr txBox="1"/>
      </xdr:nvSpPr>
      <xdr:spPr>
        <a:xfrm>
          <a:off x="16598900" y="666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87630</xdr:rowOff>
    </xdr:from>
    <xdr:to>
      <xdr:col>22</xdr:col>
      <xdr:colOff>615950</xdr:colOff>
      <xdr:row>36</xdr:row>
      <xdr:rowOff>17780</xdr:rowOff>
    </xdr:to>
    <xdr:sp macro="" textlink="">
      <xdr:nvSpPr>
        <xdr:cNvPr id="324" name="円/楕円 323"/>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25" name="テキスト ボックス 324"/>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110490</xdr:rowOff>
    </xdr:from>
    <xdr:to>
      <xdr:col>21</xdr:col>
      <xdr:colOff>412750</xdr:colOff>
      <xdr:row>36</xdr:row>
      <xdr:rowOff>40640</xdr:rowOff>
    </xdr:to>
    <xdr:sp macro="" textlink="">
      <xdr:nvSpPr>
        <xdr:cNvPr id="326" name="円/楕円 325"/>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50817</xdr:rowOff>
    </xdr:from>
    <xdr:ext cx="762000" cy="259045"/>
    <xdr:sp macro="" textlink="">
      <xdr:nvSpPr>
        <xdr:cNvPr id="327" name="テキスト ボックス 326"/>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28" name="円/楕円 327"/>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29" name="テキスト ボックス 328"/>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150495</xdr:rowOff>
    </xdr:from>
    <xdr:to>
      <xdr:col>19</xdr:col>
      <xdr:colOff>6350</xdr:colOff>
      <xdr:row>36</xdr:row>
      <xdr:rowOff>80645</xdr:rowOff>
    </xdr:to>
    <xdr:sp macro="" textlink="">
      <xdr:nvSpPr>
        <xdr:cNvPr id="330" name="円/楕円 329"/>
        <xdr:cNvSpPr/>
      </xdr:nvSpPr>
      <xdr:spPr>
        <a:xfrm>
          <a:off x="129540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90822</xdr:rowOff>
    </xdr:from>
    <xdr:ext cx="762000" cy="259045"/>
    <xdr:sp macro="" textlink="">
      <xdr:nvSpPr>
        <xdr:cNvPr id="331" name="テキスト ボックス 330"/>
        <xdr:cNvSpPr txBox="1"/>
      </xdr:nvSpPr>
      <xdr:spPr>
        <a:xfrm>
          <a:off x="12623800" y="592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前年度対比で見ると、</a:t>
          </a:r>
          <a:r>
            <a:rPr kumimoji="1" lang="en-US" altLang="ja-JP" sz="1300">
              <a:latin typeface="ＭＳ Ｐゴシック"/>
            </a:rPr>
            <a:t>0.4</a:t>
          </a:r>
          <a:r>
            <a:rPr kumimoji="1" lang="ja-JP" altLang="en-US" sz="1300">
              <a:latin typeface="ＭＳ Ｐゴシック"/>
            </a:rPr>
            <a:t>ポイント悪化しているものの、ほぼ横ばいの推移である。</a:t>
          </a:r>
          <a:endParaRPr kumimoji="1" lang="en-US" altLang="ja-JP" sz="1300">
            <a:latin typeface="ＭＳ Ｐゴシック"/>
          </a:endParaRPr>
        </a:p>
        <a:p>
          <a:r>
            <a:rPr kumimoji="1" lang="ja-JP" altLang="en-US" sz="1300">
              <a:latin typeface="ＭＳ Ｐゴシック"/>
            </a:rPr>
            <a:t>　今後の公債費増加に備え、繰上償還を行うことによる後年の公債費削減や市債残高の圧縮積極的に取り組む必要がある。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56" name="直線コネクタ 355"/>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57"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58" name="直線コネクタ 357"/>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59"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0" name="直線コネクタ 359"/>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xdr:rowOff>
    </xdr:from>
    <xdr:to>
      <xdr:col>7</xdr:col>
      <xdr:colOff>15875</xdr:colOff>
      <xdr:row>78</xdr:row>
      <xdr:rowOff>30987</xdr:rowOff>
    </xdr:to>
    <xdr:cxnSp macro="">
      <xdr:nvCxnSpPr>
        <xdr:cNvPr id="361" name="直線コネクタ 360"/>
        <xdr:cNvCxnSpPr/>
      </xdr:nvCxnSpPr>
      <xdr:spPr>
        <a:xfrm>
          <a:off x="3987800" y="13385800"/>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2"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3" name="フローチャート : 判断 362"/>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xdr:rowOff>
    </xdr:from>
    <xdr:to>
      <xdr:col>5</xdr:col>
      <xdr:colOff>549275</xdr:colOff>
      <xdr:row>78</xdr:row>
      <xdr:rowOff>44704</xdr:rowOff>
    </xdr:to>
    <xdr:cxnSp macro="">
      <xdr:nvCxnSpPr>
        <xdr:cNvPr id="364" name="直線コネクタ 363"/>
        <xdr:cNvCxnSpPr/>
      </xdr:nvCxnSpPr>
      <xdr:spPr>
        <a:xfrm flipV="1">
          <a:off x="3098800" y="133858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5" name="フローチャート : 判断 36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66" name="テキスト ボックス 365"/>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44704</xdr:rowOff>
    </xdr:from>
    <xdr:to>
      <xdr:col>4</xdr:col>
      <xdr:colOff>346075</xdr:colOff>
      <xdr:row>78</xdr:row>
      <xdr:rowOff>53848</xdr:rowOff>
    </xdr:to>
    <xdr:cxnSp macro="">
      <xdr:nvCxnSpPr>
        <xdr:cNvPr id="367" name="直線コネクタ 366"/>
        <xdr:cNvCxnSpPr/>
      </xdr:nvCxnSpPr>
      <xdr:spPr>
        <a:xfrm flipV="1">
          <a:off x="2209800" y="134178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68" name="フローチャート : 判断 36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69" name="テキスト ボックス 368"/>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53848</xdr:rowOff>
    </xdr:from>
    <xdr:to>
      <xdr:col>3</xdr:col>
      <xdr:colOff>142875</xdr:colOff>
      <xdr:row>78</xdr:row>
      <xdr:rowOff>85852</xdr:rowOff>
    </xdr:to>
    <xdr:cxnSp macro="">
      <xdr:nvCxnSpPr>
        <xdr:cNvPr id="370" name="直線コネクタ 369"/>
        <xdr:cNvCxnSpPr/>
      </xdr:nvCxnSpPr>
      <xdr:spPr>
        <a:xfrm flipV="1">
          <a:off x="1320800" y="134269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1" name="フローチャート : 判断 37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72" name="テキスト ボックス 371"/>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3" name="フローチャート : 判断 37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74" name="テキスト ボックス 373"/>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151637</xdr:rowOff>
    </xdr:from>
    <xdr:to>
      <xdr:col>7</xdr:col>
      <xdr:colOff>66675</xdr:colOff>
      <xdr:row>78</xdr:row>
      <xdr:rowOff>81787</xdr:rowOff>
    </xdr:to>
    <xdr:sp macro="" textlink="">
      <xdr:nvSpPr>
        <xdr:cNvPr id="380" name="円/楕円 379"/>
        <xdr:cNvSpPr/>
      </xdr:nvSpPr>
      <xdr:spPr>
        <a:xfrm>
          <a:off x="4775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123714</xdr:rowOff>
    </xdr:from>
    <xdr:ext cx="762000" cy="259045"/>
    <xdr:sp macro="" textlink="">
      <xdr:nvSpPr>
        <xdr:cNvPr id="381" name="公債費該当値テキスト"/>
        <xdr:cNvSpPr txBox="1"/>
      </xdr:nvSpPr>
      <xdr:spPr>
        <a:xfrm>
          <a:off x="4914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133350</xdr:rowOff>
    </xdr:from>
    <xdr:to>
      <xdr:col>5</xdr:col>
      <xdr:colOff>600075</xdr:colOff>
      <xdr:row>78</xdr:row>
      <xdr:rowOff>63500</xdr:rowOff>
    </xdr:to>
    <xdr:sp macro="" textlink="">
      <xdr:nvSpPr>
        <xdr:cNvPr id="382" name="円/楕円 381"/>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83" name="テキスト ボックス 382"/>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165354</xdr:rowOff>
    </xdr:from>
    <xdr:to>
      <xdr:col>4</xdr:col>
      <xdr:colOff>396875</xdr:colOff>
      <xdr:row>78</xdr:row>
      <xdr:rowOff>95504</xdr:rowOff>
    </xdr:to>
    <xdr:sp macro="" textlink="">
      <xdr:nvSpPr>
        <xdr:cNvPr id="384" name="円/楕円 383"/>
        <xdr:cNvSpPr/>
      </xdr:nvSpPr>
      <xdr:spPr>
        <a:xfrm>
          <a:off x="3048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80281</xdr:rowOff>
    </xdr:from>
    <xdr:ext cx="762000" cy="259045"/>
    <xdr:sp macro="" textlink="">
      <xdr:nvSpPr>
        <xdr:cNvPr id="385" name="テキスト ボックス 384"/>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xdr:rowOff>
    </xdr:from>
    <xdr:to>
      <xdr:col>3</xdr:col>
      <xdr:colOff>193675</xdr:colOff>
      <xdr:row>78</xdr:row>
      <xdr:rowOff>104648</xdr:rowOff>
    </xdr:to>
    <xdr:sp macro="" textlink="">
      <xdr:nvSpPr>
        <xdr:cNvPr id="386" name="円/楕円 385"/>
        <xdr:cNvSpPr/>
      </xdr:nvSpPr>
      <xdr:spPr>
        <a:xfrm>
          <a:off x="2159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89425</xdr:rowOff>
    </xdr:from>
    <xdr:ext cx="762000" cy="259045"/>
    <xdr:sp macro="" textlink="">
      <xdr:nvSpPr>
        <xdr:cNvPr id="387" name="テキスト ボックス 386"/>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88" name="円/楕円 387"/>
        <xdr:cNvSpPr/>
      </xdr:nvSpPr>
      <xdr:spPr>
        <a:xfrm>
          <a:off x="1270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89" name="テキスト ボックス 388"/>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1.4</a:t>
          </a:r>
          <a:r>
            <a:rPr kumimoji="1" lang="ja-JP" altLang="en-US" sz="1300">
              <a:latin typeface="ＭＳ Ｐゴシック"/>
            </a:rPr>
            <a:t>ポイント悪化し</a:t>
          </a:r>
          <a:r>
            <a:rPr kumimoji="1" lang="en-US" altLang="ja-JP" sz="1300">
              <a:latin typeface="ＭＳ Ｐゴシック"/>
            </a:rPr>
            <a:t>66.9</a:t>
          </a:r>
          <a:r>
            <a:rPr kumimoji="1" lang="ja-JP" altLang="en-US" sz="1300">
              <a:latin typeface="ＭＳ Ｐゴシック"/>
            </a:rPr>
            <a:t>％となっているが、全国平均、減平均、類似団体平均のいずれよりも低い値を維持している。</a:t>
          </a:r>
          <a:endParaRPr kumimoji="1" lang="en-US" altLang="ja-JP" sz="1300">
            <a:latin typeface="ＭＳ Ｐゴシック"/>
          </a:endParaRPr>
        </a:p>
        <a:p>
          <a:r>
            <a:rPr kumimoji="1" lang="ja-JP" altLang="en-US" sz="1300">
              <a:latin typeface="ＭＳ Ｐゴシック"/>
            </a:rPr>
            <a:t>　今後も引き続き人件費の抑制や行政サービスの適正化などにより経常経費の抑制を図る。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5" name="直線コネクタ 414"/>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16"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17" name="直線コネクタ 416"/>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18"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19" name="直線コネクタ 418"/>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149860</xdr:rowOff>
    </xdr:from>
    <xdr:to>
      <xdr:col>24</xdr:col>
      <xdr:colOff>31750</xdr:colOff>
      <xdr:row>75</xdr:row>
      <xdr:rowOff>42418</xdr:rowOff>
    </xdr:to>
    <xdr:cxnSp macro="">
      <xdr:nvCxnSpPr>
        <xdr:cNvPr id="420" name="直線コネクタ 419"/>
        <xdr:cNvCxnSpPr/>
      </xdr:nvCxnSpPr>
      <xdr:spPr>
        <a:xfrm>
          <a:off x="15671800" y="1283716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57421</xdr:rowOff>
    </xdr:from>
    <xdr:ext cx="762000" cy="259045"/>
    <xdr:sp macro="" textlink="">
      <xdr:nvSpPr>
        <xdr:cNvPr id="421"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2" name="フローチャート : 判断 421"/>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35560</xdr:rowOff>
    </xdr:from>
    <xdr:to>
      <xdr:col>22</xdr:col>
      <xdr:colOff>565150</xdr:colOff>
      <xdr:row>74</xdr:row>
      <xdr:rowOff>149860</xdr:rowOff>
    </xdr:to>
    <xdr:cxnSp macro="">
      <xdr:nvCxnSpPr>
        <xdr:cNvPr id="423" name="直線コネクタ 422"/>
        <xdr:cNvCxnSpPr/>
      </xdr:nvCxnSpPr>
      <xdr:spPr>
        <a:xfrm>
          <a:off x="14782800" y="127228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24" name="フローチャート : 判断 42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25" name="テキスト ボックス 424"/>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35560</xdr:rowOff>
    </xdr:from>
    <xdr:to>
      <xdr:col>21</xdr:col>
      <xdr:colOff>361950</xdr:colOff>
      <xdr:row>74</xdr:row>
      <xdr:rowOff>113284</xdr:rowOff>
    </xdr:to>
    <xdr:cxnSp macro="">
      <xdr:nvCxnSpPr>
        <xdr:cNvPr id="426" name="直線コネクタ 425"/>
        <xdr:cNvCxnSpPr/>
      </xdr:nvCxnSpPr>
      <xdr:spPr>
        <a:xfrm flipV="1">
          <a:off x="13893800" y="127228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27" name="フローチャート : 判断 42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28" name="テキスト ボックス 427"/>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113284</xdr:rowOff>
    </xdr:from>
    <xdr:to>
      <xdr:col>20</xdr:col>
      <xdr:colOff>158750</xdr:colOff>
      <xdr:row>74</xdr:row>
      <xdr:rowOff>127000</xdr:rowOff>
    </xdr:to>
    <xdr:cxnSp macro="">
      <xdr:nvCxnSpPr>
        <xdr:cNvPr id="429" name="直線コネクタ 428"/>
        <xdr:cNvCxnSpPr/>
      </xdr:nvCxnSpPr>
      <xdr:spPr>
        <a:xfrm flipV="1">
          <a:off x="13004800" y="128005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0" name="フローチャート : 判断 42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31" name="テキスト ボックス 430"/>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2" name="フローチャート : 判断 43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33" name="テキスト ボックス 432"/>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163068</xdr:rowOff>
    </xdr:from>
    <xdr:to>
      <xdr:col>24</xdr:col>
      <xdr:colOff>82550</xdr:colOff>
      <xdr:row>75</xdr:row>
      <xdr:rowOff>93218</xdr:rowOff>
    </xdr:to>
    <xdr:sp macro="" textlink="">
      <xdr:nvSpPr>
        <xdr:cNvPr id="439" name="円/楕円 438"/>
        <xdr:cNvSpPr/>
      </xdr:nvSpPr>
      <xdr:spPr>
        <a:xfrm>
          <a:off x="164592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8145</xdr:rowOff>
    </xdr:from>
    <xdr:ext cx="762000" cy="259045"/>
    <xdr:sp macro="" textlink="">
      <xdr:nvSpPr>
        <xdr:cNvPr id="440" name="公債費以外該当値テキスト"/>
        <xdr:cNvSpPr txBox="1"/>
      </xdr:nvSpPr>
      <xdr:spPr>
        <a:xfrm>
          <a:off x="16598900" y="1269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99060</xdr:rowOff>
    </xdr:from>
    <xdr:to>
      <xdr:col>22</xdr:col>
      <xdr:colOff>615950</xdr:colOff>
      <xdr:row>75</xdr:row>
      <xdr:rowOff>29210</xdr:rowOff>
    </xdr:to>
    <xdr:sp macro="" textlink="">
      <xdr:nvSpPr>
        <xdr:cNvPr id="441" name="円/楕円 440"/>
        <xdr:cNvSpPr/>
      </xdr:nvSpPr>
      <xdr:spPr>
        <a:xfrm>
          <a:off x="15621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39387</xdr:rowOff>
    </xdr:from>
    <xdr:ext cx="736600" cy="259045"/>
    <xdr:sp macro="" textlink="">
      <xdr:nvSpPr>
        <xdr:cNvPr id="442" name="テキスト ボックス 441"/>
        <xdr:cNvSpPr txBox="1"/>
      </xdr:nvSpPr>
      <xdr:spPr>
        <a:xfrm>
          <a:off x="15290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156210</xdr:rowOff>
    </xdr:from>
    <xdr:to>
      <xdr:col>21</xdr:col>
      <xdr:colOff>412750</xdr:colOff>
      <xdr:row>74</xdr:row>
      <xdr:rowOff>86360</xdr:rowOff>
    </xdr:to>
    <xdr:sp macro="" textlink="">
      <xdr:nvSpPr>
        <xdr:cNvPr id="443" name="円/楕円 442"/>
        <xdr:cNvSpPr/>
      </xdr:nvSpPr>
      <xdr:spPr>
        <a:xfrm>
          <a:off x="14732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96537</xdr:rowOff>
    </xdr:from>
    <xdr:ext cx="762000" cy="259045"/>
    <xdr:sp macro="" textlink="">
      <xdr:nvSpPr>
        <xdr:cNvPr id="444" name="テキスト ボックス 443"/>
        <xdr:cNvSpPr txBox="1"/>
      </xdr:nvSpPr>
      <xdr:spPr>
        <a:xfrm>
          <a:off x="14401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62484</xdr:rowOff>
    </xdr:from>
    <xdr:to>
      <xdr:col>20</xdr:col>
      <xdr:colOff>209550</xdr:colOff>
      <xdr:row>74</xdr:row>
      <xdr:rowOff>164084</xdr:rowOff>
    </xdr:to>
    <xdr:sp macro="" textlink="">
      <xdr:nvSpPr>
        <xdr:cNvPr id="445" name="円/楕円 444"/>
        <xdr:cNvSpPr/>
      </xdr:nvSpPr>
      <xdr:spPr>
        <a:xfrm>
          <a:off x="13843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2811</xdr:rowOff>
    </xdr:from>
    <xdr:ext cx="762000" cy="259045"/>
    <xdr:sp macro="" textlink="">
      <xdr:nvSpPr>
        <xdr:cNvPr id="446" name="テキスト ボックス 445"/>
        <xdr:cNvSpPr txBox="1"/>
      </xdr:nvSpPr>
      <xdr:spPr>
        <a:xfrm>
          <a:off x="13512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76200</xdr:rowOff>
    </xdr:from>
    <xdr:to>
      <xdr:col>19</xdr:col>
      <xdr:colOff>6350</xdr:colOff>
      <xdr:row>75</xdr:row>
      <xdr:rowOff>6350</xdr:rowOff>
    </xdr:to>
    <xdr:sp macro="" textlink="">
      <xdr:nvSpPr>
        <xdr:cNvPr id="447" name="円/楕円 446"/>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16527</xdr:rowOff>
    </xdr:from>
    <xdr:ext cx="762000" cy="259045"/>
    <xdr:sp macro="" textlink="">
      <xdr:nvSpPr>
        <xdr:cNvPr id="448" name="テキスト ボックス 447"/>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兵庫県丹波市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65487</xdr:rowOff>
    </xdr:from>
    <xdr:to>
      <xdr:col>4</xdr:col>
      <xdr:colOff>1117600</xdr:colOff>
      <xdr:row>16</xdr:row>
      <xdr:rowOff>65830</xdr:rowOff>
    </xdr:to>
    <xdr:cxnSp macro="">
      <xdr:nvCxnSpPr>
        <xdr:cNvPr id="50" name="直線コネクタ 49"/>
        <xdr:cNvCxnSpPr/>
      </xdr:nvCxnSpPr>
      <xdr:spPr bwMode="auto">
        <a:xfrm>
          <a:off x="5003800" y="2856312"/>
          <a:ext cx="647700" cy="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75728</xdr:rowOff>
    </xdr:from>
    <xdr:ext cx="762000" cy="259045"/>
    <xdr:sp macro="" textlink="">
      <xdr:nvSpPr>
        <xdr:cNvPr id="51" name="人口1人当たり決算額の推移平均値テキスト130"/>
        <xdr:cNvSpPr txBox="1"/>
      </xdr:nvSpPr>
      <xdr:spPr>
        <a:xfrm>
          <a:off x="5740400" y="2866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65487</xdr:rowOff>
    </xdr:from>
    <xdr:to>
      <xdr:col>4</xdr:col>
      <xdr:colOff>469900</xdr:colOff>
      <xdr:row>16</xdr:row>
      <xdr:rowOff>152508</xdr:rowOff>
    </xdr:to>
    <xdr:cxnSp macro="">
      <xdr:nvCxnSpPr>
        <xdr:cNvPr id="53" name="直線コネクタ 52"/>
        <xdr:cNvCxnSpPr/>
      </xdr:nvCxnSpPr>
      <xdr:spPr bwMode="auto">
        <a:xfrm flipV="1">
          <a:off x="4305300" y="2856312"/>
          <a:ext cx="698500" cy="87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159053</xdr:rowOff>
    </xdr:from>
    <xdr:ext cx="736600" cy="259045"/>
    <xdr:sp macro="" textlink="">
      <xdr:nvSpPr>
        <xdr:cNvPr id="55" name="テキスト ボックス 54"/>
        <xdr:cNvSpPr txBox="1"/>
      </xdr:nvSpPr>
      <xdr:spPr>
        <a:xfrm>
          <a:off x="4622800" y="2949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107741</xdr:rowOff>
    </xdr:from>
    <xdr:to>
      <xdr:col>3</xdr:col>
      <xdr:colOff>904875</xdr:colOff>
      <xdr:row>16</xdr:row>
      <xdr:rowOff>152508</xdr:rowOff>
    </xdr:to>
    <xdr:cxnSp macro="">
      <xdr:nvCxnSpPr>
        <xdr:cNvPr id="56" name="直線コネクタ 55"/>
        <xdr:cNvCxnSpPr/>
      </xdr:nvCxnSpPr>
      <xdr:spPr bwMode="auto">
        <a:xfrm>
          <a:off x="3606800" y="2898566"/>
          <a:ext cx="698500" cy="44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59963</xdr:rowOff>
    </xdr:from>
    <xdr:to>
      <xdr:col>3</xdr:col>
      <xdr:colOff>206375</xdr:colOff>
      <xdr:row>16</xdr:row>
      <xdr:rowOff>107741</xdr:rowOff>
    </xdr:to>
    <xdr:cxnSp macro="">
      <xdr:nvCxnSpPr>
        <xdr:cNvPr id="59" name="直線コネクタ 58"/>
        <xdr:cNvCxnSpPr/>
      </xdr:nvCxnSpPr>
      <xdr:spPr bwMode="auto">
        <a:xfrm>
          <a:off x="2908300" y="2850788"/>
          <a:ext cx="698500" cy="47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148156</xdr:rowOff>
    </xdr:from>
    <xdr:ext cx="762000" cy="259045"/>
    <xdr:sp macro="" textlink="">
      <xdr:nvSpPr>
        <xdr:cNvPr id="61" name="テキスト ボックス 60"/>
        <xdr:cNvSpPr txBox="1"/>
      </xdr:nvSpPr>
      <xdr:spPr>
        <a:xfrm>
          <a:off x="32258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104113</xdr:rowOff>
    </xdr:from>
    <xdr:ext cx="762000" cy="259045"/>
    <xdr:sp macro="" textlink="">
      <xdr:nvSpPr>
        <xdr:cNvPr id="63" name="テキスト ボックス 62"/>
        <xdr:cNvSpPr txBox="1"/>
      </xdr:nvSpPr>
      <xdr:spPr>
        <a:xfrm>
          <a:off x="2527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15030</xdr:rowOff>
    </xdr:from>
    <xdr:to>
      <xdr:col>5</xdr:col>
      <xdr:colOff>34925</xdr:colOff>
      <xdr:row>16</xdr:row>
      <xdr:rowOff>116630</xdr:rowOff>
    </xdr:to>
    <xdr:sp macro="" textlink="">
      <xdr:nvSpPr>
        <xdr:cNvPr id="69" name="円/楕円 68"/>
        <xdr:cNvSpPr/>
      </xdr:nvSpPr>
      <xdr:spPr bwMode="auto">
        <a:xfrm>
          <a:off x="5600700" y="2805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31557</xdr:rowOff>
    </xdr:from>
    <xdr:ext cx="762000" cy="259045"/>
    <xdr:sp macro="" textlink="">
      <xdr:nvSpPr>
        <xdr:cNvPr id="70" name="人口1人当たり決算額の推移該当値テキスト130"/>
        <xdr:cNvSpPr txBox="1"/>
      </xdr:nvSpPr>
      <xdr:spPr>
        <a:xfrm>
          <a:off x="5740400" y="265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76,711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14687</xdr:rowOff>
    </xdr:from>
    <xdr:to>
      <xdr:col>4</xdr:col>
      <xdr:colOff>520700</xdr:colOff>
      <xdr:row>16</xdr:row>
      <xdr:rowOff>116287</xdr:rowOff>
    </xdr:to>
    <xdr:sp macro="" textlink="">
      <xdr:nvSpPr>
        <xdr:cNvPr id="71" name="円/楕円 70"/>
        <xdr:cNvSpPr/>
      </xdr:nvSpPr>
      <xdr:spPr bwMode="auto">
        <a:xfrm>
          <a:off x="4953000" y="2805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126464</xdr:rowOff>
    </xdr:from>
    <xdr:ext cx="736600" cy="259045"/>
    <xdr:sp macro="" textlink="">
      <xdr:nvSpPr>
        <xdr:cNvPr id="72" name="テキスト ボックス 71"/>
        <xdr:cNvSpPr txBox="1"/>
      </xdr:nvSpPr>
      <xdr:spPr>
        <a:xfrm>
          <a:off x="4622800" y="2574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76,729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101708</xdr:rowOff>
    </xdr:from>
    <xdr:to>
      <xdr:col>3</xdr:col>
      <xdr:colOff>955675</xdr:colOff>
      <xdr:row>17</xdr:row>
      <xdr:rowOff>31858</xdr:rowOff>
    </xdr:to>
    <xdr:sp macro="" textlink="">
      <xdr:nvSpPr>
        <xdr:cNvPr id="73" name="円/楕円 72"/>
        <xdr:cNvSpPr/>
      </xdr:nvSpPr>
      <xdr:spPr bwMode="auto">
        <a:xfrm>
          <a:off x="4254500" y="2892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16635</xdr:rowOff>
    </xdr:from>
    <xdr:ext cx="762000" cy="259045"/>
    <xdr:sp macro="" textlink="">
      <xdr:nvSpPr>
        <xdr:cNvPr id="74" name="テキスト ボックス 73"/>
        <xdr:cNvSpPr txBox="1"/>
      </xdr:nvSpPr>
      <xdr:spPr>
        <a:xfrm>
          <a:off x="3924300" y="297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72,161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56941</xdr:rowOff>
    </xdr:from>
    <xdr:to>
      <xdr:col>3</xdr:col>
      <xdr:colOff>257175</xdr:colOff>
      <xdr:row>16</xdr:row>
      <xdr:rowOff>158541</xdr:rowOff>
    </xdr:to>
    <xdr:sp macro="" textlink="">
      <xdr:nvSpPr>
        <xdr:cNvPr id="75" name="円/楕円 74"/>
        <xdr:cNvSpPr/>
      </xdr:nvSpPr>
      <xdr:spPr bwMode="auto">
        <a:xfrm>
          <a:off x="3556000" y="2847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168718</xdr:rowOff>
    </xdr:from>
    <xdr:ext cx="762000" cy="259045"/>
    <xdr:sp macro="" textlink="">
      <xdr:nvSpPr>
        <xdr:cNvPr id="76" name="テキスト ボックス 75"/>
        <xdr:cNvSpPr txBox="1"/>
      </xdr:nvSpPr>
      <xdr:spPr>
        <a:xfrm>
          <a:off x="3225800" y="261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74,511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9163</xdr:rowOff>
    </xdr:from>
    <xdr:to>
      <xdr:col>2</xdr:col>
      <xdr:colOff>692150</xdr:colOff>
      <xdr:row>16</xdr:row>
      <xdr:rowOff>110763</xdr:rowOff>
    </xdr:to>
    <xdr:sp macro="" textlink="">
      <xdr:nvSpPr>
        <xdr:cNvPr id="77" name="円/楕円 76"/>
        <xdr:cNvSpPr/>
      </xdr:nvSpPr>
      <xdr:spPr bwMode="auto">
        <a:xfrm>
          <a:off x="2857500" y="2799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120940</xdr:rowOff>
    </xdr:from>
    <xdr:ext cx="762000" cy="259045"/>
    <xdr:sp macro="" textlink="">
      <xdr:nvSpPr>
        <xdr:cNvPr id="78" name="テキスト ボックス 77"/>
        <xdr:cNvSpPr txBox="1"/>
      </xdr:nvSpPr>
      <xdr:spPr>
        <a:xfrm>
          <a:off x="2527300" y="256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105773</xdr:rowOff>
    </xdr:from>
    <xdr:to>
      <xdr:col>4</xdr:col>
      <xdr:colOff>1117600</xdr:colOff>
      <xdr:row>35</xdr:row>
      <xdr:rowOff>271997</xdr:rowOff>
    </xdr:to>
    <xdr:cxnSp macro="">
      <xdr:nvCxnSpPr>
        <xdr:cNvPr id="113" name="直線コネクタ 112"/>
        <xdr:cNvCxnSpPr/>
      </xdr:nvCxnSpPr>
      <xdr:spPr bwMode="auto">
        <a:xfrm>
          <a:off x="5003800" y="6716123"/>
          <a:ext cx="647700" cy="166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322894</xdr:rowOff>
    </xdr:from>
    <xdr:ext cx="762000" cy="259045"/>
    <xdr:sp macro="" textlink="">
      <xdr:nvSpPr>
        <xdr:cNvPr id="114" name="人口1人当たり決算額の推移平均値テキスト445"/>
        <xdr:cNvSpPr txBox="1"/>
      </xdr:nvSpPr>
      <xdr:spPr>
        <a:xfrm>
          <a:off x="5740400" y="65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258511</xdr:rowOff>
    </xdr:from>
    <xdr:to>
      <xdr:col>4</xdr:col>
      <xdr:colOff>469900</xdr:colOff>
      <xdr:row>35</xdr:row>
      <xdr:rowOff>105773</xdr:rowOff>
    </xdr:to>
    <xdr:cxnSp macro="">
      <xdr:nvCxnSpPr>
        <xdr:cNvPr id="116" name="直線コネクタ 115"/>
        <xdr:cNvCxnSpPr/>
      </xdr:nvCxnSpPr>
      <xdr:spPr bwMode="auto">
        <a:xfrm>
          <a:off x="4305300" y="6525961"/>
          <a:ext cx="698500" cy="190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103404</xdr:rowOff>
    </xdr:from>
    <xdr:to>
      <xdr:col>4</xdr:col>
      <xdr:colOff>520700</xdr:colOff>
      <xdr:row>35</xdr:row>
      <xdr:rowOff>205004</xdr:rowOff>
    </xdr:to>
    <xdr:sp macro="" textlink="">
      <xdr:nvSpPr>
        <xdr:cNvPr id="117" name="フローチャート : 判断 116"/>
        <xdr:cNvSpPr/>
      </xdr:nvSpPr>
      <xdr:spPr bwMode="auto">
        <a:xfrm>
          <a:off x="4953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189781</xdr:rowOff>
    </xdr:from>
    <xdr:ext cx="736600" cy="259045"/>
    <xdr:sp macro="" textlink="">
      <xdr:nvSpPr>
        <xdr:cNvPr id="118" name="テキスト ボックス 117"/>
        <xdr:cNvSpPr txBox="1"/>
      </xdr:nvSpPr>
      <xdr:spPr>
        <a:xfrm>
          <a:off x="4622800" y="680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221902</xdr:rowOff>
    </xdr:from>
    <xdr:to>
      <xdr:col>3</xdr:col>
      <xdr:colOff>904875</xdr:colOff>
      <xdr:row>34</xdr:row>
      <xdr:rowOff>258511</xdr:rowOff>
    </xdr:to>
    <xdr:cxnSp macro="">
      <xdr:nvCxnSpPr>
        <xdr:cNvPr id="119" name="直線コネクタ 118"/>
        <xdr:cNvCxnSpPr/>
      </xdr:nvCxnSpPr>
      <xdr:spPr bwMode="auto">
        <a:xfrm>
          <a:off x="3606800" y="6489352"/>
          <a:ext cx="698500" cy="36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38743</xdr:rowOff>
    </xdr:from>
    <xdr:to>
      <xdr:col>3</xdr:col>
      <xdr:colOff>955675</xdr:colOff>
      <xdr:row>35</xdr:row>
      <xdr:rowOff>140343</xdr:rowOff>
    </xdr:to>
    <xdr:sp macro="" textlink="">
      <xdr:nvSpPr>
        <xdr:cNvPr id="120" name="フローチャート : 判断 119"/>
        <xdr:cNvSpPr/>
      </xdr:nvSpPr>
      <xdr:spPr bwMode="auto">
        <a:xfrm>
          <a:off x="4254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125120</xdr:rowOff>
    </xdr:from>
    <xdr:ext cx="762000" cy="259045"/>
    <xdr:sp macro="" textlink="">
      <xdr:nvSpPr>
        <xdr:cNvPr id="121" name="テキスト ボックス 120"/>
        <xdr:cNvSpPr txBox="1"/>
      </xdr:nvSpPr>
      <xdr:spPr>
        <a:xfrm>
          <a:off x="3924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67172</xdr:rowOff>
    </xdr:from>
    <xdr:to>
      <xdr:col>3</xdr:col>
      <xdr:colOff>206375</xdr:colOff>
      <xdr:row>34</xdr:row>
      <xdr:rowOff>221902</xdr:rowOff>
    </xdr:to>
    <xdr:cxnSp macro="">
      <xdr:nvCxnSpPr>
        <xdr:cNvPr id="122" name="直線コネクタ 121"/>
        <xdr:cNvCxnSpPr/>
      </xdr:nvCxnSpPr>
      <xdr:spPr bwMode="auto">
        <a:xfrm>
          <a:off x="2908300" y="6334622"/>
          <a:ext cx="698500" cy="154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332069</xdr:rowOff>
    </xdr:from>
    <xdr:to>
      <xdr:col>3</xdr:col>
      <xdr:colOff>257175</xdr:colOff>
      <xdr:row>35</xdr:row>
      <xdr:rowOff>90769</xdr:rowOff>
    </xdr:to>
    <xdr:sp macro="" textlink="">
      <xdr:nvSpPr>
        <xdr:cNvPr id="123" name="フローチャート : 判断 122"/>
        <xdr:cNvSpPr/>
      </xdr:nvSpPr>
      <xdr:spPr bwMode="auto">
        <a:xfrm>
          <a:off x="35560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75546</xdr:rowOff>
    </xdr:from>
    <xdr:ext cx="762000" cy="259045"/>
    <xdr:sp macro="" textlink="">
      <xdr:nvSpPr>
        <xdr:cNvPr id="124" name="テキスト ボックス 123"/>
        <xdr:cNvSpPr txBox="1"/>
      </xdr:nvSpPr>
      <xdr:spPr>
        <a:xfrm>
          <a:off x="3225800" y="66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275278</xdr:rowOff>
    </xdr:from>
    <xdr:to>
      <xdr:col>2</xdr:col>
      <xdr:colOff>692150</xdr:colOff>
      <xdr:row>35</xdr:row>
      <xdr:rowOff>33978</xdr:rowOff>
    </xdr:to>
    <xdr:sp macro="" textlink="">
      <xdr:nvSpPr>
        <xdr:cNvPr id="125" name="フローチャート : 判断 124"/>
        <xdr:cNvSpPr/>
      </xdr:nvSpPr>
      <xdr:spPr bwMode="auto">
        <a:xfrm>
          <a:off x="2857500" y="6542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18755</xdr:rowOff>
    </xdr:from>
    <xdr:ext cx="762000" cy="259045"/>
    <xdr:sp macro="" textlink="">
      <xdr:nvSpPr>
        <xdr:cNvPr id="126" name="テキスト ボックス 125"/>
        <xdr:cNvSpPr txBox="1"/>
      </xdr:nvSpPr>
      <xdr:spPr>
        <a:xfrm>
          <a:off x="2527300" y="662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221197</xdr:rowOff>
    </xdr:from>
    <xdr:to>
      <xdr:col>5</xdr:col>
      <xdr:colOff>34925</xdr:colOff>
      <xdr:row>35</xdr:row>
      <xdr:rowOff>322797</xdr:rowOff>
    </xdr:to>
    <xdr:sp macro="" textlink="">
      <xdr:nvSpPr>
        <xdr:cNvPr id="132" name="円/楕円 131"/>
        <xdr:cNvSpPr/>
      </xdr:nvSpPr>
      <xdr:spPr bwMode="auto">
        <a:xfrm>
          <a:off x="5600700" y="6831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193274</xdr:rowOff>
    </xdr:from>
    <xdr:ext cx="762000" cy="259045"/>
    <xdr:sp macro="" textlink="">
      <xdr:nvSpPr>
        <xdr:cNvPr id="133" name="人口1人当たり決算額の推移該当値テキスト445"/>
        <xdr:cNvSpPr txBox="1"/>
      </xdr:nvSpPr>
      <xdr:spPr>
        <a:xfrm>
          <a:off x="5740400" y="680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12,310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54973</xdr:rowOff>
    </xdr:from>
    <xdr:to>
      <xdr:col>4</xdr:col>
      <xdr:colOff>520700</xdr:colOff>
      <xdr:row>35</xdr:row>
      <xdr:rowOff>156573</xdr:rowOff>
    </xdr:to>
    <xdr:sp macro="" textlink="">
      <xdr:nvSpPr>
        <xdr:cNvPr id="134" name="円/楕円 133"/>
        <xdr:cNvSpPr/>
      </xdr:nvSpPr>
      <xdr:spPr bwMode="auto">
        <a:xfrm>
          <a:off x="4953000" y="6665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166750</xdr:rowOff>
    </xdr:from>
    <xdr:ext cx="736600" cy="259045"/>
    <xdr:sp macro="" textlink="">
      <xdr:nvSpPr>
        <xdr:cNvPr id="135" name="テキスト ボックス 134"/>
        <xdr:cNvSpPr txBox="1"/>
      </xdr:nvSpPr>
      <xdr:spPr>
        <a:xfrm>
          <a:off x="4622800" y="6434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17,400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207710</xdr:rowOff>
    </xdr:from>
    <xdr:to>
      <xdr:col>3</xdr:col>
      <xdr:colOff>955675</xdr:colOff>
      <xdr:row>34</xdr:row>
      <xdr:rowOff>309310</xdr:rowOff>
    </xdr:to>
    <xdr:sp macro="" textlink="">
      <xdr:nvSpPr>
        <xdr:cNvPr id="136" name="円/楕円 135"/>
        <xdr:cNvSpPr/>
      </xdr:nvSpPr>
      <xdr:spPr bwMode="auto">
        <a:xfrm>
          <a:off x="4254500" y="6475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319487</xdr:rowOff>
    </xdr:from>
    <xdr:ext cx="762000" cy="259045"/>
    <xdr:sp macro="" textlink="">
      <xdr:nvSpPr>
        <xdr:cNvPr id="137" name="テキスト ボックス 136"/>
        <xdr:cNvSpPr txBox="1"/>
      </xdr:nvSpPr>
      <xdr:spPr>
        <a:xfrm>
          <a:off x="3924300" y="624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23,223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171102</xdr:rowOff>
    </xdr:from>
    <xdr:to>
      <xdr:col>3</xdr:col>
      <xdr:colOff>257175</xdr:colOff>
      <xdr:row>34</xdr:row>
      <xdr:rowOff>272701</xdr:rowOff>
    </xdr:to>
    <xdr:sp macro="" textlink="">
      <xdr:nvSpPr>
        <xdr:cNvPr id="138" name="円/楕円 137"/>
        <xdr:cNvSpPr/>
      </xdr:nvSpPr>
      <xdr:spPr bwMode="auto">
        <a:xfrm>
          <a:off x="3556000" y="643855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282879</xdr:rowOff>
    </xdr:from>
    <xdr:ext cx="762000" cy="259045"/>
    <xdr:sp macro="" textlink="">
      <xdr:nvSpPr>
        <xdr:cNvPr id="139" name="テキスト ボックス 138"/>
        <xdr:cNvSpPr txBox="1"/>
      </xdr:nvSpPr>
      <xdr:spPr>
        <a:xfrm>
          <a:off x="3225800" y="620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24,344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16372</xdr:rowOff>
    </xdr:from>
    <xdr:to>
      <xdr:col>2</xdr:col>
      <xdr:colOff>692150</xdr:colOff>
      <xdr:row>34</xdr:row>
      <xdr:rowOff>117972</xdr:rowOff>
    </xdr:to>
    <xdr:sp macro="" textlink="">
      <xdr:nvSpPr>
        <xdr:cNvPr id="140" name="円/楕円 139"/>
        <xdr:cNvSpPr/>
      </xdr:nvSpPr>
      <xdr:spPr bwMode="auto">
        <a:xfrm>
          <a:off x="2857500" y="6283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128149</xdr:rowOff>
    </xdr:from>
    <xdr:ext cx="762000" cy="259045"/>
    <xdr:sp macro="" textlink="">
      <xdr:nvSpPr>
        <xdr:cNvPr id="141" name="テキスト ボックス 140"/>
        <xdr:cNvSpPr txBox="1"/>
      </xdr:nvSpPr>
      <xdr:spPr>
        <a:xfrm>
          <a:off x="2527300" y="605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兵庫県丹波市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66,858
66,141
493.21
41,014,975
36,777,225
3,261,765
22,421,694
35,794,236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18.5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67,603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46729</xdr:rowOff>
    </xdr:from>
    <xdr:to>
      <xdr:col>6</xdr:col>
      <xdr:colOff>511175</xdr:colOff>
      <xdr:row>34</xdr:row>
      <xdr:rowOff>80401</xdr:rowOff>
    </xdr:to>
    <xdr:cxnSp macro="">
      <xdr:nvCxnSpPr>
        <xdr:cNvPr id="59" name="直線コネクタ 58"/>
        <xdr:cNvCxnSpPr/>
      </xdr:nvCxnSpPr>
      <xdr:spPr>
        <a:xfrm>
          <a:off x="3797300" y="5876029"/>
          <a:ext cx="838200" cy="3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69247</xdr:rowOff>
    </xdr:from>
    <xdr:ext cx="534377" cy="259045"/>
    <xdr:sp macro="" textlink="">
      <xdr:nvSpPr>
        <xdr:cNvPr id="60" name="人件費平均値テキスト"/>
        <xdr:cNvSpPr txBox="1"/>
      </xdr:nvSpPr>
      <xdr:spPr>
        <a:xfrm>
          <a:off x="4686300" y="6069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46729</xdr:rowOff>
    </xdr:from>
    <xdr:to>
      <xdr:col>5</xdr:col>
      <xdr:colOff>358775</xdr:colOff>
      <xdr:row>34</xdr:row>
      <xdr:rowOff>122052</xdr:rowOff>
    </xdr:to>
    <xdr:cxnSp macro="">
      <xdr:nvCxnSpPr>
        <xdr:cNvPr id="62" name="直線コネクタ 61"/>
        <xdr:cNvCxnSpPr/>
      </xdr:nvCxnSpPr>
      <xdr:spPr>
        <a:xfrm flipV="1">
          <a:off x="2908300" y="5876029"/>
          <a:ext cx="889000" cy="7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121871</xdr:rowOff>
    </xdr:from>
    <xdr:ext cx="534377" cy="259045"/>
    <xdr:sp macro="" textlink="">
      <xdr:nvSpPr>
        <xdr:cNvPr id="64" name="テキスト ボックス 63"/>
        <xdr:cNvSpPr txBox="1"/>
      </xdr:nvSpPr>
      <xdr:spPr>
        <a:xfrm>
          <a:off x="3530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61747</xdr:rowOff>
    </xdr:from>
    <xdr:to>
      <xdr:col>4</xdr:col>
      <xdr:colOff>155575</xdr:colOff>
      <xdr:row>34</xdr:row>
      <xdr:rowOff>122052</xdr:rowOff>
    </xdr:to>
    <xdr:cxnSp macro="">
      <xdr:nvCxnSpPr>
        <xdr:cNvPr id="65" name="直線コネクタ 64"/>
        <xdr:cNvCxnSpPr/>
      </xdr:nvCxnSpPr>
      <xdr:spPr>
        <a:xfrm>
          <a:off x="2019300" y="5891047"/>
          <a:ext cx="889000" cy="6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130489</xdr:rowOff>
    </xdr:from>
    <xdr:ext cx="534377" cy="259045"/>
    <xdr:sp macro="" textlink="">
      <xdr:nvSpPr>
        <xdr:cNvPr id="67" name="テキスト ボックス 66"/>
        <xdr:cNvSpPr txBox="1"/>
      </xdr:nvSpPr>
      <xdr:spPr>
        <a:xfrm>
          <a:off x="2641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152662</xdr:rowOff>
    </xdr:from>
    <xdr:to>
      <xdr:col>2</xdr:col>
      <xdr:colOff>638175</xdr:colOff>
      <xdr:row>34</xdr:row>
      <xdr:rowOff>61747</xdr:rowOff>
    </xdr:to>
    <xdr:cxnSp macro="">
      <xdr:nvCxnSpPr>
        <xdr:cNvPr id="68" name="直線コネクタ 67"/>
        <xdr:cNvCxnSpPr/>
      </xdr:nvCxnSpPr>
      <xdr:spPr>
        <a:xfrm>
          <a:off x="1130300" y="5810512"/>
          <a:ext cx="889000" cy="8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83809</xdr:rowOff>
    </xdr:from>
    <xdr:ext cx="534377" cy="259045"/>
    <xdr:sp macro="" textlink="">
      <xdr:nvSpPr>
        <xdr:cNvPr id="70" name="テキスト ボックス 69"/>
        <xdr:cNvSpPr txBox="1"/>
      </xdr:nvSpPr>
      <xdr:spPr>
        <a:xfrm>
          <a:off x="1752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28739</xdr:rowOff>
    </xdr:from>
    <xdr:ext cx="534377" cy="259045"/>
    <xdr:sp macro="" textlink="">
      <xdr:nvSpPr>
        <xdr:cNvPr id="72" name="テキスト ボックス 71"/>
        <xdr:cNvSpPr txBox="1"/>
      </xdr:nvSpPr>
      <xdr:spPr>
        <a:xfrm>
          <a:off x="863111" y="602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29601</xdr:rowOff>
    </xdr:from>
    <xdr:to>
      <xdr:col>6</xdr:col>
      <xdr:colOff>561975</xdr:colOff>
      <xdr:row>34</xdr:row>
      <xdr:rowOff>131201</xdr:rowOff>
    </xdr:to>
    <xdr:sp macro="" textlink="">
      <xdr:nvSpPr>
        <xdr:cNvPr id="78" name="円/楕円 77"/>
        <xdr:cNvSpPr/>
      </xdr:nvSpPr>
      <xdr:spPr>
        <a:xfrm>
          <a:off x="4584700" y="585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52478</xdr:rowOff>
    </xdr:from>
    <xdr:ext cx="534377" cy="259045"/>
    <xdr:sp macro="" textlink="">
      <xdr:nvSpPr>
        <xdr:cNvPr id="79" name="人件費該当値テキスト"/>
        <xdr:cNvSpPr txBox="1"/>
      </xdr:nvSpPr>
      <xdr:spPr>
        <a:xfrm>
          <a:off x="4686300" y="571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72,594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167379</xdr:rowOff>
    </xdr:from>
    <xdr:to>
      <xdr:col>5</xdr:col>
      <xdr:colOff>409575</xdr:colOff>
      <xdr:row>34</xdr:row>
      <xdr:rowOff>97529</xdr:rowOff>
    </xdr:to>
    <xdr:sp macro="" textlink="">
      <xdr:nvSpPr>
        <xdr:cNvPr id="80" name="円/楕円 79"/>
        <xdr:cNvSpPr/>
      </xdr:nvSpPr>
      <xdr:spPr>
        <a:xfrm>
          <a:off x="3746500" y="58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114056</xdr:rowOff>
    </xdr:from>
    <xdr:ext cx="534377" cy="259045"/>
    <xdr:sp macro="" textlink="">
      <xdr:nvSpPr>
        <xdr:cNvPr id="81" name="テキスト ボックス 80"/>
        <xdr:cNvSpPr txBox="1"/>
      </xdr:nvSpPr>
      <xdr:spPr>
        <a:xfrm>
          <a:off x="3530111" y="560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74,067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71252</xdr:rowOff>
    </xdr:from>
    <xdr:to>
      <xdr:col>4</xdr:col>
      <xdr:colOff>206375</xdr:colOff>
      <xdr:row>35</xdr:row>
      <xdr:rowOff>1402</xdr:rowOff>
    </xdr:to>
    <xdr:sp macro="" textlink="">
      <xdr:nvSpPr>
        <xdr:cNvPr id="82" name="円/楕円 81"/>
        <xdr:cNvSpPr/>
      </xdr:nvSpPr>
      <xdr:spPr>
        <a:xfrm>
          <a:off x="2857500" y="590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17929</xdr:rowOff>
    </xdr:from>
    <xdr:ext cx="534377" cy="259045"/>
    <xdr:sp macro="" textlink="">
      <xdr:nvSpPr>
        <xdr:cNvPr id="83" name="テキスト ボックス 82"/>
        <xdr:cNvSpPr txBox="1"/>
      </xdr:nvSpPr>
      <xdr:spPr>
        <a:xfrm>
          <a:off x="2641111" y="56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70,772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10947</xdr:rowOff>
    </xdr:from>
    <xdr:to>
      <xdr:col>3</xdr:col>
      <xdr:colOff>3175</xdr:colOff>
      <xdr:row>34</xdr:row>
      <xdr:rowOff>112547</xdr:rowOff>
    </xdr:to>
    <xdr:sp macro="" textlink="">
      <xdr:nvSpPr>
        <xdr:cNvPr id="84" name="円/楕円 83"/>
        <xdr:cNvSpPr/>
      </xdr:nvSpPr>
      <xdr:spPr>
        <a:xfrm>
          <a:off x="1968500" y="584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129074</xdr:rowOff>
    </xdr:from>
    <xdr:ext cx="534377" cy="259045"/>
    <xdr:sp macro="" textlink="">
      <xdr:nvSpPr>
        <xdr:cNvPr id="85" name="テキスト ボックス 84"/>
        <xdr:cNvSpPr txBox="1"/>
      </xdr:nvSpPr>
      <xdr:spPr>
        <a:xfrm>
          <a:off x="1752111" y="561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73,410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101862</xdr:rowOff>
    </xdr:from>
    <xdr:to>
      <xdr:col>1</xdr:col>
      <xdr:colOff>485775</xdr:colOff>
      <xdr:row>34</xdr:row>
      <xdr:rowOff>32012</xdr:rowOff>
    </xdr:to>
    <xdr:sp macro="" textlink="">
      <xdr:nvSpPr>
        <xdr:cNvPr id="86" name="円/楕円 85"/>
        <xdr:cNvSpPr/>
      </xdr:nvSpPr>
      <xdr:spPr>
        <a:xfrm>
          <a:off x="1079500" y="575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48539</xdr:rowOff>
    </xdr:from>
    <xdr:ext cx="534377" cy="259045"/>
    <xdr:sp macro="" textlink="">
      <xdr:nvSpPr>
        <xdr:cNvPr id="87" name="テキスト ボックス 86"/>
        <xdr:cNvSpPr txBox="1"/>
      </xdr:nvSpPr>
      <xdr:spPr>
        <a:xfrm>
          <a:off x="863111" y="553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55308</xdr:rowOff>
    </xdr:from>
    <xdr:to>
      <xdr:col>6</xdr:col>
      <xdr:colOff>511175</xdr:colOff>
      <xdr:row>53</xdr:row>
      <xdr:rowOff>161322</xdr:rowOff>
    </xdr:to>
    <xdr:cxnSp macro="">
      <xdr:nvCxnSpPr>
        <xdr:cNvPr id="117" name="直線コネクタ 116"/>
        <xdr:cNvCxnSpPr/>
      </xdr:nvCxnSpPr>
      <xdr:spPr>
        <a:xfrm flipV="1">
          <a:off x="3797300" y="9142158"/>
          <a:ext cx="838200" cy="10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124992</xdr:rowOff>
    </xdr:from>
    <xdr:ext cx="534377" cy="259045"/>
    <xdr:sp macro="" textlink="">
      <xdr:nvSpPr>
        <xdr:cNvPr id="118" name="物件費平均値テキスト"/>
        <xdr:cNvSpPr txBox="1"/>
      </xdr:nvSpPr>
      <xdr:spPr>
        <a:xfrm>
          <a:off x="4686300" y="938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161322</xdr:rowOff>
    </xdr:from>
    <xdr:to>
      <xdr:col>5</xdr:col>
      <xdr:colOff>358775</xdr:colOff>
      <xdr:row>54</xdr:row>
      <xdr:rowOff>134442</xdr:rowOff>
    </xdr:to>
    <xdr:cxnSp macro="">
      <xdr:nvCxnSpPr>
        <xdr:cNvPr id="120" name="直線コネクタ 119"/>
        <xdr:cNvCxnSpPr/>
      </xdr:nvCxnSpPr>
      <xdr:spPr>
        <a:xfrm flipV="1">
          <a:off x="2908300" y="9248172"/>
          <a:ext cx="889000" cy="14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146755</xdr:rowOff>
    </xdr:from>
    <xdr:to>
      <xdr:col>5</xdr:col>
      <xdr:colOff>409575</xdr:colOff>
      <xdr:row>55</xdr:row>
      <xdr:rowOff>76905</xdr:rowOff>
    </xdr:to>
    <xdr:sp macro="" textlink="">
      <xdr:nvSpPr>
        <xdr:cNvPr id="121" name="フローチャート : 判断 120"/>
        <xdr:cNvSpPr/>
      </xdr:nvSpPr>
      <xdr:spPr>
        <a:xfrm>
          <a:off x="3746500" y="940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68032</xdr:rowOff>
    </xdr:from>
    <xdr:ext cx="534377" cy="259045"/>
    <xdr:sp macro="" textlink="">
      <xdr:nvSpPr>
        <xdr:cNvPr id="122" name="テキスト ボックス 121"/>
        <xdr:cNvSpPr txBox="1"/>
      </xdr:nvSpPr>
      <xdr:spPr>
        <a:xfrm>
          <a:off x="3530111" y="949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134442</xdr:rowOff>
    </xdr:from>
    <xdr:to>
      <xdr:col>4</xdr:col>
      <xdr:colOff>155575</xdr:colOff>
      <xdr:row>54</xdr:row>
      <xdr:rowOff>157455</xdr:rowOff>
    </xdr:to>
    <xdr:cxnSp macro="">
      <xdr:nvCxnSpPr>
        <xdr:cNvPr id="123" name="直線コネクタ 122"/>
        <xdr:cNvCxnSpPr/>
      </xdr:nvCxnSpPr>
      <xdr:spPr>
        <a:xfrm flipV="1">
          <a:off x="2019300" y="9392742"/>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137820</xdr:rowOff>
    </xdr:from>
    <xdr:to>
      <xdr:col>4</xdr:col>
      <xdr:colOff>206375</xdr:colOff>
      <xdr:row>55</xdr:row>
      <xdr:rowOff>67970</xdr:rowOff>
    </xdr:to>
    <xdr:sp macro="" textlink="">
      <xdr:nvSpPr>
        <xdr:cNvPr id="124" name="フローチャート : 判断 123"/>
        <xdr:cNvSpPr/>
      </xdr:nvSpPr>
      <xdr:spPr>
        <a:xfrm>
          <a:off x="2857500" y="93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59097</xdr:rowOff>
    </xdr:from>
    <xdr:ext cx="534377" cy="259045"/>
    <xdr:sp macro="" textlink="">
      <xdr:nvSpPr>
        <xdr:cNvPr id="125" name="テキスト ボックス 124"/>
        <xdr:cNvSpPr txBox="1"/>
      </xdr:nvSpPr>
      <xdr:spPr>
        <a:xfrm>
          <a:off x="2641111" y="948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100533</xdr:rowOff>
    </xdr:from>
    <xdr:to>
      <xdr:col>2</xdr:col>
      <xdr:colOff>638175</xdr:colOff>
      <xdr:row>54</xdr:row>
      <xdr:rowOff>157455</xdr:rowOff>
    </xdr:to>
    <xdr:cxnSp macro="">
      <xdr:nvCxnSpPr>
        <xdr:cNvPr id="126" name="直線コネクタ 125"/>
        <xdr:cNvCxnSpPr/>
      </xdr:nvCxnSpPr>
      <xdr:spPr>
        <a:xfrm>
          <a:off x="1130300" y="9358833"/>
          <a:ext cx="889000" cy="5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30969</xdr:rowOff>
    </xdr:from>
    <xdr:to>
      <xdr:col>3</xdr:col>
      <xdr:colOff>3175</xdr:colOff>
      <xdr:row>55</xdr:row>
      <xdr:rowOff>132569</xdr:rowOff>
    </xdr:to>
    <xdr:sp macro="" textlink="">
      <xdr:nvSpPr>
        <xdr:cNvPr id="127" name="フローチャート : 判断 126"/>
        <xdr:cNvSpPr/>
      </xdr:nvSpPr>
      <xdr:spPr>
        <a:xfrm>
          <a:off x="1968500" y="94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123696</xdr:rowOff>
    </xdr:from>
    <xdr:ext cx="534377" cy="259045"/>
    <xdr:sp macro="" textlink="">
      <xdr:nvSpPr>
        <xdr:cNvPr id="128" name="テキスト ボックス 127"/>
        <xdr:cNvSpPr txBox="1"/>
      </xdr:nvSpPr>
      <xdr:spPr>
        <a:xfrm>
          <a:off x="1752111" y="955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40742</xdr:rowOff>
    </xdr:from>
    <xdr:to>
      <xdr:col>1</xdr:col>
      <xdr:colOff>485775</xdr:colOff>
      <xdr:row>55</xdr:row>
      <xdr:rowOff>142342</xdr:rowOff>
    </xdr:to>
    <xdr:sp macro="" textlink="">
      <xdr:nvSpPr>
        <xdr:cNvPr id="129" name="フローチャート : 判断 128"/>
        <xdr:cNvSpPr/>
      </xdr:nvSpPr>
      <xdr:spPr>
        <a:xfrm>
          <a:off x="1079500" y="947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133469</xdr:rowOff>
    </xdr:from>
    <xdr:ext cx="534377" cy="259045"/>
    <xdr:sp macro="" textlink="">
      <xdr:nvSpPr>
        <xdr:cNvPr id="130" name="テキスト ボックス 129"/>
        <xdr:cNvSpPr txBox="1"/>
      </xdr:nvSpPr>
      <xdr:spPr>
        <a:xfrm>
          <a:off x="863111" y="956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4508</xdr:rowOff>
    </xdr:from>
    <xdr:to>
      <xdr:col>6</xdr:col>
      <xdr:colOff>561975</xdr:colOff>
      <xdr:row>53</xdr:row>
      <xdr:rowOff>106108</xdr:rowOff>
    </xdr:to>
    <xdr:sp macro="" textlink="">
      <xdr:nvSpPr>
        <xdr:cNvPr id="136" name="円/楕円 135"/>
        <xdr:cNvSpPr/>
      </xdr:nvSpPr>
      <xdr:spPr>
        <a:xfrm>
          <a:off x="4584700" y="909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27385</xdr:rowOff>
    </xdr:from>
    <xdr:ext cx="534377" cy="259045"/>
    <xdr:sp macro="" textlink="">
      <xdr:nvSpPr>
        <xdr:cNvPr id="137" name="物件費該当値テキスト"/>
        <xdr:cNvSpPr txBox="1"/>
      </xdr:nvSpPr>
      <xdr:spPr>
        <a:xfrm>
          <a:off x="4686300" y="894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73,430</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110522</xdr:rowOff>
    </xdr:from>
    <xdr:to>
      <xdr:col>5</xdr:col>
      <xdr:colOff>409575</xdr:colOff>
      <xdr:row>54</xdr:row>
      <xdr:rowOff>40672</xdr:rowOff>
    </xdr:to>
    <xdr:sp macro="" textlink="">
      <xdr:nvSpPr>
        <xdr:cNvPr id="138" name="円/楕円 137"/>
        <xdr:cNvSpPr/>
      </xdr:nvSpPr>
      <xdr:spPr>
        <a:xfrm>
          <a:off x="3746500" y="919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57199</xdr:rowOff>
    </xdr:from>
    <xdr:ext cx="534377" cy="259045"/>
    <xdr:sp macro="" textlink="">
      <xdr:nvSpPr>
        <xdr:cNvPr id="139" name="テキスト ボックス 138"/>
        <xdr:cNvSpPr txBox="1"/>
      </xdr:nvSpPr>
      <xdr:spPr>
        <a:xfrm>
          <a:off x="3530111" y="897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67,865</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83642</xdr:rowOff>
    </xdr:from>
    <xdr:to>
      <xdr:col>4</xdr:col>
      <xdr:colOff>206375</xdr:colOff>
      <xdr:row>55</xdr:row>
      <xdr:rowOff>13792</xdr:rowOff>
    </xdr:to>
    <xdr:sp macro="" textlink="">
      <xdr:nvSpPr>
        <xdr:cNvPr id="140" name="円/楕円 139"/>
        <xdr:cNvSpPr/>
      </xdr:nvSpPr>
      <xdr:spPr>
        <a:xfrm>
          <a:off x="2857500" y="934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30319</xdr:rowOff>
    </xdr:from>
    <xdr:ext cx="534377" cy="259045"/>
    <xdr:sp macro="" textlink="">
      <xdr:nvSpPr>
        <xdr:cNvPr id="141" name="テキスト ボックス 140"/>
        <xdr:cNvSpPr txBox="1"/>
      </xdr:nvSpPr>
      <xdr:spPr>
        <a:xfrm>
          <a:off x="2641111" y="911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60,276</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106655</xdr:rowOff>
    </xdr:from>
    <xdr:to>
      <xdr:col>3</xdr:col>
      <xdr:colOff>3175</xdr:colOff>
      <xdr:row>55</xdr:row>
      <xdr:rowOff>36805</xdr:rowOff>
    </xdr:to>
    <xdr:sp macro="" textlink="">
      <xdr:nvSpPr>
        <xdr:cNvPr id="142" name="円/楕円 141"/>
        <xdr:cNvSpPr/>
      </xdr:nvSpPr>
      <xdr:spPr>
        <a:xfrm>
          <a:off x="1968500" y="936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53332</xdr:rowOff>
    </xdr:from>
    <xdr:ext cx="534377" cy="259045"/>
    <xdr:sp macro="" textlink="">
      <xdr:nvSpPr>
        <xdr:cNvPr id="143" name="テキスト ボックス 142"/>
        <xdr:cNvSpPr txBox="1"/>
      </xdr:nvSpPr>
      <xdr:spPr>
        <a:xfrm>
          <a:off x="1752111" y="914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59,068</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49733</xdr:rowOff>
    </xdr:from>
    <xdr:to>
      <xdr:col>1</xdr:col>
      <xdr:colOff>485775</xdr:colOff>
      <xdr:row>54</xdr:row>
      <xdr:rowOff>151333</xdr:rowOff>
    </xdr:to>
    <xdr:sp macro="" textlink="">
      <xdr:nvSpPr>
        <xdr:cNvPr id="144" name="円/楕円 143"/>
        <xdr:cNvSpPr/>
      </xdr:nvSpPr>
      <xdr:spPr>
        <a:xfrm>
          <a:off x="1079500" y="930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167860</xdr:rowOff>
    </xdr:from>
    <xdr:ext cx="534377" cy="259045"/>
    <xdr:sp macro="" textlink="">
      <xdr:nvSpPr>
        <xdr:cNvPr id="145" name="テキスト ボックス 144"/>
        <xdr:cNvSpPr txBox="1"/>
      </xdr:nvSpPr>
      <xdr:spPr>
        <a:xfrm>
          <a:off x="863111" y="908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114064</xdr:rowOff>
    </xdr:from>
    <xdr:to>
      <xdr:col>6</xdr:col>
      <xdr:colOff>511175</xdr:colOff>
      <xdr:row>72</xdr:row>
      <xdr:rowOff>139374</xdr:rowOff>
    </xdr:to>
    <xdr:cxnSp macro="">
      <xdr:nvCxnSpPr>
        <xdr:cNvPr id="176" name="直線コネクタ 175"/>
        <xdr:cNvCxnSpPr/>
      </xdr:nvCxnSpPr>
      <xdr:spPr>
        <a:xfrm flipV="1">
          <a:off x="3797300" y="12287014"/>
          <a:ext cx="838200" cy="19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87737</xdr:rowOff>
    </xdr:from>
    <xdr:ext cx="469744" cy="259045"/>
    <xdr:sp macro="" textlink="">
      <xdr:nvSpPr>
        <xdr:cNvPr id="177" name="維持補修費平均値テキスト"/>
        <xdr:cNvSpPr txBox="1"/>
      </xdr:nvSpPr>
      <xdr:spPr>
        <a:xfrm>
          <a:off x="4686300" y="12946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139374</xdr:rowOff>
    </xdr:from>
    <xdr:to>
      <xdr:col>5</xdr:col>
      <xdr:colOff>358775</xdr:colOff>
      <xdr:row>73</xdr:row>
      <xdr:rowOff>84510</xdr:rowOff>
    </xdr:to>
    <xdr:cxnSp macro="">
      <xdr:nvCxnSpPr>
        <xdr:cNvPr id="179" name="直線コネクタ 178"/>
        <xdr:cNvCxnSpPr/>
      </xdr:nvCxnSpPr>
      <xdr:spPr>
        <a:xfrm flipV="1">
          <a:off x="2908300" y="12483774"/>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161072</xdr:rowOff>
    </xdr:from>
    <xdr:to>
      <xdr:col>5</xdr:col>
      <xdr:colOff>409575</xdr:colOff>
      <xdr:row>75</xdr:row>
      <xdr:rowOff>91222</xdr:rowOff>
    </xdr:to>
    <xdr:sp macro="" textlink="">
      <xdr:nvSpPr>
        <xdr:cNvPr id="180" name="フローチャート : 判断 179"/>
        <xdr:cNvSpPr/>
      </xdr:nvSpPr>
      <xdr:spPr>
        <a:xfrm>
          <a:off x="3746500" y="1284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82349</xdr:rowOff>
    </xdr:from>
    <xdr:ext cx="469744" cy="259045"/>
    <xdr:sp macro="" textlink="">
      <xdr:nvSpPr>
        <xdr:cNvPr id="181" name="テキスト ボックス 180"/>
        <xdr:cNvSpPr txBox="1"/>
      </xdr:nvSpPr>
      <xdr:spPr>
        <a:xfrm>
          <a:off x="3562427" y="1294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84510</xdr:rowOff>
    </xdr:from>
    <xdr:to>
      <xdr:col>4</xdr:col>
      <xdr:colOff>155575</xdr:colOff>
      <xdr:row>73</xdr:row>
      <xdr:rowOff>90388</xdr:rowOff>
    </xdr:to>
    <xdr:cxnSp macro="">
      <xdr:nvCxnSpPr>
        <xdr:cNvPr id="182" name="直線コネクタ 181"/>
        <xdr:cNvCxnSpPr/>
      </xdr:nvCxnSpPr>
      <xdr:spPr>
        <a:xfrm flipV="1">
          <a:off x="2019300" y="12600360"/>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20810</xdr:rowOff>
    </xdr:from>
    <xdr:to>
      <xdr:col>4</xdr:col>
      <xdr:colOff>206375</xdr:colOff>
      <xdr:row>75</xdr:row>
      <xdr:rowOff>122410</xdr:rowOff>
    </xdr:to>
    <xdr:sp macro="" textlink="">
      <xdr:nvSpPr>
        <xdr:cNvPr id="183" name="フローチャート : 判断 182"/>
        <xdr:cNvSpPr/>
      </xdr:nvSpPr>
      <xdr:spPr>
        <a:xfrm>
          <a:off x="2857500" y="128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113537</xdr:rowOff>
    </xdr:from>
    <xdr:ext cx="469744" cy="259045"/>
    <xdr:sp macro="" textlink="">
      <xdr:nvSpPr>
        <xdr:cNvPr id="184" name="テキスト ボックス 183"/>
        <xdr:cNvSpPr txBox="1"/>
      </xdr:nvSpPr>
      <xdr:spPr>
        <a:xfrm>
          <a:off x="2673427" y="1297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70</xdr:row>
      <xdr:rowOff>142149</xdr:rowOff>
    </xdr:from>
    <xdr:to>
      <xdr:col>2</xdr:col>
      <xdr:colOff>638175</xdr:colOff>
      <xdr:row>73</xdr:row>
      <xdr:rowOff>90388</xdr:rowOff>
    </xdr:to>
    <xdr:cxnSp macro="">
      <xdr:nvCxnSpPr>
        <xdr:cNvPr id="185" name="直線コネクタ 184"/>
        <xdr:cNvCxnSpPr/>
      </xdr:nvCxnSpPr>
      <xdr:spPr>
        <a:xfrm>
          <a:off x="1130300" y="12143649"/>
          <a:ext cx="889000" cy="46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6114</xdr:rowOff>
    </xdr:from>
    <xdr:to>
      <xdr:col>3</xdr:col>
      <xdr:colOff>3175</xdr:colOff>
      <xdr:row>75</xdr:row>
      <xdr:rowOff>107714</xdr:rowOff>
    </xdr:to>
    <xdr:sp macro="" textlink="">
      <xdr:nvSpPr>
        <xdr:cNvPr id="186" name="フローチャート : 判断 185"/>
        <xdr:cNvSpPr/>
      </xdr:nvSpPr>
      <xdr:spPr>
        <a:xfrm>
          <a:off x="1968500" y="1286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98841</xdr:rowOff>
    </xdr:from>
    <xdr:ext cx="469744" cy="259045"/>
    <xdr:sp macro="" textlink="">
      <xdr:nvSpPr>
        <xdr:cNvPr id="187" name="テキスト ボックス 186"/>
        <xdr:cNvSpPr txBox="1"/>
      </xdr:nvSpPr>
      <xdr:spPr>
        <a:xfrm>
          <a:off x="1784427" y="1295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52487</xdr:rowOff>
    </xdr:from>
    <xdr:to>
      <xdr:col>1</xdr:col>
      <xdr:colOff>485775</xdr:colOff>
      <xdr:row>75</xdr:row>
      <xdr:rowOff>154087</xdr:rowOff>
    </xdr:to>
    <xdr:sp macro="" textlink="">
      <xdr:nvSpPr>
        <xdr:cNvPr id="188" name="フローチャート : 判断 187"/>
        <xdr:cNvSpPr/>
      </xdr:nvSpPr>
      <xdr:spPr>
        <a:xfrm>
          <a:off x="1079500" y="1291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145214</xdr:rowOff>
    </xdr:from>
    <xdr:ext cx="469744" cy="259045"/>
    <xdr:sp macro="" textlink="">
      <xdr:nvSpPr>
        <xdr:cNvPr id="189" name="テキスト ボックス 188"/>
        <xdr:cNvSpPr txBox="1"/>
      </xdr:nvSpPr>
      <xdr:spPr>
        <a:xfrm>
          <a:off x="895427" y="1300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63264</xdr:rowOff>
    </xdr:from>
    <xdr:to>
      <xdr:col>6</xdr:col>
      <xdr:colOff>561975</xdr:colOff>
      <xdr:row>71</xdr:row>
      <xdr:rowOff>164864</xdr:rowOff>
    </xdr:to>
    <xdr:sp macro="" textlink="">
      <xdr:nvSpPr>
        <xdr:cNvPr id="195" name="円/楕円 194"/>
        <xdr:cNvSpPr/>
      </xdr:nvSpPr>
      <xdr:spPr>
        <a:xfrm>
          <a:off x="4584700" y="1223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86141</xdr:rowOff>
    </xdr:from>
    <xdr:ext cx="469744" cy="259045"/>
    <xdr:sp macro="" textlink="">
      <xdr:nvSpPr>
        <xdr:cNvPr id="196" name="維持補修費該当値テキスト"/>
        <xdr:cNvSpPr txBox="1"/>
      </xdr:nvSpPr>
      <xdr:spPr>
        <a:xfrm>
          <a:off x="4686300" y="1208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8,307</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88574</xdr:rowOff>
    </xdr:from>
    <xdr:to>
      <xdr:col>5</xdr:col>
      <xdr:colOff>409575</xdr:colOff>
      <xdr:row>73</xdr:row>
      <xdr:rowOff>18724</xdr:rowOff>
    </xdr:to>
    <xdr:sp macro="" textlink="">
      <xdr:nvSpPr>
        <xdr:cNvPr id="197" name="円/楕円 196"/>
        <xdr:cNvSpPr/>
      </xdr:nvSpPr>
      <xdr:spPr>
        <a:xfrm>
          <a:off x="3746500" y="1243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71</xdr:row>
      <xdr:rowOff>35251</xdr:rowOff>
    </xdr:from>
    <xdr:ext cx="469744" cy="259045"/>
    <xdr:sp macro="" textlink="">
      <xdr:nvSpPr>
        <xdr:cNvPr id="198" name="テキスト ボックス 197"/>
        <xdr:cNvSpPr txBox="1"/>
      </xdr:nvSpPr>
      <xdr:spPr>
        <a:xfrm>
          <a:off x="3562427" y="122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7,102</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33710</xdr:rowOff>
    </xdr:from>
    <xdr:to>
      <xdr:col>4</xdr:col>
      <xdr:colOff>206375</xdr:colOff>
      <xdr:row>73</xdr:row>
      <xdr:rowOff>135310</xdr:rowOff>
    </xdr:to>
    <xdr:sp macro="" textlink="">
      <xdr:nvSpPr>
        <xdr:cNvPr id="199" name="円/楕円 198"/>
        <xdr:cNvSpPr/>
      </xdr:nvSpPr>
      <xdr:spPr>
        <a:xfrm>
          <a:off x="2857500" y="125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71</xdr:row>
      <xdr:rowOff>151837</xdr:rowOff>
    </xdr:from>
    <xdr:ext cx="469744" cy="259045"/>
    <xdr:sp macro="" textlink="">
      <xdr:nvSpPr>
        <xdr:cNvPr id="200" name="テキスト ボックス 199"/>
        <xdr:cNvSpPr txBox="1"/>
      </xdr:nvSpPr>
      <xdr:spPr>
        <a:xfrm>
          <a:off x="2673427" y="123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6,388</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39588</xdr:rowOff>
    </xdr:from>
    <xdr:to>
      <xdr:col>3</xdr:col>
      <xdr:colOff>3175</xdr:colOff>
      <xdr:row>73</xdr:row>
      <xdr:rowOff>141188</xdr:rowOff>
    </xdr:to>
    <xdr:sp macro="" textlink="">
      <xdr:nvSpPr>
        <xdr:cNvPr id="201" name="円/楕円 200"/>
        <xdr:cNvSpPr/>
      </xdr:nvSpPr>
      <xdr:spPr>
        <a:xfrm>
          <a:off x="1968500" y="1255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71</xdr:row>
      <xdr:rowOff>157715</xdr:rowOff>
    </xdr:from>
    <xdr:ext cx="469744" cy="259045"/>
    <xdr:sp macro="" textlink="">
      <xdr:nvSpPr>
        <xdr:cNvPr id="202" name="テキスト ボックス 201"/>
        <xdr:cNvSpPr txBox="1"/>
      </xdr:nvSpPr>
      <xdr:spPr>
        <a:xfrm>
          <a:off x="1784427" y="1233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6,352</a:t>
          </a:r>
          <a:endParaRPr kumimoji="1" lang="ja-JP" altLang="en-US" sz="1000" b="1">
            <a:solidFill>
              <a:srgbClr val="FF0000"/>
            </a:solidFill>
            <a:latin typeface="ＭＳ Ｐゴシック"/>
          </a:endParaRPr>
        </a:p>
      </xdr:txBody>
    </xdr:sp>
    <xdr:clientData/>
  </xdr:oneCellAnchor>
  <xdr:twoCellAnchor>
    <xdr:from>
      <xdr:col>1</xdr:col>
      <xdr:colOff>384175</xdr:colOff>
      <xdr:row>70</xdr:row>
      <xdr:rowOff>91349</xdr:rowOff>
    </xdr:from>
    <xdr:to>
      <xdr:col>1</xdr:col>
      <xdr:colOff>485775</xdr:colOff>
      <xdr:row>71</xdr:row>
      <xdr:rowOff>21499</xdr:rowOff>
    </xdr:to>
    <xdr:sp macro="" textlink="">
      <xdr:nvSpPr>
        <xdr:cNvPr id="203" name="円/楕円 202"/>
        <xdr:cNvSpPr/>
      </xdr:nvSpPr>
      <xdr:spPr>
        <a:xfrm>
          <a:off x="1079500" y="1209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69</xdr:row>
      <xdr:rowOff>38026</xdr:rowOff>
    </xdr:from>
    <xdr:ext cx="469744" cy="259045"/>
    <xdr:sp macro="" textlink="">
      <xdr:nvSpPr>
        <xdr:cNvPr id="204" name="テキスト ボックス 203"/>
        <xdr:cNvSpPr txBox="1"/>
      </xdr:nvSpPr>
      <xdr:spPr>
        <a:xfrm>
          <a:off x="895427" y="118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14712</xdr:rowOff>
    </xdr:from>
    <xdr:to>
      <xdr:col>6</xdr:col>
      <xdr:colOff>511175</xdr:colOff>
      <xdr:row>96</xdr:row>
      <xdr:rowOff>21989</xdr:rowOff>
    </xdr:to>
    <xdr:cxnSp macro="">
      <xdr:nvCxnSpPr>
        <xdr:cNvPr id="234" name="直線コネクタ 233"/>
        <xdr:cNvCxnSpPr/>
      </xdr:nvCxnSpPr>
      <xdr:spPr>
        <a:xfrm flipV="1">
          <a:off x="3797300" y="16473912"/>
          <a:ext cx="8382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49903</xdr:rowOff>
    </xdr:from>
    <xdr:ext cx="534377" cy="259045"/>
    <xdr:sp macro="" textlink="">
      <xdr:nvSpPr>
        <xdr:cNvPr id="235" name="扶助費平均値テキスト"/>
        <xdr:cNvSpPr txBox="1"/>
      </xdr:nvSpPr>
      <xdr:spPr>
        <a:xfrm>
          <a:off x="4686300" y="16166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21989</xdr:rowOff>
    </xdr:from>
    <xdr:to>
      <xdr:col>5</xdr:col>
      <xdr:colOff>358775</xdr:colOff>
      <xdr:row>96</xdr:row>
      <xdr:rowOff>97371</xdr:rowOff>
    </xdr:to>
    <xdr:cxnSp macro="">
      <xdr:nvCxnSpPr>
        <xdr:cNvPr id="237" name="直線コネクタ 236"/>
        <xdr:cNvCxnSpPr/>
      </xdr:nvCxnSpPr>
      <xdr:spPr>
        <a:xfrm flipV="1">
          <a:off x="2908300" y="16481189"/>
          <a:ext cx="889000" cy="7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58077</xdr:rowOff>
    </xdr:from>
    <xdr:to>
      <xdr:col>5</xdr:col>
      <xdr:colOff>409575</xdr:colOff>
      <xdr:row>94</xdr:row>
      <xdr:rowOff>159677</xdr:rowOff>
    </xdr:to>
    <xdr:sp macro="" textlink="">
      <xdr:nvSpPr>
        <xdr:cNvPr id="238" name="フローチャート : 判断 237"/>
        <xdr:cNvSpPr/>
      </xdr:nvSpPr>
      <xdr:spPr>
        <a:xfrm>
          <a:off x="3746500" y="161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4754</xdr:rowOff>
    </xdr:from>
    <xdr:ext cx="534377" cy="259045"/>
    <xdr:sp macro="" textlink="">
      <xdr:nvSpPr>
        <xdr:cNvPr id="239" name="テキスト ボックス 238"/>
        <xdr:cNvSpPr txBox="1"/>
      </xdr:nvSpPr>
      <xdr:spPr>
        <a:xfrm>
          <a:off x="3530111" y="159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97371</xdr:rowOff>
    </xdr:from>
    <xdr:to>
      <xdr:col>4</xdr:col>
      <xdr:colOff>155575</xdr:colOff>
      <xdr:row>96</xdr:row>
      <xdr:rowOff>143472</xdr:rowOff>
    </xdr:to>
    <xdr:cxnSp macro="">
      <xdr:nvCxnSpPr>
        <xdr:cNvPr id="240" name="直線コネクタ 239"/>
        <xdr:cNvCxnSpPr/>
      </xdr:nvCxnSpPr>
      <xdr:spPr>
        <a:xfrm flipV="1">
          <a:off x="2019300" y="16556571"/>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3327</xdr:rowOff>
    </xdr:from>
    <xdr:to>
      <xdr:col>4</xdr:col>
      <xdr:colOff>206375</xdr:colOff>
      <xdr:row>95</xdr:row>
      <xdr:rowOff>104927</xdr:rowOff>
    </xdr:to>
    <xdr:sp macro="" textlink="">
      <xdr:nvSpPr>
        <xdr:cNvPr id="241" name="フローチャート : 判断 240"/>
        <xdr:cNvSpPr/>
      </xdr:nvSpPr>
      <xdr:spPr>
        <a:xfrm>
          <a:off x="2857500" y="162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121454</xdr:rowOff>
    </xdr:from>
    <xdr:ext cx="534377" cy="259045"/>
    <xdr:sp macro="" textlink="">
      <xdr:nvSpPr>
        <xdr:cNvPr id="242" name="テキスト ボックス 241"/>
        <xdr:cNvSpPr txBox="1"/>
      </xdr:nvSpPr>
      <xdr:spPr>
        <a:xfrm>
          <a:off x="2641111" y="160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127679</xdr:rowOff>
    </xdr:from>
    <xdr:to>
      <xdr:col>2</xdr:col>
      <xdr:colOff>638175</xdr:colOff>
      <xdr:row>96</xdr:row>
      <xdr:rowOff>143472</xdr:rowOff>
    </xdr:to>
    <xdr:cxnSp macro="">
      <xdr:nvCxnSpPr>
        <xdr:cNvPr id="243" name="直線コネクタ 242"/>
        <xdr:cNvCxnSpPr/>
      </xdr:nvCxnSpPr>
      <xdr:spPr>
        <a:xfrm>
          <a:off x="1130300" y="16586879"/>
          <a:ext cx="889000" cy="1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31750</xdr:rowOff>
    </xdr:from>
    <xdr:to>
      <xdr:col>3</xdr:col>
      <xdr:colOff>3175</xdr:colOff>
      <xdr:row>95</xdr:row>
      <xdr:rowOff>133350</xdr:rowOff>
    </xdr:to>
    <xdr:sp macro="" textlink="">
      <xdr:nvSpPr>
        <xdr:cNvPr id="244" name="フローチャート : 判断 243"/>
        <xdr:cNvSpPr/>
      </xdr:nvSpPr>
      <xdr:spPr>
        <a:xfrm>
          <a:off x="1968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149877</xdr:rowOff>
    </xdr:from>
    <xdr:ext cx="534377" cy="259045"/>
    <xdr:sp macro="" textlink="">
      <xdr:nvSpPr>
        <xdr:cNvPr id="245" name="テキスト ボックス 244"/>
        <xdr:cNvSpPr txBox="1"/>
      </xdr:nvSpPr>
      <xdr:spPr>
        <a:xfrm>
          <a:off x="1752111" y="1609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18929</xdr:rowOff>
    </xdr:from>
    <xdr:to>
      <xdr:col>1</xdr:col>
      <xdr:colOff>485775</xdr:colOff>
      <xdr:row>95</xdr:row>
      <xdr:rowOff>120529</xdr:rowOff>
    </xdr:to>
    <xdr:sp macro="" textlink="">
      <xdr:nvSpPr>
        <xdr:cNvPr id="246" name="フローチャート : 判断 245"/>
        <xdr:cNvSpPr/>
      </xdr:nvSpPr>
      <xdr:spPr>
        <a:xfrm>
          <a:off x="1079500" y="1630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137056</xdr:rowOff>
    </xdr:from>
    <xdr:ext cx="534377" cy="259045"/>
    <xdr:sp macro="" textlink="">
      <xdr:nvSpPr>
        <xdr:cNvPr id="247" name="テキスト ボックス 246"/>
        <xdr:cNvSpPr txBox="1"/>
      </xdr:nvSpPr>
      <xdr:spPr>
        <a:xfrm>
          <a:off x="863111" y="1608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135362</xdr:rowOff>
    </xdr:from>
    <xdr:to>
      <xdr:col>6</xdr:col>
      <xdr:colOff>561975</xdr:colOff>
      <xdr:row>96</xdr:row>
      <xdr:rowOff>65512</xdr:rowOff>
    </xdr:to>
    <xdr:sp macro="" textlink="">
      <xdr:nvSpPr>
        <xdr:cNvPr id="253" name="円/楕円 252"/>
        <xdr:cNvSpPr/>
      </xdr:nvSpPr>
      <xdr:spPr>
        <a:xfrm>
          <a:off x="4584700" y="1642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113789</xdr:rowOff>
    </xdr:from>
    <xdr:ext cx="534377" cy="259045"/>
    <xdr:sp macro="" textlink="">
      <xdr:nvSpPr>
        <xdr:cNvPr id="254" name="扶助費該当値テキスト"/>
        <xdr:cNvSpPr txBox="1"/>
      </xdr:nvSpPr>
      <xdr:spPr>
        <a:xfrm>
          <a:off x="4686300" y="1640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68,561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142639</xdr:rowOff>
    </xdr:from>
    <xdr:to>
      <xdr:col>5</xdr:col>
      <xdr:colOff>409575</xdr:colOff>
      <xdr:row>96</xdr:row>
      <xdr:rowOff>72789</xdr:rowOff>
    </xdr:to>
    <xdr:sp macro="" textlink="">
      <xdr:nvSpPr>
        <xdr:cNvPr id="255" name="円/楕円 254"/>
        <xdr:cNvSpPr/>
      </xdr:nvSpPr>
      <xdr:spPr>
        <a:xfrm>
          <a:off x="3746500" y="1643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63916</xdr:rowOff>
    </xdr:from>
    <xdr:ext cx="534377" cy="259045"/>
    <xdr:sp macro="" textlink="">
      <xdr:nvSpPr>
        <xdr:cNvPr id="256" name="テキスト ボックス 255"/>
        <xdr:cNvSpPr txBox="1"/>
      </xdr:nvSpPr>
      <xdr:spPr>
        <a:xfrm>
          <a:off x="3530111" y="1652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68,179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46571</xdr:rowOff>
    </xdr:from>
    <xdr:to>
      <xdr:col>4</xdr:col>
      <xdr:colOff>206375</xdr:colOff>
      <xdr:row>96</xdr:row>
      <xdr:rowOff>148171</xdr:rowOff>
    </xdr:to>
    <xdr:sp macro="" textlink="">
      <xdr:nvSpPr>
        <xdr:cNvPr id="257" name="円/楕円 256"/>
        <xdr:cNvSpPr/>
      </xdr:nvSpPr>
      <xdr:spPr>
        <a:xfrm>
          <a:off x="2857500" y="1650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139298</xdr:rowOff>
    </xdr:from>
    <xdr:ext cx="534377" cy="259045"/>
    <xdr:sp macro="" textlink="">
      <xdr:nvSpPr>
        <xdr:cNvPr id="258" name="テキスト ボックス 257"/>
        <xdr:cNvSpPr txBox="1"/>
      </xdr:nvSpPr>
      <xdr:spPr>
        <a:xfrm>
          <a:off x="2641111" y="1659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64,222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92672</xdr:rowOff>
    </xdr:from>
    <xdr:to>
      <xdr:col>3</xdr:col>
      <xdr:colOff>3175</xdr:colOff>
      <xdr:row>97</xdr:row>
      <xdr:rowOff>22822</xdr:rowOff>
    </xdr:to>
    <xdr:sp macro="" textlink="">
      <xdr:nvSpPr>
        <xdr:cNvPr id="259" name="円/楕円 258"/>
        <xdr:cNvSpPr/>
      </xdr:nvSpPr>
      <xdr:spPr>
        <a:xfrm>
          <a:off x="1968500" y="1655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13949</xdr:rowOff>
    </xdr:from>
    <xdr:ext cx="534377" cy="259045"/>
    <xdr:sp macro="" textlink="">
      <xdr:nvSpPr>
        <xdr:cNvPr id="260" name="テキスト ボックス 259"/>
        <xdr:cNvSpPr txBox="1"/>
      </xdr:nvSpPr>
      <xdr:spPr>
        <a:xfrm>
          <a:off x="1752111" y="1664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61,802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76879</xdr:rowOff>
    </xdr:from>
    <xdr:to>
      <xdr:col>1</xdr:col>
      <xdr:colOff>485775</xdr:colOff>
      <xdr:row>97</xdr:row>
      <xdr:rowOff>7029</xdr:rowOff>
    </xdr:to>
    <xdr:sp macro="" textlink="">
      <xdr:nvSpPr>
        <xdr:cNvPr id="261" name="円/楕円 260"/>
        <xdr:cNvSpPr/>
      </xdr:nvSpPr>
      <xdr:spPr>
        <a:xfrm>
          <a:off x="1079500" y="1653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169606</xdr:rowOff>
    </xdr:from>
    <xdr:ext cx="534377" cy="259045"/>
    <xdr:sp macro="" textlink="">
      <xdr:nvSpPr>
        <xdr:cNvPr id="262" name="テキスト ボックス 261"/>
        <xdr:cNvSpPr txBox="1"/>
      </xdr:nvSpPr>
      <xdr:spPr>
        <a:xfrm>
          <a:off x="863111" y="1662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144971</xdr:rowOff>
    </xdr:from>
    <xdr:to>
      <xdr:col>15</xdr:col>
      <xdr:colOff>180975</xdr:colOff>
      <xdr:row>35</xdr:row>
      <xdr:rowOff>141605</xdr:rowOff>
    </xdr:to>
    <xdr:cxnSp macro="">
      <xdr:nvCxnSpPr>
        <xdr:cNvPr id="291" name="直線コネクタ 290"/>
        <xdr:cNvCxnSpPr/>
      </xdr:nvCxnSpPr>
      <xdr:spPr>
        <a:xfrm flipV="1">
          <a:off x="9639300" y="5631371"/>
          <a:ext cx="838200" cy="51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100893</xdr:rowOff>
    </xdr:from>
    <xdr:ext cx="534377" cy="259045"/>
    <xdr:sp macro="" textlink="">
      <xdr:nvSpPr>
        <xdr:cNvPr id="292" name="補助費等平均値テキスト"/>
        <xdr:cNvSpPr txBox="1"/>
      </xdr:nvSpPr>
      <xdr:spPr>
        <a:xfrm>
          <a:off x="10528300" y="6101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141605</xdr:rowOff>
    </xdr:from>
    <xdr:to>
      <xdr:col>14</xdr:col>
      <xdr:colOff>28575</xdr:colOff>
      <xdr:row>35</xdr:row>
      <xdr:rowOff>152959</xdr:rowOff>
    </xdr:to>
    <xdr:cxnSp macro="">
      <xdr:nvCxnSpPr>
        <xdr:cNvPr id="294" name="直線コネクタ 293"/>
        <xdr:cNvCxnSpPr/>
      </xdr:nvCxnSpPr>
      <xdr:spPr>
        <a:xfrm flipV="1">
          <a:off x="8750300" y="6142355"/>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99547</xdr:rowOff>
    </xdr:from>
    <xdr:ext cx="534377" cy="259045"/>
    <xdr:sp macro="" textlink="">
      <xdr:nvSpPr>
        <xdr:cNvPr id="296" name="テキスト ボックス 295"/>
        <xdr:cNvSpPr txBox="1"/>
      </xdr:nvSpPr>
      <xdr:spPr>
        <a:xfrm>
          <a:off x="9372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152959</xdr:rowOff>
    </xdr:from>
    <xdr:to>
      <xdr:col>12</xdr:col>
      <xdr:colOff>511175</xdr:colOff>
      <xdr:row>36</xdr:row>
      <xdr:rowOff>85738</xdr:rowOff>
    </xdr:to>
    <xdr:cxnSp macro="">
      <xdr:nvCxnSpPr>
        <xdr:cNvPr id="297" name="直線コネクタ 296"/>
        <xdr:cNvCxnSpPr/>
      </xdr:nvCxnSpPr>
      <xdr:spPr>
        <a:xfrm flipV="1">
          <a:off x="7861300" y="6153709"/>
          <a:ext cx="889000" cy="10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57624</xdr:rowOff>
    </xdr:from>
    <xdr:ext cx="534377" cy="259045"/>
    <xdr:sp macro="" textlink="">
      <xdr:nvSpPr>
        <xdr:cNvPr id="299" name="テキスト ボックス 298"/>
        <xdr:cNvSpPr txBox="1"/>
      </xdr:nvSpPr>
      <xdr:spPr>
        <a:xfrm>
          <a:off x="8483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53289</xdr:rowOff>
    </xdr:from>
    <xdr:to>
      <xdr:col>11</xdr:col>
      <xdr:colOff>307975</xdr:colOff>
      <xdr:row>36</xdr:row>
      <xdr:rowOff>85738</xdr:rowOff>
    </xdr:to>
    <xdr:cxnSp macro="">
      <xdr:nvCxnSpPr>
        <xdr:cNvPr id="300" name="直線コネクタ 299"/>
        <xdr:cNvCxnSpPr/>
      </xdr:nvCxnSpPr>
      <xdr:spPr>
        <a:xfrm>
          <a:off x="6972300" y="6225489"/>
          <a:ext cx="889000" cy="3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119803</xdr:rowOff>
    </xdr:from>
    <xdr:ext cx="534377" cy="259045"/>
    <xdr:sp macro="" textlink="">
      <xdr:nvSpPr>
        <xdr:cNvPr id="304" name="テキスト ボックス 303"/>
        <xdr:cNvSpPr txBox="1"/>
      </xdr:nvSpPr>
      <xdr:spPr>
        <a:xfrm>
          <a:off x="6705111" y="62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94171</xdr:rowOff>
    </xdr:from>
    <xdr:to>
      <xdr:col>15</xdr:col>
      <xdr:colOff>231775</xdr:colOff>
      <xdr:row>33</xdr:row>
      <xdr:rowOff>24321</xdr:rowOff>
    </xdr:to>
    <xdr:sp macro="" textlink="">
      <xdr:nvSpPr>
        <xdr:cNvPr id="310" name="円/楕円 309"/>
        <xdr:cNvSpPr/>
      </xdr:nvSpPr>
      <xdr:spPr>
        <a:xfrm>
          <a:off x="10426700" y="558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117048</xdr:rowOff>
    </xdr:from>
    <xdr:ext cx="534377" cy="259045"/>
    <xdr:sp macro="" textlink="">
      <xdr:nvSpPr>
        <xdr:cNvPr id="311" name="補助費等該当値テキスト"/>
        <xdr:cNvSpPr txBox="1"/>
      </xdr:nvSpPr>
      <xdr:spPr>
        <a:xfrm>
          <a:off x="10528300" y="543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86,585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90805</xdr:rowOff>
    </xdr:from>
    <xdr:to>
      <xdr:col>14</xdr:col>
      <xdr:colOff>79375</xdr:colOff>
      <xdr:row>36</xdr:row>
      <xdr:rowOff>20955</xdr:rowOff>
    </xdr:to>
    <xdr:sp macro="" textlink="">
      <xdr:nvSpPr>
        <xdr:cNvPr id="312" name="円/楕円 311"/>
        <xdr:cNvSpPr/>
      </xdr:nvSpPr>
      <xdr:spPr>
        <a:xfrm>
          <a:off x="9588500" y="609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37482</xdr:rowOff>
    </xdr:from>
    <xdr:ext cx="534377" cy="259045"/>
    <xdr:sp macro="" textlink="">
      <xdr:nvSpPr>
        <xdr:cNvPr id="313" name="テキスト ボックス 312"/>
        <xdr:cNvSpPr txBox="1"/>
      </xdr:nvSpPr>
      <xdr:spPr>
        <a:xfrm>
          <a:off x="9372111" y="586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46,350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102159</xdr:rowOff>
    </xdr:from>
    <xdr:to>
      <xdr:col>12</xdr:col>
      <xdr:colOff>561975</xdr:colOff>
      <xdr:row>36</xdr:row>
      <xdr:rowOff>32309</xdr:rowOff>
    </xdr:to>
    <xdr:sp macro="" textlink="">
      <xdr:nvSpPr>
        <xdr:cNvPr id="314" name="円/楕円 313"/>
        <xdr:cNvSpPr/>
      </xdr:nvSpPr>
      <xdr:spPr>
        <a:xfrm>
          <a:off x="8699500" y="610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48836</xdr:rowOff>
    </xdr:from>
    <xdr:ext cx="534377" cy="259045"/>
    <xdr:sp macro="" textlink="">
      <xdr:nvSpPr>
        <xdr:cNvPr id="315" name="テキスト ボックス 314"/>
        <xdr:cNvSpPr txBox="1"/>
      </xdr:nvSpPr>
      <xdr:spPr>
        <a:xfrm>
          <a:off x="8483111" y="587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45,456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34938</xdr:rowOff>
    </xdr:from>
    <xdr:to>
      <xdr:col>11</xdr:col>
      <xdr:colOff>358775</xdr:colOff>
      <xdr:row>36</xdr:row>
      <xdr:rowOff>136538</xdr:rowOff>
    </xdr:to>
    <xdr:sp macro="" textlink="">
      <xdr:nvSpPr>
        <xdr:cNvPr id="316" name="円/楕円 315"/>
        <xdr:cNvSpPr/>
      </xdr:nvSpPr>
      <xdr:spPr>
        <a:xfrm>
          <a:off x="7810500" y="620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127665</xdr:rowOff>
    </xdr:from>
    <xdr:ext cx="534377" cy="259045"/>
    <xdr:sp macro="" textlink="">
      <xdr:nvSpPr>
        <xdr:cNvPr id="317" name="テキスト ボックス 316"/>
        <xdr:cNvSpPr txBox="1"/>
      </xdr:nvSpPr>
      <xdr:spPr>
        <a:xfrm>
          <a:off x="7594111" y="62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37,249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2489</xdr:rowOff>
    </xdr:from>
    <xdr:to>
      <xdr:col>10</xdr:col>
      <xdr:colOff>155575</xdr:colOff>
      <xdr:row>36</xdr:row>
      <xdr:rowOff>104089</xdr:rowOff>
    </xdr:to>
    <xdr:sp macro="" textlink="">
      <xdr:nvSpPr>
        <xdr:cNvPr id="318" name="円/楕円 317"/>
        <xdr:cNvSpPr/>
      </xdr:nvSpPr>
      <xdr:spPr>
        <a:xfrm>
          <a:off x="6921500" y="617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120616</xdr:rowOff>
    </xdr:from>
    <xdr:ext cx="534377" cy="259045"/>
    <xdr:sp macro="" textlink="">
      <xdr:nvSpPr>
        <xdr:cNvPr id="319" name="テキスト ボックス 318"/>
        <xdr:cNvSpPr txBox="1"/>
      </xdr:nvSpPr>
      <xdr:spPr>
        <a:xfrm>
          <a:off x="6705111" y="594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93111</xdr:rowOff>
    </xdr:from>
    <xdr:to>
      <xdr:col>15</xdr:col>
      <xdr:colOff>180340</xdr:colOff>
      <xdr:row>58</xdr:row>
      <xdr:rowOff>37470</xdr:rowOff>
    </xdr:to>
    <xdr:cxnSp macro="">
      <xdr:nvCxnSpPr>
        <xdr:cNvPr id="341" name="直線コネクタ 340"/>
        <xdr:cNvCxnSpPr/>
      </xdr:nvCxnSpPr>
      <xdr:spPr>
        <a:xfrm flipV="1">
          <a:off x="10475595" y="8837061"/>
          <a:ext cx="1270" cy="114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41297</xdr:rowOff>
    </xdr:from>
    <xdr:ext cx="534377" cy="259045"/>
    <xdr:sp macro="" textlink="">
      <xdr:nvSpPr>
        <xdr:cNvPr id="342" name="普通建設事業費最小値テキスト"/>
        <xdr:cNvSpPr txBox="1"/>
      </xdr:nvSpPr>
      <xdr:spPr>
        <a:xfrm>
          <a:off x="10528300" y="998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37470</xdr:rowOff>
    </xdr:from>
    <xdr:to>
      <xdr:col>15</xdr:col>
      <xdr:colOff>269875</xdr:colOff>
      <xdr:row>58</xdr:row>
      <xdr:rowOff>37470</xdr:rowOff>
    </xdr:to>
    <xdr:cxnSp macro="">
      <xdr:nvCxnSpPr>
        <xdr:cNvPr id="343" name="直線コネクタ 342"/>
        <xdr:cNvCxnSpPr/>
      </xdr:nvCxnSpPr>
      <xdr:spPr>
        <a:xfrm>
          <a:off x="10388600" y="998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39788</xdr:rowOff>
    </xdr:from>
    <xdr:ext cx="599010" cy="259045"/>
    <xdr:sp macro="" textlink="">
      <xdr:nvSpPr>
        <xdr:cNvPr id="344" name="普通建設事業費最大値テキスト"/>
        <xdr:cNvSpPr txBox="1"/>
      </xdr:nvSpPr>
      <xdr:spPr>
        <a:xfrm>
          <a:off x="10528300" y="8612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51</xdr:row>
      <xdr:rowOff>93111</xdr:rowOff>
    </xdr:from>
    <xdr:to>
      <xdr:col>15</xdr:col>
      <xdr:colOff>269875</xdr:colOff>
      <xdr:row>51</xdr:row>
      <xdr:rowOff>93111</xdr:rowOff>
    </xdr:to>
    <xdr:cxnSp macro="">
      <xdr:nvCxnSpPr>
        <xdr:cNvPr id="345" name="直線コネクタ 344"/>
        <xdr:cNvCxnSpPr/>
      </xdr:nvCxnSpPr>
      <xdr:spPr>
        <a:xfrm>
          <a:off x="10388600" y="88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32249</xdr:rowOff>
    </xdr:from>
    <xdr:to>
      <xdr:col>15</xdr:col>
      <xdr:colOff>180975</xdr:colOff>
      <xdr:row>55</xdr:row>
      <xdr:rowOff>73041</xdr:rowOff>
    </xdr:to>
    <xdr:cxnSp macro="">
      <xdr:nvCxnSpPr>
        <xdr:cNvPr id="346" name="直線コネクタ 345"/>
        <xdr:cNvCxnSpPr/>
      </xdr:nvCxnSpPr>
      <xdr:spPr>
        <a:xfrm>
          <a:off x="9639300" y="8604749"/>
          <a:ext cx="838200" cy="89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85825</xdr:rowOff>
    </xdr:from>
    <xdr:ext cx="534377" cy="259045"/>
    <xdr:sp macro="" textlink="">
      <xdr:nvSpPr>
        <xdr:cNvPr id="347" name="普通建設事業費平均値テキスト"/>
        <xdr:cNvSpPr txBox="1"/>
      </xdr:nvSpPr>
      <xdr:spPr>
        <a:xfrm>
          <a:off x="10528300" y="9515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107398</xdr:rowOff>
    </xdr:from>
    <xdr:to>
      <xdr:col>15</xdr:col>
      <xdr:colOff>231775</xdr:colOff>
      <xdr:row>56</xdr:row>
      <xdr:rowOff>37548</xdr:rowOff>
    </xdr:to>
    <xdr:sp macro="" textlink="">
      <xdr:nvSpPr>
        <xdr:cNvPr id="348" name="フローチャート : 判断 347"/>
        <xdr:cNvSpPr/>
      </xdr:nvSpPr>
      <xdr:spPr>
        <a:xfrm>
          <a:off x="10426700" y="95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32249</xdr:rowOff>
    </xdr:from>
    <xdr:to>
      <xdr:col>14</xdr:col>
      <xdr:colOff>28575</xdr:colOff>
      <xdr:row>54</xdr:row>
      <xdr:rowOff>104468</xdr:rowOff>
    </xdr:to>
    <xdr:cxnSp macro="">
      <xdr:nvCxnSpPr>
        <xdr:cNvPr id="349" name="直線コネクタ 348"/>
        <xdr:cNvCxnSpPr/>
      </xdr:nvCxnSpPr>
      <xdr:spPr>
        <a:xfrm flipV="1">
          <a:off x="8750300" y="8604749"/>
          <a:ext cx="889000" cy="75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168864</xdr:rowOff>
    </xdr:from>
    <xdr:to>
      <xdr:col>14</xdr:col>
      <xdr:colOff>79375</xdr:colOff>
      <xdr:row>55</xdr:row>
      <xdr:rowOff>99014</xdr:rowOff>
    </xdr:to>
    <xdr:sp macro="" textlink="">
      <xdr:nvSpPr>
        <xdr:cNvPr id="350" name="フローチャート : 判断 349"/>
        <xdr:cNvSpPr/>
      </xdr:nvSpPr>
      <xdr:spPr>
        <a:xfrm>
          <a:off x="9588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90141</xdr:rowOff>
    </xdr:from>
    <xdr:ext cx="534377" cy="259045"/>
    <xdr:sp macro="" textlink="">
      <xdr:nvSpPr>
        <xdr:cNvPr id="351" name="テキスト ボックス 350"/>
        <xdr:cNvSpPr txBox="1"/>
      </xdr:nvSpPr>
      <xdr:spPr>
        <a:xfrm>
          <a:off x="9372111" y="951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104468</xdr:rowOff>
    </xdr:from>
    <xdr:to>
      <xdr:col>12</xdr:col>
      <xdr:colOff>511175</xdr:colOff>
      <xdr:row>55</xdr:row>
      <xdr:rowOff>111930</xdr:rowOff>
    </xdr:to>
    <xdr:cxnSp macro="">
      <xdr:nvCxnSpPr>
        <xdr:cNvPr id="352" name="直線コネクタ 351"/>
        <xdr:cNvCxnSpPr/>
      </xdr:nvCxnSpPr>
      <xdr:spPr>
        <a:xfrm flipV="1">
          <a:off x="7861300" y="9362768"/>
          <a:ext cx="889000" cy="17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18436</xdr:rowOff>
    </xdr:from>
    <xdr:to>
      <xdr:col>12</xdr:col>
      <xdr:colOff>561975</xdr:colOff>
      <xdr:row>55</xdr:row>
      <xdr:rowOff>120036</xdr:rowOff>
    </xdr:to>
    <xdr:sp macro="" textlink="">
      <xdr:nvSpPr>
        <xdr:cNvPr id="353" name="フローチャート : 判断 352"/>
        <xdr:cNvSpPr/>
      </xdr:nvSpPr>
      <xdr:spPr>
        <a:xfrm>
          <a:off x="8699500" y="944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111163</xdr:rowOff>
    </xdr:from>
    <xdr:ext cx="534377" cy="259045"/>
    <xdr:sp macro="" textlink="">
      <xdr:nvSpPr>
        <xdr:cNvPr id="354" name="テキスト ボックス 353"/>
        <xdr:cNvSpPr txBox="1"/>
      </xdr:nvSpPr>
      <xdr:spPr>
        <a:xfrm>
          <a:off x="8483111" y="954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111930</xdr:rowOff>
    </xdr:from>
    <xdr:to>
      <xdr:col>11</xdr:col>
      <xdr:colOff>307975</xdr:colOff>
      <xdr:row>56</xdr:row>
      <xdr:rowOff>57596</xdr:rowOff>
    </xdr:to>
    <xdr:cxnSp macro="">
      <xdr:nvCxnSpPr>
        <xdr:cNvPr id="355" name="直線コネクタ 354"/>
        <xdr:cNvCxnSpPr/>
      </xdr:nvCxnSpPr>
      <xdr:spPr>
        <a:xfrm flipV="1">
          <a:off x="6972300" y="9541680"/>
          <a:ext cx="889000" cy="11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138003</xdr:rowOff>
    </xdr:from>
    <xdr:to>
      <xdr:col>11</xdr:col>
      <xdr:colOff>358775</xdr:colOff>
      <xdr:row>56</xdr:row>
      <xdr:rowOff>68153</xdr:rowOff>
    </xdr:to>
    <xdr:sp macro="" textlink="">
      <xdr:nvSpPr>
        <xdr:cNvPr id="356" name="フローチャート : 判断 355"/>
        <xdr:cNvSpPr/>
      </xdr:nvSpPr>
      <xdr:spPr>
        <a:xfrm>
          <a:off x="7810500" y="956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59280</xdr:rowOff>
    </xdr:from>
    <xdr:ext cx="534377" cy="259045"/>
    <xdr:sp macro="" textlink="">
      <xdr:nvSpPr>
        <xdr:cNvPr id="357" name="テキスト ボックス 356"/>
        <xdr:cNvSpPr txBox="1"/>
      </xdr:nvSpPr>
      <xdr:spPr>
        <a:xfrm>
          <a:off x="7594111" y="966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168279</xdr:rowOff>
    </xdr:from>
    <xdr:to>
      <xdr:col>10</xdr:col>
      <xdr:colOff>155575</xdr:colOff>
      <xdr:row>56</xdr:row>
      <xdr:rowOff>98429</xdr:rowOff>
    </xdr:to>
    <xdr:sp macro="" textlink="">
      <xdr:nvSpPr>
        <xdr:cNvPr id="358" name="フローチャート : 判断 357"/>
        <xdr:cNvSpPr/>
      </xdr:nvSpPr>
      <xdr:spPr>
        <a:xfrm>
          <a:off x="6921500" y="959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114956</xdr:rowOff>
    </xdr:from>
    <xdr:ext cx="534377" cy="259045"/>
    <xdr:sp macro="" textlink="">
      <xdr:nvSpPr>
        <xdr:cNvPr id="359" name="テキスト ボックス 358"/>
        <xdr:cNvSpPr txBox="1"/>
      </xdr:nvSpPr>
      <xdr:spPr>
        <a:xfrm>
          <a:off x="6705111" y="937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22241</xdr:rowOff>
    </xdr:from>
    <xdr:to>
      <xdr:col>15</xdr:col>
      <xdr:colOff>231775</xdr:colOff>
      <xdr:row>55</xdr:row>
      <xdr:rowOff>123841</xdr:rowOff>
    </xdr:to>
    <xdr:sp macro="" textlink="">
      <xdr:nvSpPr>
        <xdr:cNvPr id="365" name="円/楕円 364"/>
        <xdr:cNvSpPr/>
      </xdr:nvSpPr>
      <xdr:spPr>
        <a:xfrm>
          <a:off x="10426700" y="945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45118</xdr:rowOff>
    </xdr:from>
    <xdr:ext cx="534377" cy="259045"/>
    <xdr:sp macro="" textlink="">
      <xdr:nvSpPr>
        <xdr:cNvPr id="366" name="普通建設事業費該当値テキスト"/>
        <xdr:cNvSpPr txBox="1"/>
      </xdr:nvSpPr>
      <xdr:spPr>
        <a:xfrm>
          <a:off x="10528300" y="930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63,540</a:t>
          </a:r>
          <a:endParaRPr kumimoji="1" lang="ja-JP" altLang="en-US" sz="1000" b="1">
            <a:solidFill>
              <a:srgbClr val="FF0000"/>
            </a:solidFill>
            <a:latin typeface="ＭＳ Ｐゴシック"/>
          </a:endParaRPr>
        </a:p>
      </xdr:txBody>
    </xdr:sp>
    <xdr:clientData/>
  </xdr:oneCellAnchor>
  <xdr:twoCellAnchor>
    <xdr:from>
      <xdr:col>13</xdr:col>
      <xdr:colOff>663575</xdr:colOff>
      <xdr:row>49</xdr:row>
      <xdr:rowOff>152899</xdr:rowOff>
    </xdr:from>
    <xdr:to>
      <xdr:col>14</xdr:col>
      <xdr:colOff>79375</xdr:colOff>
      <xdr:row>50</xdr:row>
      <xdr:rowOff>83049</xdr:rowOff>
    </xdr:to>
    <xdr:sp macro="" textlink="">
      <xdr:nvSpPr>
        <xdr:cNvPr id="367" name="円/楕円 366"/>
        <xdr:cNvSpPr/>
      </xdr:nvSpPr>
      <xdr:spPr>
        <a:xfrm>
          <a:off x="9588500" y="855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48</xdr:row>
      <xdr:rowOff>99576</xdr:rowOff>
    </xdr:from>
    <xdr:ext cx="599010" cy="259045"/>
    <xdr:sp macro="" textlink="">
      <xdr:nvSpPr>
        <xdr:cNvPr id="368" name="テキスト ボックス 367"/>
        <xdr:cNvSpPr txBox="1"/>
      </xdr:nvSpPr>
      <xdr:spPr>
        <a:xfrm>
          <a:off x="9339794" y="832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161,751</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53668</xdr:rowOff>
    </xdr:from>
    <xdr:to>
      <xdr:col>12</xdr:col>
      <xdr:colOff>561975</xdr:colOff>
      <xdr:row>54</xdr:row>
      <xdr:rowOff>155268</xdr:rowOff>
    </xdr:to>
    <xdr:sp macro="" textlink="">
      <xdr:nvSpPr>
        <xdr:cNvPr id="369" name="円/楕円 368"/>
        <xdr:cNvSpPr/>
      </xdr:nvSpPr>
      <xdr:spPr>
        <a:xfrm>
          <a:off x="8699500" y="931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345</xdr:rowOff>
    </xdr:from>
    <xdr:ext cx="534377" cy="259045"/>
    <xdr:sp macro="" textlink="">
      <xdr:nvSpPr>
        <xdr:cNvPr id="370" name="テキスト ボックス 369"/>
        <xdr:cNvSpPr txBox="1"/>
      </xdr:nvSpPr>
      <xdr:spPr>
        <a:xfrm>
          <a:off x="8483111" y="90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78,853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61130</xdr:rowOff>
    </xdr:from>
    <xdr:to>
      <xdr:col>11</xdr:col>
      <xdr:colOff>358775</xdr:colOff>
      <xdr:row>55</xdr:row>
      <xdr:rowOff>162730</xdr:rowOff>
    </xdr:to>
    <xdr:sp macro="" textlink="">
      <xdr:nvSpPr>
        <xdr:cNvPr id="371" name="円/楕円 370"/>
        <xdr:cNvSpPr/>
      </xdr:nvSpPr>
      <xdr:spPr>
        <a:xfrm>
          <a:off x="7810500" y="94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7807</xdr:rowOff>
    </xdr:from>
    <xdr:ext cx="534377" cy="259045"/>
    <xdr:sp macro="" textlink="">
      <xdr:nvSpPr>
        <xdr:cNvPr id="372" name="テキスト ボックス 371"/>
        <xdr:cNvSpPr txBox="1"/>
      </xdr:nvSpPr>
      <xdr:spPr>
        <a:xfrm>
          <a:off x="7594111" y="926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59,287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6796</xdr:rowOff>
    </xdr:from>
    <xdr:to>
      <xdr:col>10</xdr:col>
      <xdr:colOff>155575</xdr:colOff>
      <xdr:row>56</xdr:row>
      <xdr:rowOff>108396</xdr:rowOff>
    </xdr:to>
    <xdr:sp macro="" textlink="">
      <xdr:nvSpPr>
        <xdr:cNvPr id="373" name="円/楕円 372"/>
        <xdr:cNvSpPr/>
      </xdr:nvSpPr>
      <xdr:spPr>
        <a:xfrm>
          <a:off x="6921500" y="960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99523</xdr:rowOff>
    </xdr:from>
    <xdr:ext cx="534377" cy="259045"/>
    <xdr:sp macro="" textlink="">
      <xdr:nvSpPr>
        <xdr:cNvPr id="374" name="テキスト ボックス 373"/>
        <xdr:cNvSpPr txBox="1"/>
      </xdr:nvSpPr>
      <xdr:spPr>
        <a:xfrm>
          <a:off x="6705111" y="970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0" name="直線コネクタ 399"/>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3"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4" name="直線コネクタ 403"/>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157220</xdr:rowOff>
    </xdr:from>
    <xdr:to>
      <xdr:col>15</xdr:col>
      <xdr:colOff>180975</xdr:colOff>
      <xdr:row>78</xdr:row>
      <xdr:rowOff>112790</xdr:rowOff>
    </xdr:to>
    <xdr:cxnSp macro="">
      <xdr:nvCxnSpPr>
        <xdr:cNvPr id="405" name="直線コネクタ 404"/>
        <xdr:cNvCxnSpPr/>
      </xdr:nvCxnSpPr>
      <xdr:spPr>
        <a:xfrm flipV="1">
          <a:off x="9639300" y="13358870"/>
          <a:ext cx="838200" cy="1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70057</xdr:rowOff>
    </xdr:from>
    <xdr:ext cx="534377" cy="259045"/>
    <xdr:sp macro="" textlink="">
      <xdr:nvSpPr>
        <xdr:cNvPr id="406" name="普通建設事業費 （ うち新規整備　）平均値テキスト"/>
        <xdr:cNvSpPr txBox="1"/>
      </xdr:nvSpPr>
      <xdr:spPr>
        <a:xfrm>
          <a:off x="10528300" y="1310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07" name="フローチャート : 判断 406"/>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104739</xdr:rowOff>
    </xdr:from>
    <xdr:to>
      <xdr:col>14</xdr:col>
      <xdr:colOff>79375</xdr:colOff>
      <xdr:row>77</xdr:row>
      <xdr:rowOff>34889</xdr:rowOff>
    </xdr:to>
    <xdr:sp macro="" textlink="">
      <xdr:nvSpPr>
        <xdr:cNvPr id="408" name="フローチャート : 判断 407"/>
        <xdr:cNvSpPr/>
      </xdr:nvSpPr>
      <xdr:spPr>
        <a:xfrm>
          <a:off x="9588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51416</xdr:rowOff>
    </xdr:from>
    <xdr:ext cx="534377" cy="259045"/>
    <xdr:sp macro="" textlink="">
      <xdr:nvSpPr>
        <xdr:cNvPr id="409" name="テキスト ボックス 408"/>
        <xdr:cNvSpPr txBox="1"/>
      </xdr:nvSpPr>
      <xdr:spPr>
        <a:xfrm>
          <a:off x="9372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106420</xdr:rowOff>
    </xdr:from>
    <xdr:to>
      <xdr:col>15</xdr:col>
      <xdr:colOff>231775</xdr:colOff>
      <xdr:row>78</xdr:row>
      <xdr:rowOff>36570</xdr:rowOff>
    </xdr:to>
    <xdr:sp macro="" textlink="">
      <xdr:nvSpPr>
        <xdr:cNvPr id="415" name="円/楕円 414"/>
        <xdr:cNvSpPr/>
      </xdr:nvSpPr>
      <xdr:spPr>
        <a:xfrm>
          <a:off x="10426700" y="1330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84847</xdr:rowOff>
    </xdr:from>
    <xdr:ext cx="534377" cy="259045"/>
    <xdr:sp macro="" textlink="">
      <xdr:nvSpPr>
        <xdr:cNvPr id="416" name="普通建設事業費 （ うち新規整備　）該当値テキスト"/>
        <xdr:cNvSpPr txBox="1"/>
      </xdr:nvSpPr>
      <xdr:spPr>
        <a:xfrm>
          <a:off x="10528300" y="1328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17,427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61990</xdr:rowOff>
    </xdr:from>
    <xdr:to>
      <xdr:col>14</xdr:col>
      <xdr:colOff>79375</xdr:colOff>
      <xdr:row>78</xdr:row>
      <xdr:rowOff>163590</xdr:rowOff>
    </xdr:to>
    <xdr:sp macro="" textlink="">
      <xdr:nvSpPr>
        <xdr:cNvPr id="417" name="円/楕円 416"/>
        <xdr:cNvSpPr/>
      </xdr:nvSpPr>
      <xdr:spPr>
        <a:xfrm>
          <a:off x="9588500" y="13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154717</xdr:rowOff>
    </xdr:from>
    <xdr:ext cx="469744" cy="259045"/>
    <xdr:sp macro="" textlink="">
      <xdr:nvSpPr>
        <xdr:cNvPr id="418" name="テキスト ボックス 417"/>
        <xdr:cNvSpPr txBox="1"/>
      </xdr:nvSpPr>
      <xdr:spPr>
        <a:xfrm>
          <a:off x="9404427" y="1352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20853</xdr:rowOff>
    </xdr:from>
    <xdr:to>
      <xdr:col>15</xdr:col>
      <xdr:colOff>180340</xdr:colOff>
      <xdr:row>99</xdr:row>
      <xdr:rowOff>44450</xdr:rowOff>
    </xdr:to>
    <xdr:cxnSp macro="">
      <xdr:nvCxnSpPr>
        <xdr:cNvPr id="442" name="直線コネクタ 441"/>
        <xdr:cNvCxnSpPr/>
      </xdr:nvCxnSpPr>
      <xdr:spPr>
        <a:xfrm flipV="1">
          <a:off x="10475595" y="15794253"/>
          <a:ext cx="1270" cy="1223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138980</xdr:rowOff>
    </xdr:from>
    <xdr:ext cx="534377" cy="259045"/>
    <xdr:sp macro="" textlink="">
      <xdr:nvSpPr>
        <xdr:cNvPr id="445" name="普通建設事業費 （ うち更新整備　）最大値テキスト"/>
        <xdr:cNvSpPr txBox="1"/>
      </xdr:nvSpPr>
      <xdr:spPr>
        <a:xfrm>
          <a:off x="10528300" y="1556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92</xdr:row>
      <xdr:rowOff>20853</xdr:rowOff>
    </xdr:from>
    <xdr:to>
      <xdr:col>15</xdr:col>
      <xdr:colOff>269875</xdr:colOff>
      <xdr:row>92</xdr:row>
      <xdr:rowOff>20853</xdr:rowOff>
    </xdr:to>
    <xdr:cxnSp macro="">
      <xdr:nvCxnSpPr>
        <xdr:cNvPr id="446" name="直線コネクタ 445"/>
        <xdr:cNvCxnSpPr/>
      </xdr:nvCxnSpPr>
      <xdr:spPr>
        <a:xfrm>
          <a:off x="10388600" y="1579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23634</xdr:rowOff>
    </xdr:from>
    <xdr:to>
      <xdr:col>15</xdr:col>
      <xdr:colOff>180975</xdr:colOff>
      <xdr:row>96</xdr:row>
      <xdr:rowOff>68098</xdr:rowOff>
    </xdr:to>
    <xdr:cxnSp macro="">
      <xdr:nvCxnSpPr>
        <xdr:cNvPr id="447" name="直線コネクタ 446"/>
        <xdr:cNvCxnSpPr/>
      </xdr:nvCxnSpPr>
      <xdr:spPr>
        <a:xfrm>
          <a:off x="9639300" y="15454134"/>
          <a:ext cx="838200" cy="107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10825</xdr:rowOff>
    </xdr:from>
    <xdr:ext cx="534377" cy="259045"/>
    <xdr:sp macro="" textlink="">
      <xdr:nvSpPr>
        <xdr:cNvPr id="448" name="普通建設事業費 （ うち更新整備　）平均値テキスト"/>
        <xdr:cNvSpPr txBox="1"/>
      </xdr:nvSpPr>
      <xdr:spPr>
        <a:xfrm>
          <a:off x="10528300" y="166414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32398</xdr:rowOff>
    </xdr:from>
    <xdr:to>
      <xdr:col>15</xdr:col>
      <xdr:colOff>231775</xdr:colOff>
      <xdr:row>97</xdr:row>
      <xdr:rowOff>133998</xdr:rowOff>
    </xdr:to>
    <xdr:sp macro="" textlink="">
      <xdr:nvSpPr>
        <xdr:cNvPr id="449" name="フローチャート : 判断 448"/>
        <xdr:cNvSpPr/>
      </xdr:nvSpPr>
      <xdr:spPr>
        <a:xfrm>
          <a:off x="104267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9092</xdr:rowOff>
    </xdr:from>
    <xdr:to>
      <xdr:col>14</xdr:col>
      <xdr:colOff>79375</xdr:colOff>
      <xdr:row>97</xdr:row>
      <xdr:rowOff>110692</xdr:rowOff>
    </xdr:to>
    <xdr:sp macro="" textlink="">
      <xdr:nvSpPr>
        <xdr:cNvPr id="450" name="フローチャート : 判断 449"/>
        <xdr:cNvSpPr/>
      </xdr:nvSpPr>
      <xdr:spPr>
        <a:xfrm>
          <a:off x="9588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101819</xdr:rowOff>
    </xdr:from>
    <xdr:ext cx="534377" cy="259045"/>
    <xdr:sp macro="" textlink="">
      <xdr:nvSpPr>
        <xdr:cNvPr id="451" name="テキスト ボックス 450"/>
        <xdr:cNvSpPr txBox="1"/>
      </xdr:nvSpPr>
      <xdr:spPr>
        <a:xfrm>
          <a:off x="9372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17298</xdr:rowOff>
    </xdr:from>
    <xdr:to>
      <xdr:col>15</xdr:col>
      <xdr:colOff>231775</xdr:colOff>
      <xdr:row>96</xdr:row>
      <xdr:rowOff>118898</xdr:rowOff>
    </xdr:to>
    <xdr:sp macro="" textlink="">
      <xdr:nvSpPr>
        <xdr:cNvPr id="457" name="円/楕円 456"/>
        <xdr:cNvSpPr/>
      </xdr:nvSpPr>
      <xdr:spPr>
        <a:xfrm>
          <a:off x="10426700" y="164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40175</xdr:rowOff>
    </xdr:from>
    <xdr:ext cx="534377" cy="259045"/>
    <xdr:sp macro="" textlink="">
      <xdr:nvSpPr>
        <xdr:cNvPr id="458" name="普通建設事業費 （ うち更新整備　）該当値テキスト"/>
        <xdr:cNvSpPr txBox="1"/>
      </xdr:nvSpPr>
      <xdr:spPr>
        <a:xfrm>
          <a:off x="10528300" y="1632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38,638</a:t>
          </a:r>
          <a:endParaRPr kumimoji="1" lang="ja-JP" altLang="en-US" sz="1000" b="1">
            <a:solidFill>
              <a:srgbClr val="FF0000"/>
            </a:solidFill>
            <a:latin typeface="ＭＳ Ｐゴシック"/>
          </a:endParaRPr>
        </a:p>
      </xdr:txBody>
    </xdr:sp>
    <xdr:clientData/>
  </xdr:oneCellAnchor>
  <xdr:twoCellAnchor>
    <xdr:from>
      <xdr:col>13</xdr:col>
      <xdr:colOff>663575</xdr:colOff>
      <xdr:row>89</xdr:row>
      <xdr:rowOff>144284</xdr:rowOff>
    </xdr:from>
    <xdr:to>
      <xdr:col>14</xdr:col>
      <xdr:colOff>79375</xdr:colOff>
      <xdr:row>90</xdr:row>
      <xdr:rowOff>74434</xdr:rowOff>
    </xdr:to>
    <xdr:sp macro="" textlink="">
      <xdr:nvSpPr>
        <xdr:cNvPr id="459" name="円/楕円 458"/>
        <xdr:cNvSpPr/>
      </xdr:nvSpPr>
      <xdr:spPr>
        <a:xfrm>
          <a:off x="9588500" y="1540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88</xdr:row>
      <xdr:rowOff>90961</xdr:rowOff>
    </xdr:from>
    <xdr:ext cx="599010" cy="259045"/>
    <xdr:sp macro="" textlink="">
      <xdr:nvSpPr>
        <xdr:cNvPr id="460" name="テキスト ボックス 459"/>
        <xdr:cNvSpPr txBox="1"/>
      </xdr:nvSpPr>
      <xdr:spPr>
        <a:xfrm>
          <a:off x="9339794" y="15178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1" name="直線コネクタ 47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2" name="テキスト ボックス 47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3" name="直線コネクタ 47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4" name="テキスト ボックス 47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5" name="直線コネクタ 47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6" name="テキスト ボックス 47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7" name="直線コネクタ 47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8" name="テキスト ボックス 47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9" name="直線コネクタ 47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0" name="テキスト ボックス 47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2" name="テキスト ボックス 48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84" name="直線コネクタ 483"/>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6" name="直線コネクタ 48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87"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88" name="直線コネクタ 487"/>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69405</xdr:rowOff>
    </xdr:from>
    <xdr:to>
      <xdr:col>23</xdr:col>
      <xdr:colOff>517525</xdr:colOff>
      <xdr:row>35</xdr:row>
      <xdr:rowOff>122746</xdr:rowOff>
    </xdr:to>
    <xdr:cxnSp macro="">
      <xdr:nvCxnSpPr>
        <xdr:cNvPr id="489" name="直線コネクタ 488"/>
        <xdr:cNvCxnSpPr/>
      </xdr:nvCxnSpPr>
      <xdr:spPr>
        <a:xfrm flipV="1">
          <a:off x="15481300" y="5384355"/>
          <a:ext cx="838200" cy="73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88549</xdr:rowOff>
    </xdr:from>
    <xdr:ext cx="469744" cy="259045"/>
    <xdr:sp macro="" textlink="">
      <xdr:nvSpPr>
        <xdr:cNvPr id="490" name="災害復旧事業費平均値テキスト"/>
        <xdr:cNvSpPr txBox="1"/>
      </xdr:nvSpPr>
      <xdr:spPr>
        <a:xfrm>
          <a:off x="16370300" y="6603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1" name="フローチャート : 判断 490"/>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122746</xdr:rowOff>
    </xdr:from>
    <xdr:to>
      <xdr:col>22</xdr:col>
      <xdr:colOff>365125</xdr:colOff>
      <xdr:row>38</xdr:row>
      <xdr:rowOff>162217</xdr:rowOff>
    </xdr:to>
    <xdr:cxnSp macro="">
      <xdr:nvCxnSpPr>
        <xdr:cNvPr id="492" name="直線コネクタ 491"/>
        <xdr:cNvCxnSpPr/>
      </xdr:nvCxnSpPr>
      <xdr:spPr>
        <a:xfrm flipV="1">
          <a:off x="14592300" y="6123496"/>
          <a:ext cx="889000" cy="55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16929</xdr:rowOff>
    </xdr:from>
    <xdr:to>
      <xdr:col>22</xdr:col>
      <xdr:colOff>415925</xdr:colOff>
      <xdr:row>38</xdr:row>
      <xdr:rowOff>118529</xdr:rowOff>
    </xdr:to>
    <xdr:sp macro="" textlink="">
      <xdr:nvSpPr>
        <xdr:cNvPr id="493" name="フローチャート : 判断 492"/>
        <xdr:cNvSpPr/>
      </xdr:nvSpPr>
      <xdr:spPr>
        <a:xfrm>
          <a:off x="15430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109656</xdr:rowOff>
    </xdr:from>
    <xdr:ext cx="469744" cy="259045"/>
    <xdr:sp macro="" textlink="">
      <xdr:nvSpPr>
        <xdr:cNvPr id="494" name="テキスト ボックス 493"/>
        <xdr:cNvSpPr txBox="1"/>
      </xdr:nvSpPr>
      <xdr:spPr>
        <a:xfrm>
          <a:off x="15246427" y="662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162217</xdr:rowOff>
    </xdr:from>
    <xdr:to>
      <xdr:col>21</xdr:col>
      <xdr:colOff>161925</xdr:colOff>
      <xdr:row>39</xdr:row>
      <xdr:rowOff>4445</xdr:rowOff>
    </xdr:to>
    <xdr:cxnSp macro="">
      <xdr:nvCxnSpPr>
        <xdr:cNvPr id="495" name="直線コネクタ 494"/>
        <xdr:cNvCxnSpPr/>
      </xdr:nvCxnSpPr>
      <xdr:spPr>
        <a:xfrm flipV="1">
          <a:off x="13703300" y="6677317"/>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5918</xdr:rowOff>
    </xdr:from>
    <xdr:to>
      <xdr:col>21</xdr:col>
      <xdr:colOff>212725</xdr:colOff>
      <xdr:row>38</xdr:row>
      <xdr:rowOff>107518</xdr:rowOff>
    </xdr:to>
    <xdr:sp macro="" textlink="">
      <xdr:nvSpPr>
        <xdr:cNvPr id="496" name="フローチャート : 判断 495"/>
        <xdr:cNvSpPr/>
      </xdr:nvSpPr>
      <xdr:spPr>
        <a:xfrm>
          <a:off x="14541500" y="652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124045</xdr:rowOff>
    </xdr:from>
    <xdr:ext cx="469744" cy="259045"/>
    <xdr:sp macro="" textlink="">
      <xdr:nvSpPr>
        <xdr:cNvPr id="497" name="テキスト ボックス 496"/>
        <xdr:cNvSpPr txBox="1"/>
      </xdr:nvSpPr>
      <xdr:spPr>
        <a:xfrm>
          <a:off x="14357427" y="629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xdr:rowOff>
    </xdr:from>
    <xdr:to>
      <xdr:col>19</xdr:col>
      <xdr:colOff>644525</xdr:colOff>
      <xdr:row>39</xdr:row>
      <xdr:rowOff>6503</xdr:rowOff>
    </xdr:to>
    <xdr:cxnSp macro="">
      <xdr:nvCxnSpPr>
        <xdr:cNvPr id="498" name="直線コネクタ 497"/>
        <xdr:cNvCxnSpPr/>
      </xdr:nvCxnSpPr>
      <xdr:spPr>
        <a:xfrm flipV="1">
          <a:off x="12814300" y="6690995"/>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153137</xdr:rowOff>
    </xdr:from>
    <xdr:to>
      <xdr:col>20</xdr:col>
      <xdr:colOff>9525</xdr:colOff>
      <xdr:row>38</xdr:row>
      <xdr:rowOff>83286</xdr:rowOff>
    </xdr:to>
    <xdr:sp macro="" textlink="">
      <xdr:nvSpPr>
        <xdr:cNvPr id="499" name="フローチャート : 判断 498"/>
        <xdr:cNvSpPr/>
      </xdr:nvSpPr>
      <xdr:spPr>
        <a:xfrm>
          <a:off x="13652500" y="64967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99814</xdr:rowOff>
    </xdr:from>
    <xdr:ext cx="469744" cy="259045"/>
    <xdr:sp macro="" textlink="">
      <xdr:nvSpPr>
        <xdr:cNvPr id="500" name="テキスト ボックス 499"/>
        <xdr:cNvSpPr txBox="1"/>
      </xdr:nvSpPr>
      <xdr:spPr>
        <a:xfrm>
          <a:off x="13468427" y="62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23673</xdr:rowOff>
    </xdr:from>
    <xdr:to>
      <xdr:col>18</xdr:col>
      <xdr:colOff>492125</xdr:colOff>
      <xdr:row>38</xdr:row>
      <xdr:rowOff>125273</xdr:rowOff>
    </xdr:to>
    <xdr:sp macro="" textlink="">
      <xdr:nvSpPr>
        <xdr:cNvPr id="501" name="フローチャート : 判断 500"/>
        <xdr:cNvSpPr/>
      </xdr:nvSpPr>
      <xdr:spPr>
        <a:xfrm>
          <a:off x="12763500" y="653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141800</xdr:rowOff>
    </xdr:from>
    <xdr:ext cx="469744" cy="259045"/>
    <xdr:sp macro="" textlink="">
      <xdr:nvSpPr>
        <xdr:cNvPr id="502" name="テキスト ボックス 501"/>
        <xdr:cNvSpPr txBox="1"/>
      </xdr:nvSpPr>
      <xdr:spPr>
        <a:xfrm>
          <a:off x="12579427" y="631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31</xdr:row>
      <xdr:rowOff>18605</xdr:rowOff>
    </xdr:from>
    <xdr:to>
      <xdr:col>23</xdr:col>
      <xdr:colOff>568325</xdr:colOff>
      <xdr:row>31</xdr:row>
      <xdr:rowOff>120205</xdr:rowOff>
    </xdr:to>
    <xdr:sp macro="" textlink="">
      <xdr:nvSpPr>
        <xdr:cNvPr id="508" name="円/楕円 507"/>
        <xdr:cNvSpPr/>
      </xdr:nvSpPr>
      <xdr:spPr>
        <a:xfrm>
          <a:off x="16268700" y="533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143082</xdr:rowOff>
    </xdr:from>
    <xdr:ext cx="534377" cy="259045"/>
    <xdr:sp macro="" textlink="">
      <xdr:nvSpPr>
        <xdr:cNvPr id="509" name="災害復旧事業費該当値テキスト"/>
        <xdr:cNvSpPr txBox="1"/>
      </xdr:nvSpPr>
      <xdr:spPr>
        <a:xfrm>
          <a:off x="16370300" y="528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35,345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71946</xdr:rowOff>
    </xdr:from>
    <xdr:to>
      <xdr:col>22</xdr:col>
      <xdr:colOff>415925</xdr:colOff>
      <xdr:row>36</xdr:row>
      <xdr:rowOff>2096</xdr:rowOff>
    </xdr:to>
    <xdr:sp macro="" textlink="">
      <xdr:nvSpPr>
        <xdr:cNvPr id="510" name="円/楕円 509"/>
        <xdr:cNvSpPr/>
      </xdr:nvSpPr>
      <xdr:spPr>
        <a:xfrm>
          <a:off x="15430500" y="607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18623</xdr:rowOff>
    </xdr:from>
    <xdr:ext cx="534377" cy="259045"/>
    <xdr:sp macro="" textlink="">
      <xdr:nvSpPr>
        <xdr:cNvPr id="511" name="テキスト ボックス 510"/>
        <xdr:cNvSpPr txBox="1"/>
      </xdr:nvSpPr>
      <xdr:spPr>
        <a:xfrm>
          <a:off x="15214111" y="58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111417</xdr:rowOff>
    </xdr:from>
    <xdr:to>
      <xdr:col>21</xdr:col>
      <xdr:colOff>212725</xdr:colOff>
      <xdr:row>39</xdr:row>
      <xdr:rowOff>41567</xdr:rowOff>
    </xdr:to>
    <xdr:sp macro="" textlink="">
      <xdr:nvSpPr>
        <xdr:cNvPr id="512" name="円/楕円 511"/>
        <xdr:cNvSpPr/>
      </xdr:nvSpPr>
      <xdr:spPr>
        <a:xfrm>
          <a:off x="14541500" y="662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32694</xdr:rowOff>
    </xdr:from>
    <xdr:ext cx="469744" cy="259045"/>
    <xdr:sp macro="" textlink="">
      <xdr:nvSpPr>
        <xdr:cNvPr id="513" name="テキスト ボックス 512"/>
        <xdr:cNvSpPr txBox="1"/>
      </xdr:nvSpPr>
      <xdr:spPr>
        <a:xfrm>
          <a:off x="14357427" y="671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125095</xdr:rowOff>
    </xdr:from>
    <xdr:to>
      <xdr:col>20</xdr:col>
      <xdr:colOff>9525</xdr:colOff>
      <xdr:row>39</xdr:row>
      <xdr:rowOff>55245</xdr:rowOff>
    </xdr:to>
    <xdr:sp macro="" textlink="">
      <xdr:nvSpPr>
        <xdr:cNvPr id="514" name="円/楕円 513"/>
        <xdr:cNvSpPr/>
      </xdr:nvSpPr>
      <xdr:spPr>
        <a:xfrm>
          <a:off x="13652500" y="66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46372</xdr:rowOff>
    </xdr:from>
    <xdr:ext cx="469744" cy="259045"/>
    <xdr:sp macro="" textlink="">
      <xdr:nvSpPr>
        <xdr:cNvPr id="515" name="テキスト ボックス 514"/>
        <xdr:cNvSpPr txBox="1"/>
      </xdr:nvSpPr>
      <xdr:spPr>
        <a:xfrm>
          <a:off x="13468427" y="673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127153</xdr:rowOff>
    </xdr:from>
    <xdr:to>
      <xdr:col>18</xdr:col>
      <xdr:colOff>492125</xdr:colOff>
      <xdr:row>39</xdr:row>
      <xdr:rowOff>57303</xdr:rowOff>
    </xdr:to>
    <xdr:sp macro="" textlink="">
      <xdr:nvSpPr>
        <xdr:cNvPr id="516" name="円/楕円 515"/>
        <xdr:cNvSpPr/>
      </xdr:nvSpPr>
      <xdr:spPr>
        <a:xfrm>
          <a:off x="12763500" y="66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48430</xdr:rowOff>
    </xdr:from>
    <xdr:ext cx="378565" cy="259045"/>
    <xdr:sp macro="" textlink="">
      <xdr:nvSpPr>
        <xdr:cNvPr id="517" name="テキスト ボックス 516"/>
        <xdr:cNvSpPr txBox="1"/>
      </xdr:nvSpPr>
      <xdr:spPr>
        <a:xfrm>
          <a:off x="12625017" y="6734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3" name="テキスト ボックス 54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0" name="テキスト ボックス 55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8" name="正方形/長方形 56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9" name="正方形/長方形 56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0" name="正方形/長方形 56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1" name="正方形/長方形 57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2" name="正方形/長方形 57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3" name="正方形/長方形 57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7" name="直線コネクタ 57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8" name="テキスト ボックス 57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9" name="直線コネクタ 57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0" name="テキスト ボックス 57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1" name="直線コネクタ 58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2" name="テキスト ボックス 58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3" name="直線コネクタ 58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4" name="テキスト ボックス 58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5" name="直線コネクタ 58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6" name="テキスト ボックス 58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7" name="直線コネクタ 58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8" name="テキスト ボックス 58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2" name="直線コネクタ 591"/>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3"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594" name="直線コネクタ 593"/>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595"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596" name="直線コネクタ 595"/>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146084</xdr:rowOff>
    </xdr:from>
    <xdr:to>
      <xdr:col>23</xdr:col>
      <xdr:colOff>517525</xdr:colOff>
      <xdr:row>72</xdr:row>
      <xdr:rowOff>61405</xdr:rowOff>
    </xdr:to>
    <xdr:cxnSp macro="">
      <xdr:nvCxnSpPr>
        <xdr:cNvPr id="597" name="直線コネクタ 596"/>
        <xdr:cNvCxnSpPr/>
      </xdr:nvCxnSpPr>
      <xdr:spPr>
        <a:xfrm>
          <a:off x="15481300" y="12319034"/>
          <a:ext cx="838200" cy="8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40695</xdr:rowOff>
    </xdr:from>
    <xdr:ext cx="534377" cy="259045"/>
    <xdr:sp macro="" textlink="">
      <xdr:nvSpPr>
        <xdr:cNvPr id="598" name="公債費平均値テキスト"/>
        <xdr:cNvSpPr txBox="1"/>
      </xdr:nvSpPr>
      <xdr:spPr>
        <a:xfrm>
          <a:off x="16370300" y="1289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599" name="フローチャート : 判断 598"/>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101883</xdr:rowOff>
    </xdr:from>
    <xdr:to>
      <xdr:col>22</xdr:col>
      <xdr:colOff>365125</xdr:colOff>
      <xdr:row>71</xdr:row>
      <xdr:rowOff>146084</xdr:rowOff>
    </xdr:to>
    <xdr:cxnSp macro="">
      <xdr:nvCxnSpPr>
        <xdr:cNvPr id="600" name="直線コネクタ 599"/>
        <xdr:cNvCxnSpPr/>
      </xdr:nvCxnSpPr>
      <xdr:spPr>
        <a:xfrm>
          <a:off x="14592300" y="12103383"/>
          <a:ext cx="889000" cy="21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601" name="フローチャート : 判断 600"/>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92032</xdr:rowOff>
    </xdr:from>
    <xdr:ext cx="534377" cy="259045"/>
    <xdr:sp macro="" textlink="">
      <xdr:nvSpPr>
        <xdr:cNvPr id="602" name="テキスト ボックス 601"/>
        <xdr:cNvSpPr txBox="1"/>
      </xdr:nvSpPr>
      <xdr:spPr>
        <a:xfrm>
          <a:off x="15214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101883</xdr:rowOff>
    </xdr:from>
    <xdr:to>
      <xdr:col>21</xdr:col>
      <xdr:colOff>161925</xdr:colOff>
      <xdr:row>70</xdr:row>
      <xdr:rowOff>128074</xdr:rowOff>
    </xdr:to>
    <xdr:cxnSp macro="">
      <xdr:nvCxnSpPr>
        <xdr:cNvPr id="603" name="直線コネクタ 602"/>
        <xdr:cNvCxnSpPr/>
      </xdr:nvCxnSpPr>
      <xdr:spPr>
        <a:xfrm flipV="1">
          <a:off x="13703300" y="12103383"/>
          <a:ext cx="889000" cy="2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4" name="フローチャート : 判断 603"/>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94661</xdr:rowOff>
    </xdr:from>
    <xdr:ext cx="534377" cy="259045"/>
    <xdr:sp macro="" textlink="">
      <xdr:nvSpPr>
        <xdr:cNvPr id="605" name="テキスト ボックス 604"/>
        <xdr:cNvSpPr txBox="1"/>
      </xdr:nvSpPr>
      <xdr:spPr>
        <a:xfrm>
          <a:off x="14325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71218</xdr:rowOff>
    </xdr:from>
    <xdr:to>
      <xdr:col>19</xdr:col>
      <xdr:colOff>644525</xdr:colOff>
      <xdr:row>70</xdr:row>
      <xdr:rowOff>128074</xdr:rowOff>
    </xdr:to>
    <xdr:cxnSp macro="">
      <xdr:nvCxnSpPr>
        <xdr:cNvPr id="606" name="直線コネクタ 605"/>
        <xdr:cNvCxnSpPr/>
      </xdr:nvCxnSpPr>
      <xdr:spPr>
        <a:xfrm>
          <a:off x="12814300" y="12072718"/>
          <a:ext cx="889000" cy="5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7" name="フローチャート : 判断 606"/>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92326</xdr:rowOff>
    </xdr:from>
    <xdr:ext cx="534377" cy="259045"/>
    <xdr:sp macro="" textlink="">
      <xdr:nvSpPr>
        <xdr:cNvPr id="608" name="テキスト ボックス 607"/>
        <xdr:cNvSpPr txBox="1"/>
      </xdr:nvSpPr>
      <xdr:spPr>
        <a:xfrm>
          <a:off x="13436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9" name="フローチャート : 判断 608"/>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73581</xdr:rowOff>
    </xdr:from>
    <xdr:ext cx="534377" cy="259045"/>
    <xdr:sp macro="" textlink="">
      <xdr:nvSpPr>
        <xdr:cNvPr id="610" name="テキスト ボックス 609"/>
        <xdr:cNvSpPr txBox="1"/>
      </xdr:nvSpPr>
      <xdr:spPr>
        <a:xfrm>
          <a:off x="12547111" y="129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10605</xdr:rowOff>
    </xdr:from>
    <xdr:to>
      <xdr:col>23</xdr:col>
      <xdr:colOff>568325</xdr:colOff>
      <xdr:row>72</xdr:row>
      <xdr:rowOff>112205</xdr:rowOff>
    </xdr:to>
    <xdr:sp macro="" textlink="">
      <xdr:nvSpPr>
        <xdr:cNvPr id="616" name="円/楕円 615"/>
        <xdr:cNvSpPr/>
      </xdr:nvSpPr>
      <xdr:spPr>
        <a:xfrm>
          <a:off x="16268700" y="123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33482</xdr:rowOff>
    </xdr:from>
    <xdr:ext cx="534377" cy="259045"/>
    <xdr:sp macro="" textlink="">
      <xdr:nvSpPr>
        <xdr:cNvPr id="617" name="公債費該当値テキスト"/>
        <xdr:cNvSpPr txBox="1"/>
      </xdr:nvSpPr>
      <xdr:spPr>
        <a:xfrm>
          <a:off x="16370300" y="1220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75,795</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95284</xdr:rowOff>
    </xdr:from>
    <xdr:to>
      <xdr:col>22</xdr:col>
      <xdr:colOff>415925</xdr:colOff>
      <xdr:row>72</xdr:row>
      <xdr:rowOff>25434</xdr:rowOff>
    </xdr:to>
    <xdr:sp macro="" textlink="">
      <xdr:nvSpPr>
        <xdr:cNvPr id="618" name="円/楕円 617"/>
        <xdr:cNvSpPr/>
      </xdr:nvSpPr>
      <xdr:spPr>
        <a:xfrm>
          <a:off x="15430500" y="1226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41961</xdr:rowOff>
    </xdr:from>
    <xdr:ext cx="534377" cy="259045"/>
    <xdr:sp macro="" textlink="">
      <xdr:nvSpPr>
        <xdr:cNvPr id="619" name="テキスト ボックス 618"/>
        <xdr:cNvSpPr txBox="1"/>
      </xdr:nvSpPr>
      <xdr:spPr>
        <a:xfrm>
          <a:off x="15214111" y="1204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81,109</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51083</xdr:rowOff>
    </xdr:from>
    <xdr:to>
      <xdr:col>21</xdr:col>
      <xdr:colOff>212725</xdr:colOff>
      <xdr:row>70</xdr:row>
      <xdr:rowOff>152683</xdr:rowOff>
    </xdr:to>
    <xdr:sp macro="" textlink="">
      <xdr:nvSpPr>
        <xdr:cNvPr id="620" name="円/楕円 619"/>
        <xdr:cNvSpPr/>
      </xdr:nvSpPr>
      <xdr:spPr>
        <a:xfrm>
          <a:off x="14541500" y="1205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68</xdr:row>
      <xdr:rowOff>169210</xdr:rowOff>
    </xdr:from>
    <xdr:ext cx="534377" cy="259045"/>
    <xdr:sp macro="" textlink="">
      <xdr:nvSpPr>
        <xdr:cNvPr id="621" name="テキスト ボックス 620"/>
        <xdr:cNvSpPr txBox="1"/>
      </xdr:nvSpPr>
      <xdr:spPr>
        <a:xfrm>
          <a:off x="14325111" y="1182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94,316</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77274</xdr:rowOff>
    </xdr:from>
    <xdr:to>
      <xdr:col>20</xdr:col>
      <xdr:colOff>9525</xdr:colOff>
      <xdr:row>71</xdr:row>
      <xdr:rowOff>7424</xdr:rowOff>
    </xdr:to>
    <xdr:sp macro="" textlink="">
      <xdr:nvSpPr>
        <xdr:cNvPr id="622" name="円/楕円 621"/>
        <xdr:cNvSpPr/>
      </xdr:nvSpPr>
      <xdr:spPr>
        <a:xfrm>
          <a:off x="13652500" y="1207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69</xdr:row>
      <xdr:rowOff>23951</xdr:rowOff>
    </xdr:from>
    <xdr:ext cx="534377" cy="259045"/>
    <xdr:sp macro="" textlink="">
      <xdr:nvSpPr>
        <xdr:cNvPr id="623" name="テキスト ボックス 622"/>
        <xdr:cNvSpPr txBox="1"/>
      </xdr:nvSpPr>
      <xdr:spPr>
        <a:xfrm>
          <a:off x="13436111" y="1185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92,712</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20418</xdr:rowOff>
    </xdr:from>
    <xdr:to>
      <xdr:col>18</xdr:col>
      <xdr:colOff>492125</xdr:colOff>
      <xdr:row>70</xdr:row>
      <xdr:rowOff>122018</xdr:rowOff>
    </xdr:to>
    <xdr:sp macro="" textlink="">
      <xdr:nvSpPr>
        <xdr:cNvPr id="624" name="円/楕円 623"/>
        <xdr:cNvSpPr/>
      </xdr:nvSpPr>
      <xdr:spPr>
        <a:xfrm>
          <a:off x="12763500" y="1202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68</xdr:row>
      <xdr:rowOff>138545</xdr:rowOff>
    </xdr:from>
    <xdr:ext cx="534377" cy="259045"/>
    <xdr:sp macro="" textlink="">
      <xdr:nvSpPr>
        <xdr:cNvPr id="625" name="テキスト ボックス 624"/>
        <xdr:cNvSpPr txBox="1"/>
      </xdr:nvSpPr>
      <xdr:spPr>
        <a:xfrm>
          <a:off x="12547111" y="1179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6" name="直線コネクタ 63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7" name="テキスト ボックス 63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8" name="直線コネクタ 63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9" name="テキスト ボックス 63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0" name="直線コネクタ 63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1" name="テキスト ボックス 64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2" name="直線コネクタ 64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3" name="テキスト ボックス 64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4" name="直線コネクタ 64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5" name="テキスト ボックス 64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49" name="直線コネクタ 648"/>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0"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1" name="直線コネクタ 650"/>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2"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3" name="直線コネクタ 652"/>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132499</xdr:rowOff>
    </xdr:from>
    <xdr:to>
      <xdr:col>23</xdr:col>
      <xdr:colOff>517525</xdr:colOff>
      <xdr:row>97</xdr:row>
      <xdr:rowOff>146920</xdr:rowOff>
    </xdr:to>
    <xdr:cxnSp macro="">
      <xdr:nvCxnSpPr>
        <xdr:cNvPr id="654" name="直線コネクタ 653"/>
        <xdr:cNvCxnSpPr/>
      </xdr:nvCxnSpPr>
      <xdr:spPr>
        <a:xfrm flipV="1">
          <a:off x="15481300" y="16763149"/>
          <a:ext cx="838200" cy="1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65346</xdr:rowOff>
    </xdr:from>
    <xdr:ext cx="534377" cy="259045"/>
    <xdr:sp macro="" textlink="">
      <xdr:nvSpPr>
        <xdr:cNvPr id="655" name="積立金平均値テキスト"/>
        <xdr:cNvSpPr txBox="1"/>
      </xdr:nvSpPr>
      <xdr:spPr>
        <a:xfrm>
          <a:off x="16370300" y="1669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56" name="フローチャート : 判断 655"/>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45135</xdr:rowOff>
    </xdr:from>
    <xdr:to>
      <xdr:col>22</xdr:col>
      <xdr:colOff>365125</xdr:colOff>
      <xdr:row>97</xdr:row>
      <xdr:rowOff>146920</xdr:rowOff>
    </xdr:to>
    <xdr:cxnSp macro="">
      <xdr:nvCxnSpPr>
        <xdr:cNvPr id="657" name="直線コネクタ 656"/>
        <xdr:cNvCxnSpPr/>
      </xdr:nvCxnSpPr>
      <xdr:spPr>
        <a:xfrm>
          <a:off x="14592300" y="16675785"/>
          <a:ext cx="889000" cy="10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7386</xdr:rowOff>
    </xdr:from>
    <xdr:to>
      <xdr:col>22</xdr:col>
      <xdr:colOff>415925</xdr:colOff>
      <xdr:row>97</xdr:row>
      <xdr:rowOff>108986</xdr:rowOff>
    </xdr:to>
    <xdr:sp macro="" textlink="">
      <xdr:nvSpPr>
        <xdr:cNvPr id="658" name="フローチャート : 判断 657"/>
        <xdr:cNvSpPr/>
      </xdr:nvSpPr>
      <xdr:spPr>
        <a:xfrm>
          <a:off x="1543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125513</xdr:rowOff>
    </xdr:from>
    <xdr:ext cx="534377" cy="259045"/>
    <xdr:sp macro="" textlink="">
      <xdr:nvSpPr>
        <xdr:cNvPr id="659" name="テキスト ボックス 658"/>
        <xdr:cNvSpPr txBox="1"/>
      </xdr:nvSpPr>
      <xdr:spPr>
        <a:xfrm>
          <a:off x="1521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45135</xdr:rowOff>
    </xdr:from>
    <xdr:to>
      <xdr:col>21</xdr:col>
      <xdr:colOff>161925</xdr:colOff>
      <xdr:row>97</xdr:row>
      <xdr:rowOff>92170</xdr:rowOff>
    </xdr:to>
    <xdr:cxnSp macro="">
      <xdr:nvCxnSpPr>
        <xdr:cNvPr id="660" name="直線コネクタ 659"/>
        <xdr:cNvCxnSpPr/>
      </xdr:nvCxnSpPr>
      <xdr:spPr>
        <a:xfrm flipV="1">
          <a:off x="13703300" y="16675785"/>
          <a:ext cx="889000" cy="4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129991</xdr:rowOff>
    </xdr:from>
    <xdr:to>
      <xdr:col>21</xdr:col>
      <xdr:colOff>212725</xdr:colOff>
      <xdr:row>97</xdr:row>
      <xdr:rowOff>60141</xdr:rowOff>
    </xdr:to>
    <xdr:sp macro="" textlink="">
      <xdr:nvSpPr>
        <xdr:cNvPr id="661" name="フローチャート : 判断 660"/>
        <xdr:cNvSpPr/>
      </xdr:nvSpPr>
      <xdr:spPr>
        <a:xfrm>
          <a:off x="14541500" y="1658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76668</xdr:rowOff>
    </xdr:from>
    <xdr:ext cx="534377" cy="259045"/>
    <xdr:sp macro="" textlink="">
      <xdr:nvSpPr>
        <xdr:cNvPr id="662" name="テキスト ボックス 661"/>
        <xdr:cNvSpPr txBox="1"/>
      </xdr:nvSpPr>
      <xdr:spPr>
        <a:xfrm>
          <a:off x="14325111" y="1636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133795</xdr:rowOff>
    </xdr:from>
    <xdr:to>
      <xdr:col>19</xdr:col>
      <xdr:colOff>644525</xdr:colOff>
      <xdr:row>97</xdr:row>
      <xdr:rowOff>92170</xdr:rowOff>
    </xdr:to>
    <xdr:cxnSp macro="">
      <xdr:nvCxnSpPr>
        <xdr:cNvPr id="663" name="直線コネクタ 662"/>
        <xdr:cNvCxnSpPr/>
      </xdr:nvCxnSpPr>
      <xdr:spPr>
        <a:xfrm>
          <a:off x="12814300" y="16592995"/>
          <a:ext cx="889000" cy="12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169424</xdr:rowOff>
    </xdr:from>
    <xdr:to>
      <xdr:col>20</xdr:col>
      <xdr:colOff>9525</xdr:colOff>
      <xdr:row>96</xdr:row>
      <xdr:rowOff>99574</xdr:rowOff>
    </xdr:to>
    <xdr:sp macro="" textlink="">
      <xdr:nvSpPr>
        <xdr:cNvPr id="664" name="フローチャート : 判断 663"/>
        <xdr:cNvSpPr/>
      </xdr:nvSpPr>
      <xdr:spPr>
        <a:xfrm>
          <a:off x="13652500" y="1645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116101</xdr:rowOff>
    </xdr:from>
    <xdr:ext cx="534377" cy="259045"/>
    <xdr:sp macro="" textlink="">
      <xdr:nvSpPr>
        <xdr:cNvPr id="665" name="テキスト ボックス 664"/>
        <xdr:cNvSpPr txBox="1"/>
      </xdr:nvSpPr>
      <xdr:spPr>
        <a:xfrm>
          <a:off x="13436111" y="16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31789</xdr:rowOff>
    </xdr:from>
    <xdr:to>
      <xdr:col>18</xdr:col>
      <xdr:colOff>492125</xdr:colOff>
      <xdr:row>97</xdr:row>
      <xdr:rowOff>133389</xdr:rowOff>
    </xdr:to>
    <xdr:sp macro="" textlink="">
      <xdr:nvSpPr>
        <xdr:cNvPr id="666" name="フローチャート : 判断 665"/>
        <xdr:cNvSpPr/>
      </xdr:nvSpPr>
      <xdr:spPr>
        <a:xfrm>
          <a:off x="12763500" y="1666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124516</xdr:rowOff>
    </xdr:from>
    <xdr:ext cx="534377" cy="259045"/>
    <xdr:sp macro="" textlink="">
      <xdr:nvSpPr>
        <xdr:cNvPr id="667" name="テキスト ボックス 666"/>
        <xdr:cNvSpPr txBox="1"/>
      </xdr:nvSpPr>
      <xdr:spPr>
        <a:xfrm>
          <a:off x="12547111" y="1675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81699</xdr:rowOff>
    </xdr:from>
    <xdr:to>
      <xdr:col>23</xdr:col>
      <xdr:colOff>568325</xdr:colOff>
      <xdr:row>98</xdr:row>
      <xdr:rowOff>11849</xdr:rowOff>
    </xdr:to>
    <xdr:sp macro="" textlink="">
      <xdr:nvSpPr>
        <xdr:cNvPr id="673" name="円/楕円 672"/>
        <xdr:cNvSpPr/>
      </xdr:nvSpPr>
      <xdr:spPr>
        <a:xfrm>
          <a:off x="16268700" y="1671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104576</xdr:rowOff>
    </xdr:from>
    <xdr:ext cx="534377" cy="259045"/>
    <xdr:sp macro="" textlink="">
      <xdr:nvSpPr>
        <xdr:cNvPr id="674" name="積立金該当値テキスト"/>
        <xdr:cNvSpPr txBox="1"/>
      </xdr:nvSpPr>
      <xdr:spPr>
        <a:xfrm>
          <a:off x="16370300" y="1656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13,378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96120</xdr:rowOff>
    </xdr:from>
    <xdr:to>
      <xdr:col>22</xdr:col>
      <xdr:colOff>415925</xdr:colOff>
      <xdr:row>98</xdr:row>
      <xdr:rowOff>26270</xdr:rowOff>
    </xdr:to>
    <xdr:sp macro="" textlink="">
      <xdr:nvSpPr>
        <xdr:cNvPr id="675" name="円/楕円 674"/>
        <xdr:cNvSpPr/>
      </xdr:nvSpPr>
      <xdr:spPr>
        <a:xfrm>
          <a:off x="15430500" y="167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17397</xdr:rowOff>
    </xdr:from>
    <xdr:ext cx="534377" cy="259045"/>
    <xdr:sp macro="" textlink="">
      <xdr:nvSpPr>
        <xdr:cNvPr id="676" name="テキスト ボックス 675"/>
        <xdr:cNvSpPr txBox="1"/>
      </xdr:nvSpPr>
      <xdr:spPr>
        <a:xfrm>
          <a:off x="15214111" y="1681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165785</xdr:rowOff>
    </xdr:from>
    <xdr:to>
      <xdr:col>21</xdr:col>
      <xdr:colOff>212725</xdr:colOff>
      <xdr:row>97</xdr:row>
      <xdr:rowOff>95935</xdr:rowOff>
    </xdr:to>
    <xdr:sp macro="" textlink="">
      <xdr:nvSpPr>
        <xdr:cNvPr id="677" name="円/楕円 676"/>
        <xdr:cNvSpPr/>
      </xdr:nvSpPr>
      <xdr:spPr>
        <a:xfrm>
          <a:off x="14541500" y="1662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87062</xdr:rowOff>
    </xdr:from>
    <xdr:ext cx="534377" cy="259045"/>
    <xdr:sp macro="" textlink="">
      <xdr:nvSpPr>
        <xdr:cNvPr id="678" name="テキスト ボックス 677"/>
        <xdr:cNvSpPr txBox="1"/>
      </xdr:nvSpPr>
      <xdr:spPr>
        <a:xfrm>
          <a:off x="14325111" y="167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41370</xdr:rowOff>
    </xdr:from>
    <xdr:to>
      <xdr:col>20</xdr:col>
      <xdr:colOff>9525</xdr:colOff>
      <xdr:row>97</xdr:row>
      <xdr:rowOff>142970</xdr:rowOff>
    </xdr:to>
    <xdr:sp macro="" textlink="">
      <xdr:nvSpPr>
        <xdr:cNvPr id="679" name="円/楕円 678"/>
        <xdr:cNvSpPr/>
      </xdr:nvSpPr>
      <xdr:spPr>
        <a:xfrm>
          <a:off x="13652500" y="166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134097</xdr:rowOff>
    </xdr:from>
    <xdr:ext cx="534377" cy="259045"/>
    <xdr:sp macro="" textlink="">
      <xdr:nvSpPr>
        <xdr:cNvPr id="680" name="テキスト ボックス 679"/>
        <xdr:cNvSpPr txBox="1"/>
      </xdr:nvSpPr>
      <xdr:spPr>
        <a:xfrm>
          <a:off x="13436111" y="1676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82995</xdr:rowOff>
    </xdr:from>
    <xdr:to>
      <xdr:col>18</xdr:col>
      <xdr:colOff>492125</xdr:colOff>
      <xdr:row>97</xdr:row>
      <xdr:rowOff>13145</xdr:rowOff>
    </xdr:to>
    <xdr:sp macro="" textlink="">
      <xdr:nvSpPr>
        <xdr:cNvPr id="681" name="円/楕円 680"/>
        <xdr:cNvSpPr/>
      </xdr:nvSpPr>
      <xdr:spPr>
        <a:xfrm>
          <a:off x="12763500" y="165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29672</xdr:rowOff>
    </xdr:from>
    <xdr:ext cx="534377" cy="259045"/>
    <xdr:sp macro="" textlink="">
      <xdr:nvSpPr>
        <xdr:cNvPr id="682" name="テキスト ボックス 681"/>
        <xdr:cNvSpPr txBox="1"/>
      </xdr:nvSpPr>
      <xdr:spPr>
        <a:xfrm>
          <a:off x="12547111" y="1631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3" name="直線コネクタ 69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4" name="テキスト ボックス 69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5" name="直線コネクタ 69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6" name="テキスト ボックス 69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7" name="直線コネクタ 69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8" name="テキスト ボックス 69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9" name="直線コネクタ 69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0" name="テキスト ボックス 69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1" name="直線コネクタ 70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2" name="テキスト ボックス 70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3" name="直線コネクタ 70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4" name="テキスト ボックス 70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06" name="直線コネクタ 705"/>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8" name="直線コネクタ 70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09"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0" name="直線コネクタ 709"/>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23495</xdr:rowOff>
    </xdr:from>
    <xdr:to>
      <xdr:col>32</xdr:col>
      <xdr:colOff>187325</xdr:colOff>
      <xdr:row>38</xdr:row>
      <xdr:rowOff>27153</xdr:rowOff>
    </xdr:to>
    <xdr:cxnSp macro="">
      <xdr:nvCxnSpPr>
        <xdr:cNvPr id="711" name="直線コネクタ 710"/>
        <xdr:cNvCxnSpPr/>
      </xdr:nvCxnSpPr>
      <xdr:spPr>
        <a:xfrm>
          <a:off x="21323300" y="6538595"/>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71290</xdr:rowOff>
    </xdr:from>
    <xdr:ext cx="469744" cy="259045"/>
    <xdr:sp macro="" textlink="">
      <xdr:nvSpPr>
        <xdr:cNvPr id="712" name="投資及び出資金平均値テキスト"/>
        <xdr:cNvSpPr txBox="1"/>
      </xdr:nvSpPr>
      <xdr:spPr>
        <a:xfrm>
          <a:off x="22212300" y="6586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3" name="フローチャート : 判断 712"/>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57366</xdr:rowOff>
    </xdr:from>
    <xdr:to>
      <xdr:col>31</xdr:col>
      <xdr:colOff>34925</xdr:colOff>
      <xdr:row>38</xdr:row>
      <xdr:rowOff>23495</xdr:rowOff>
    </xdr:to>
    <xdr:cxnSp macro="">
      <xdr:nvCxnSpPr>
        <xdr:cNvPr id="714" name="直線コネクタ 713"/>
        <xdr:cNvCxnSpPr/>
      </xdr:nvCxnSpPr>
      <xdr:spPr>
        <a:xfrm>
          <a:off x="20434300" y="6401016"/>
          <a:ext cx="889000" cy="13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117666</xdr:rowOff>
    </xdr:from>
    <xdr:to>
      <xdr:col>31</xdr:col>
      <xdr:colOff>85725</xdr:colOff>
      <xdr:row>39</xdr:row>
      <xdr:rowOff>47816</xdr:rowOff>
    </xdr:to>
    <xdr:sp macro="" textlink="">
      <xdr:nvSpPr>
        <xdr:cNvPr id="715" name="フローチャート : 判断 714"/>
        <xdr:cNvSpPr/>
      </xdr:nvSpPr>
      <xdr:spPr>
        <a:xfrm>
          <a:off x="21272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38943</xdr:rowOff>
    </xdr:from>
    <xdr:ext cx="469744" cy="259045"/>
    <xdr:sp macro="" textlink="">
      <xdr:nvSpPr>
        <xdr:cNvPr id="716" name="テキスト ボックス 715"/>
        <xdr:cNvSpPr txBox="1"/>
      </xdr:nvSpPr>
      <xdr:spPr>
        <a:xfrm>
          <a:off x="21088427" y="672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57366</xdr:rowOff>
    </xdr:from>
    <xdr:to>
      <xdr:col>29</xdr:col>
      <xdr:colOff>517525</xdr:colOff>
      <xdr:row>37</xdr:row>
      <xdr:rowOff>130366</xdr:rowOff>
    </xdr:to>
    <xdr:cxnSp macro="">
      <xdr:nvCxnSpPr>
        <xdr:cNvPr id="717" name="直線コネクタ 716"/>
        <xdr:cNvCxnSpPr/>
      </xdr:nvCxnSpPr>
      <xdr:spPr>
        <a:xfrm flipV="1">
          <a:off x="19545300" y="6401016"/>
          <a:ext cx="889000" cy="7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100902</xdr:rowOff>
    </xdr:from>
    <xdr:to>
      <xdr:col>29</xdr:col>
      <xdr:colOff>568325</xdr:colOff>
      <xdr:row>39</xdr:row>
      <xdr:rowOff>31052</xdr:rowOff>
    </xdr:to>
    <xdr:sp macro="" textlink="">
      <xdr:nvSpPr>
        <xdr:cNvPr id="718" name="フローチャート : 判断 717"/>
        <xdr:cNvSpPr/>
      </xdr:nvSpPr>
      <xdr:spPr>
        <a:xfrm>
          <a:off x="20383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22179</xdr:rowOff>
    </xdr:from>
    <xdr:ext cx="469744" cy="259045"/>
    <xdr:sp macro="" textlink="">
      <xdr:nvSpPr>
        <xdr:cNvPr id="719" name="テキスト ボックス 718"/>
        <xdr:cNvSpPr txBox="1"/>
      </xdr:nvSpPr>
      <xdr:spPr>
        <a:xfrm>
          <a:off x="20199427" y="670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120345</xdr:rowOff>
    </xdr:from>
    <xdr:to>
      <xdr:col>28</xdr:col>
      <xdr:colOff>314325</xdr:colOff>
      <xdr:row>37</xdr:row>
      <xdr:rowOff>130366</xdr:rowOff>
    </xdr:to>
    <xdr:cxnSp macro="">
      <xdr:nvCxnSpPr>
        <xdr:cNvPr id="720" name="直線コネクタ 719"/>
        <xdr:cNvCxnSpPr/>
      </xdr:nvCxnSpPr>
      <xdr:spPr>
        <a:xfrm>
          <a:off x="18656300" y="6292545"/>
          <a:ext cx="889000" cy="18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108674</xdr:rowOff>
    </xdr:from>
    <xdr:to>
      <xdr:col>28</xdr:col>
      <xdr:colOff>365125</xdr:colOff>
      <xdr:row>39</xdr:row>
      <xdr:rowOff>38824</xdr:rowOff>
    </xdr:to>
    <xdr:sp macro="" textlink="">
      <xdr:nvSpPr>
        <xdr:cNvPr id="721" name="フローチャート : 判断 720"/>
        <xdr:cNvSpPr/>
      </xdr:nvSpPr>
      <xdr:spPr>
        <a:xfrm>
          <a:off x="19494500" y="66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29951</xdr:rowOff>
    </xdr:from>
    <xdr:ext cx="469744" cy="259045"/>
    <xdr:sp macro="" textlink="">
      <xdr:nvSpPr>
        <xdr:cNvPr id="722" name="テキスト ボックス 721"/>
        <xdr:cNvSpPr txBox="1"/>
      </xdr:nvSpPr>
      <xdr:spPr>
        <a:xfrm>
          <a:off x="19310427" y="671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110884</xdr:rowOff>
    </xdr:from>
    <xdr:to>
      <xdr:col>27</xdr:col>
      <xdr:colOff>161925</xdr:colOff>
      <xdr:row>39</xdr:row>
      <xdr:rowOff>41034</xdr:rowOff>
    </xdr:to>
    <xdr:sp macro="" textlink="">
      <xdr:nvSpPr>
        <xdr:cNvPr id="723" name="フローチャート : 判断 722"/>
        <xdr:cNvSpPr/>
      </xdr:nvSpPr>
      <xdr:spPr>
        <a:xfrm>
          <a:off x="18605500" y="662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32161</xdr:rowOff>
    </xdr:from>
    <xdr:ext cx="469744" cy="259045"/>
    <xdr:sp macro="" textlink="">
      <xdr:nvSpPr>
        <xdr:cNvPr id="724" name="テキスト ボックス 723"/>
        <xdr:cNvSpPr txBox="1"/>
      </xdr:nvSpPr>
      <xdr:spPr>
        <a:xfrm>
          <a:off x="18421427" y="671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5" name="テキスト ボックス 72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6" name="テキスト ボックス 72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7" name="テキスト ボックス 72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8" name="テキスト ボックス 72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9" name="テキスト ボックス 72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147803</xdr:rowOff>
    </xdr:from>
    <xdr:to>
      <xdr:col>32</xdr:col>
      <xdr:colOff>238125</xdr:colOff>
      <xdr:row>38</xdr:row>
      <xdr:rowOff>77953</xdr:rowOff>
    </xdr:to>
    <xdr:sp macro="" textlink="">
      <xdr:nvSpPr>
        <xdr:cNvPr id="730" name="円/楕円 729"/>
        <xdr:cNvSpPr/>
      </xdr:nvSpPr>
      <xdr:spPr>
        <a:xfrm>
          <a:off x="22110700" y="649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170680</xdr:rowOff>
    </xdr:from>
    <xdr:ext cx="469744" cy="259045"/>
    <xdr:sp macro="" textlink="">
      <xdr:nvSpPr>
        <xdr:cNvPr id="731" name="投資及び出資金該当値テキスト"/>
        <xdr:cNvSpPr txBox="1"/>
      </xdr:nvSpPr>
      <xdr:spPr>
        <a:xfrm>
          <a:off x="22212300" y="6342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4,954</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144145</xdr:rowOff>
    </xdr:from>
    <xdr:to>
      <xdr:col>31</xdr:col>
      <xdr:colOff>85725</xdr:colOff>
      <xdr:row>38</xdr:row>
      <xdr:rowOff>74295</xdr:rowOff>
    </xdr:to>
    <xdr:sp macro="" textlink="">
      <xdr:nvSpPr>
        <xdr:cNvPr id="732" name="円/楕円 731"/>
        <xdr:cNvSpPr/>
      </xdr:nvSpPr>
      <xdr:spPr>
        <a:xfrm>
          <a:off x="21272500" y="64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90822</xdr:rowOff>
    </xdr:from>
    <xdr:ext cx="469744" cy="259045"/>
    <xdr:sp macro="" textlink="">
      <xdr:nvSpPr>
        <xdr:cNvPr id="733" name="テキスト ボックス 732"/>
        <xdr:cNvSpPr txBox="1"/>
      </xdr:nvSpPr>
      <xdr:spPr>
        <a:xfrm>
          <a:off x="21088427" y="626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6566</xdr:rowOff>
    </xdr:from>
    <xdr:to>
      <xdr:col>29</xdr:col>
      <xdr:colOff>568325</xdr:colOff>
      <xdr:row>37</xdr:row>
      <xdr:rowOff>108166</xdr:rowOff>
    </xdr:to>
    <xdr:sp macro="" textlink="">
      <xdr:nvSpPr>
        <xdr:cNvPr id="734" name="円/楕円 733"/>
        <xdr:cNvSpPr/>
      </xdr:nvSpPr>
      <xdr:spPr>
        <a:xfrm>
          <a:off x="20383500" y="635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124693</xdr:rowOff>
    </xdr:from>
    <xdr:ext cx="469744" cy="259045"/>
    <xdr:sp macro="" textlink="">
      <xdr:nvSpPr>
        <xdr:cNvPr id="735" name="テキスト ボックス 734"/>
        <xdr:cNvSpPr txBox="1"/>
      </xdr:nvSpPr>
      <xdr:spPr>
        <a:xfrm>
          <a:off x="20199427" y="6125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8,661</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79566</xdr:rowOff>
    </xdr:from>
    <xdr:to>
      <xdr:col>28</xdr:col>
      <xdr:colOff>365125</xdr:colOff>
      <xdr:row>38</xdr:row>
      <xdr:rowOff>9716</xdr:rowOff>
    </xdr:to>
    <xdr:sp macro="" textlink="">
      <xdr:nvSpPr>
        <xdr:cNvPr id="736" name="円/楕円 735"/>
        <xdr:cNvSpPr/>
      </xdr:nvSpPr>
      <xdr:spPr>
        <a:xfrm>
          <a:off x="19494500" y="642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26243</xdr:rowOff>
    </xdr:from>
    <xdr:ext cx="469744" cy="259045"/>
    <xdr:sp macro="" textlink="">
      <xdr:nvSpPr>
        <xdr:cNvPr id="737" name="テキスト ボックス 736"/>
        <xdr:cNvSpPr txBox="1"/>
      </xdr:nvSpPr>
      <xdr:spPr>
        <a:xfrm>
          <a:off x="19310427" y="619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6,745</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69545</xdr:rowOff>
    </xdr:from>
    <xdr:to>
      <xdr:col>27</xdr:col>
      <xdr:colOff>161925</xdr:colOff>
      <xdr:row>36</xdr:row>
      <xdr:rowOff>171145</xdr:rowOff>
    </xdr:to>
    <xdr:sp macro="" textlink="">
      <xdr:nvSpPr>
        <xdr:cNvPr id="738" name="円/楕円 737"/>
        <xdr:cNvSpPr/>
      </xdr:nvSpPr>
      <xdr:spPr>
        <a:xfrm>
          <a:off x="18605500" y="624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35</xdr:row>
      <xdr:rowOff>16222</xdr:rowOff>
    </xdr:from>
    <xdr:ext cx="534377" cy="259045"/>
    <xdr:sp macro="" textlink="">
      <xdr:nvSpPr>
        <xdr:cNvPr id="739" name="テキスト ボックス 738"/>
        <xdr:cNvSpPr txBox="1"/>
      </xdr:nvSpPr>
      <xdr:spPr>
        <a:xfrm>
          <a:off x="18389111" y="601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0" name="正方形/長方形 73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1" name="正方形/長方形 74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2" name="正方形/長方形 74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3" name="正方形/長方形 74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4" name="正方形/長方形 74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5" name="正方形/長方形 74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6" name="正方形/長方形 74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0" name="直線コネクタ 74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1" name="テキスト ボックス 75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2" name="直線コネクタ 75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3" name="テキスト ボックス 75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4" name="直線コネクタ 75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5" name="テキスト ボックス 75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6" name="直線コネクタ 75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7" name="テキスト ボックス 75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8" name="直線コネクタ 75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9" name="テキスト ボックス 75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1" name="直線コネクタ 760"/>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3" name="直線コネクタ 76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64"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65" name="直線コネクタ 764"/>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167772</xdr:rowOff>
    </xdr:from>
    <xdr:to>
      <xdr:col>32</xdr:col>
      <xdr:colOff>187325</xdr:colOff>
      <xdr:row>57</xdr:row>
      <xdr:rowOff>170401</xdr:rowOff>
    </xdr:to>
    <xdr:cxnSp macro="">
      <xdr:nvCxnSpPr>
        <xdr:cNvPr id="766" name="直線コネクタ 765"/>
        <xdr:cNvCxnSpPr/>
      </xdr:nvCxnSpPr>
      <xdr:spPr>
        <a:xfrm flipV="1">
          <a:off x="21323300" y="9940422"/>
          <a:ext cx="8382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132785</xdr:rowOff>
    </xdr:from>
    <xdr:ext cx="469744" cy="259045"/>
    <xdr:sp macro="" textlink="">
      <xdr:nvSpPr>
        <xdr:cNvPr id="767" name="貸付金平均値テキスト"/>
        <xdr:cNvSpPr txBox="1"/>
      </xdr:nvSpPr>
      <xdr:spPr>
        <a:xfrm>
          <a:off x="22212300" y="973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68" name="フローチャート : 判断 767"/>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170401</xdr:rowOff>
    </xdr:from>
    <xdr:to>
      <xdr:col>31</xdr:col>
      <xdr:colOff>34925</xdr:colOff>
      <xdr:row>58</xdr:row>
      <xdr:rowOff>368</xdr:rowOff>
    </xdr:to>
    <xdr:cxnSp macro="">
      <xdr:nvCxnSpPr>
        <xdr:cNvPr id="769" name="直線コネクタ 768"/>
        <xdr:cNvCxnSpPr/>
      </xdr:nvCxnSpPr>
      <xdr:spPr>
        <a:xfrm flipV="1">
          <a:off x="20434300" y="9943051"/>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155674</xdr:rowOff>
    </xdr:from>
    <xdr:to>
      <xdr:col>31</xdr:col>
      <xdr:colOff>85725</xdr:colOff>
      <xdr:row>58</xdr:row>
      <xdr:rowOff>85824</xdr:rowOff>
    </xdr:to>
    <xdr:sp macro="" textlink="">
      <xdr:nvSpPr>
        <xdr:cNvPr id="770" name="フローチャート : 判断 769"/>
        <xdr:cNvSpPr/>
      </xdr:nvSpPr>
      <xdr:spPr>
        <a:xfrm>
          <a:off x="21272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76951</xdr:rowOff>
    </xdr:from>
    <xdr:ext cx="469744" cy="259045"/>
    <xdr:sp macro="" textlink="">
      <xdr:nvSpPr>
        <xdr:cNvPr id="771" name="テキスト ボックス 770"/>
        <xdr:cNvSpPr txBox="1"/>
      </xdr:nvSpPr>
      <xdr:spPr>
        <a:xfrm>
          <a:off x="21088427" y="1002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368</xdr:rowOff>
    </xdr:from>
    <xdr:to>
      <xdr:col>29</xdr:col>
      <xdr:colOff>517525</xdr:colOff>
      <xdr:row>58</xdr:row>
      <xdr:rowOff>51255</xdr:rowOff>
    </xdr:to>
    <xdr:cxnSp macro="">
      <xdr:nvCxnSpPr>
        <xdr:cNvPr id="772" name="直線コネクタ 771"/>
        <xdr:cNvCxnSpPr/>
      </xdr:nvCxnSpPr>
      <xdr:spPr>
        <a:xfrm flipV="1">
          <a:off x="19545300" y="9944468"/>
          <a:ext cx="889000" cy="5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113246</xdr:rowOff>
    </xdr:from>
    <xdr:to>
      <xdr:col>29</xdr:col>
      <xdr:colOff>568325</xdr:colOff>
      <xdr:row>58</xdr:row>
      <xdr:rowOff>43396</xdr:rowOff>
    </xdr:to>
    <xdr:sp macro="" textlink="">
      <xdr:nvSpPr>
        <xdr:cNvPr id="773" name="フローチャート : 判断 772"/>
        <xdr:cNvSpPr/>
      </xdr:nvSpPr>
      <xdr:spPr>
        <a:xfrm>
          <a:off x="20383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59923</xdr:rowOff>
    </xdr:from>
    <xdr:ext cx="469744" cy="259045"/>
    <xdr:sp macro="" textlink="">
      <xdr:nvSpPr>
        <xdr:cNvPr id="774" name="テキスト ボックス 773"/>
        <xdr:cNvSpPr txBox="1"/>
      </xdr:nvSpPr>
      <xdr:spPr>
        <a:xfrm>
          <a:off x="20199427" y="96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51186</xdr:rowOff>
    </xdr:from>
    <xdr:to>
      <xdr:col>28</xdr:col>
      <xdr:colOff>314325</xdr:colOff>
      <xdr:row>58</xdr:row>
      <xdr:rowOff>51255</xdr:rowOff>
    </xdr:to>
    <xdr:cxnSp macro="">
      <xdr:nvCxnSpPr>
        <xdr:cNvPr id="775" name="直線コネクタ 774"/>
        <xdr:cNvCxnSpPr/>
      </xdr:nvCxnSpPr>
      <xdr:spPr>
        <a:xfrm>
          <a:off x="18656300" y="9995286"/>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116286</xdr:rowOff>
    </xdr:from>
    <xdr:to>
      <xdr:col>28</xdr:col>
      <xdr:colOff>365125</xdr:colOff>
      <xdr:row>58</xdr:row>
      <xdr:rowOff>46436</xdr:rowOff>
    </xdr:to>
    <xdr:sp macro="" textlink="">
      <xdr:nvSpPr>
        <xdr:cNvPr id="776" name="フローチャート : 判断 775"/>
        <xdr:cNvSpPr/>
      </xdr:nvSpPr>
      <xdr:spPr>
        <a:xfrm>
          <a:off x="19494500" y="98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62963</xdr:rowOff>
    </xdr:from>
    <xdr:ext cx="469744" cy="259045"/>
    <xdr:sp macro="" textlink="">
      <xdr:nvSpPr>
        <xdr:cNvPr id="777" name="テキスト ボックス 776"/>
        <xdr:cNvSpPr txBox="1"/>
      </xdr:nvSpPr>
      <xdr:spPr>
        <a:xfrm>
          <a:off x="19310427" y="966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100239</xdr:rowOff>
    </xdr:from>
    <xdr:to>
      <xdr:col>27</xdr:col>
      <xdr:colOff>161925</xdr:colOff>
      <xdr:row>58</xdr:row>
      <xdr:rowOff>30389</xdr:rowOff>
    </xdr:to>
    <xdr:sp macro="" textlink="">
      <xdr:nvSpPr>
        <xdr:cNvPr id="778" name="フローチャート : 判断 777"/>
        <xdr:cNvSpPr/>
      </xdr:nvSpPr>
      <xdr:spPr>
        <a:xfrm>
          <a:off x="18605500" y="987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46916</xdr:rowOff>
    </xdr:from>
    <xdr:ext cx="469744" cy="259045"/>
    <xdr:sp macro="" textlink="">
      <xdr:nvSpPr>
        <xdr:cNvPr id="779" name="テキスト ボックス 778"/>
        <xdr:cNvSpPr txBox="1"/>
      </xdr:nvSpPr>
      <xdr:spPr>
        <a:xfrm>
          <a:off x="18421427" y="964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0" name="テキスト ボックス 77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1" name="テキスト ボックス 78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2" name="テキスト ボックス 78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3" name="テキスト ボックス 78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4" name="テキスト ボックス 78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116972</xdr:rowOff>
    </xdr:from>
    <xdr:to>
      <xdr:col>32</xdr:col>
      <xdr:colOff>238125</xdr:colOff>
      <xdr:row>58</xdr:row>
      <xdr:rowOff>47122</xdr:rowOff>
    </xdr:to>
    <xdr:sp macro="" textlink="">
      <xdr:nvSpPr>
        <xdr:cNvPr id="785" name="円/楕円 784"/>
        <xdr:cNvSpPr/>
      </xdr:nvSpPr>
      <xdr:spPr>
        <a:xfrm>
          <a:off x="22110700" y="988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95399</xdr:rowOff>
    </xdr:from>
    <xdr:ext cx="469744" cy="259045"/>
    <xdr:sp macro="" textlink="">
      <xdr:nvSpPr>
        <xdr:cNvPr id="786" name="貸付金該当値テキスト"/>
        <xdr:cNvSpPr txBox="1"/>
      </xdr:nvSpPr>
      <xdr:spPr>
        <a:xfrm>
          <a:off x="22212300" y="986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119601</xdr:rowOff>
    </xdr:from>
    <xdr:to>
      <xdr:col>31</xdr:col>
      <xdr:colOff>85725</xdr:colOff>
      <xdr:row>58</xdr:row>
      <xdr:rowOff>49751</xdr:rowOff>
    </xdr:to>
    <xdr:sp macro="" textlink="">
      <xdr:nvSpPr>
        <xdr:cNvPr id="787" name="円/楕円 786"/>
        <xdr:cNvSpPr/>
      </xdr:nvSpPr>
      <xdr:spPr>
        <a:xfrm>
          <a:off x="21272500" y="989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66278</xdr:rowOff>
    </xdr:from>
    <xdr:ext cx="469744" cy="259045"/>
    <xdr:sp macro="" textlink="">
      <xdr:nvSpPr>
        <xdr:cNvPr id="788" name="テキスト ボックス 787"/>
        <xdr:cNvSpPr txBox="1"/>
      </xdr:nvSpPr>
      <xdr:spPr>
        <a:xfrm>
          <a:off x="21088427" y="966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6,157</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121018</xdr:rowOff>
    </xdr:from>
    <xdr:to>
      <xdr:col>29</xdr:col>
      <xdr:colOff>568325</xdr:colOff>
      <xdr:row>58</xdr:row>
      <xdr:rowOff>51168</xdr:rowOff>
    </xdr:to>
    <xdr:sp macro="" textlink="">
      <xdr:nvSpPr>
        <xdr:cNvPr id="789" name="円/楕円 788"/>
        <xdr:cNvSpPr/>
      </xdr:nvSpPr>
      <xdr:spPr>
        <a:xfrm>
          <a:off x="20383500" y="989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42295</xdr:rowOff>
    </xdr:from>
    <xdr:ext cx="469744" cy="259045"/>
    <xdr:sp macro="" textlink="">
      <xdr:nvSpPr>
        <xdr:cNvPr id="790" name="テキスト ボックス 789"/>
        <xdr:cNvSpPr txBox="1"/>
      </xdr:nvSpPr>
      <xdr:spPr>
        <a:xfrm>
          <a:off x="20199427"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455</xdr:rowOff>
    </xdr:from>
    <xdr:to>
      <xdr:col>28</xdr:col>
      <xdr:colOff>365125</xdr:colOff>
      <xdr:row>58</xdr:row>
      <xdr:rowOff>102055</xdr:rowOff>
    </xdr:to>
    <xdr:sp macro="" textlink="">
      <xdr:nvSpPr>
        <xdr:cNvPr id="791" name="円/楕円 790"/>
        <xdr:cNvSpPr/>
      </xdr:nvSpPr>
      <xdr:spPr>
        <a:xfrm>
          <a:off x="19494500" y="994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93182</xdr:rowOff>
    </xdr:from>
    <xdr:ext cx="469744" cy="259045"/>
    <xdr:sp macro="" textlink="">
      <xdr:nvSpPr>
        <xdr:cNvPr id="792" name="テキスト ボックス 791"/>
        <xdr:cNvSpPr txBox="1"/>
      </xdr:nvSpPr>
      <xdr:spPr>
        <a:xfrm>
          <a:off x="19310427" y="1003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386</xdr:rowOff>
    </xdr:from>
    <xdr:to>
      <xdr:col>27</xdr:col>
      <xdr:colOff>161925</xdr:colOff>
      <xdr:row>58</xdr:row>
      <xdr:rowOff>101986</xdr:rowOff>
    </xdr:to>
    <xdr:sp macro="" textlink="">
      <xdr:nvSpPr>
        <xdr:cNvPr id="793" name="円/楕円 792"/>
        <xdr:cNvSpPr/>
      </xdr:nvSpPr>
      <xdr:spPr>
        <a:xfrm>
          <a:off x="18605500" y="994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93113</xdr:rowOff>
    </xdr:from>
    <xdr:ext cx="469744" cy="259045"/>
    <xdr:sp macro="" textlink="">
      <xdr:nvSpPr>
        <xdr:cNvPr id="794" name="テキスト ボックス 793"/>
        <xdr:cNvSpPr txBox="1"/>
      </xdr:nvSpPr>
      <xdr:spPr>
        <a:xfrm>
          <a:off x="18421427" y="1003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5" name="正方形/長方形 79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6" name="正方形/長方形 79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7" name="正方形/長方形 79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8" name="正方形/長方形 79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9" name="正方形/長方形 79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0" name="正方形/長方形 79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1" name="正方形/長方形 80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2" name="正方形/長方形 80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3" name="テキスト ボックス 80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4" name="直線コネクタ 80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5" name="テキスト ボックス 80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06" name="直線コネクタ 80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07" name="テキスト ボックス 80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08" name="直線コネクタ 80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09" name="テキスト ボックス 80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0" name="直線コネクタ 80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1" name="テキスト ボックス 81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2" name="直線コネクタ 81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3" name="テキスト ボックス 81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17" name="直線コネクタ 816"/>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18"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19" name="直線コネクタ 818"/>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0"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1" name="直線コネクタ 820"/>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86619</xdr:rowOff>
    </xdr:from>
    <xdr:to>
      <xdr:col>32</xdr:col>
      <xdr:colOff>187325</xdr:colOff>
      <xdr:row>75</xdr:row>
      <xdr:rowOff>166675</xdr:rowOff>
    </xdr:to>
    <xdr:cxnSp macro="">
      <xdr:nvCxnSpPr>
        <xdr:cNvPr id="822" name="直線コネクタ 821"/>
        <xdr:cNvCxnSpPr/>
      </xdr:nvCxnSpPr>
      <xdr:spPr>
        <a:xfrm>
          <a:off x="21323300" y="12259569"/>
          <a:ext cx="838200" cy="76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129860</xdr:rowOff>
    </xdr:from>
    <xdr:ext cx="534377" cy="259045"/>
    <xdr:sp macro="" textlink="">
      <xdr:nvSpPr>
        <xdr:cNvPr id="823" name="繰出金平均値テキスト"/>
        <xdr:cNvSpPr txBox="1"/>
      </xdr:nvSpPr>
      <xdr:spPr>
        <a:xfrm>
          <a:off x="22212300" y="1281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24" name="フローチャート : 判断 823"/>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86619</xdr:rowOff>
    </xdr:from>
    <xdr:to>
      <xdr:col>31</xdr:col>
      <xdr:colOff>34925</xdr:colOff>
      <xdr:row>72</xdr:row>
      <xdr:rowOff>33013</xdr:rowOff>
    </xdr:to>
    <xdr:cxnSp macro="">
      <xdr:nvCxnSpPr>
        <xdr:cNvPr id="825" name="直線コネクタ 824"/>
        <xdr:cNvCxnSpPr/>
      </xdr:nvCxnSpPr>
      <xdr:spPr>
        <a:xfrm flipV="1">
          <a:off x="20434300" y="12259569"/>
          <a:ext cx="889000" cy="1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83756</xdr:rowOff>
    </xdr:from>
    <xdr:to>
      <xdr:col>31</xdr:col>
      <xdr:colOff>85725</xdr:colOff>
      <xdr:row>76</xdr:row>
      <xdr:rowOff>13906</xdr:rowOff>
    </xdr:to>
    <xdr:sp macro="" textlink="">
      <xdr:nvSpPr>
        <xdr:cNvPr id="826" name="フローチャート : 判断 825"/>
        <xdr:cNvSpPr/>
      </xdr:nvSpPr>
      <xdr:spPr>
        <a:xfrm>
          <a:off x="21272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5033</xdr:rowOff>
    </xdr:from>
    <xdr:ext cx="534377" cy="259045"/>
    <xdr:sp macro="" textlink="">
      <xdr:nvSpPr>
        <xdr:cNvPr id="827" name="テキスト ボックス 826"/>
        <xdr:cNvSpPr txBox="1"/>
      </xdr:nvSpPr>
      <xdr:spPr>
        <a:xfrm>
          <a:off x="21056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33013</xdr:rowOff>
    </xdr:from>
    <xdr:to>
      <xdr:col>29</xdr:col>
      <xdr:colOff>517525</xdr:colOff>
      <xdr:row>72</xdr:row>
      <xdr:rowOff>47665</xdr:rowOff>
    </xdr:to>
    <xdr:cxnSp macro="">
      <xdr:nvCxnSpPr>
        <xdr:cNvPr id="828" name="直線コネクタ 827"/>
        <xdr:cNvCxnSpPr/>
      </xdr:nvCxnSpPr>
      <xdr:spPr>
        <a:xfrm flipV="1">
          <a:off x="19545300" y="12377413"/>
          <a:ext cx="889000" cy="1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115486</xdr:rowOff>
    </xdr:from>
    <xdr:to>
      <xdr:col>29</xdr:col>
      <xdr:colOff>568325</xdr:colOff>
      <xdr:row>76</xdr:row>
      <xdr:rowOff>45636</xdr:rowOff>
    </xdr:to>
    <xdr:sp macro="" textlink="">
      <xdr:nvSpPr>
        <xdr:cNvPr id="829" name="フローチャート : 判断 828"/>
        <xdr:cNvSpPr/>
      </xdr:nvSpPr>
      <xdr:spPr>
        <a:xfrm>
          <a:off x="20383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36763</xdr:rowOff>
    </xdr:from>
    <xdr:ext cx="534377" cy="259045"/>
    <xdr:sp macro="" textlink="">
      <xdr:nvSpPr>
        <xdr:cNvPr id="830" name="テキスト ボックス 829"/>
        <xdr:cNvSpPr txBox="1"/>
      </xdr:nvSpPr>
      <xdr:spPr>
        <a:xfrm>
          <a:off x="20167111" y="130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47665</xdr:rowOff>
    </xdr:from>
    <xdr:to>
      <xdr:col>28</xdr:col>
      <xdr:colOff>314325</xdr:colOff>
      <xdr:row>72</xdr:row>
      <xdr:rowOff>60353</xdr:rowOff>
    </xdr:to>
    <xdr:cxnSp macro="">
      <xdr:nvCxnSpPr>
        <xdr:cNvPr id="831" name="直線コネクタ 830"/>
        <xdr:cNvCxnSpPr/>
      </xdr:nvCxnSpPr>
      <xdr:spPr>
        <a:xfrm flipV="1">
          <a:off x="18656300" y="12392065"/>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124836</xdr:rowOff>
    </xdr:from>
    <xdr:to>
      <xdr:col>28</xdr:col>
      <xdr:colOff>365125</xdr:colOff>
      <xdr:row>76</xdr:row>
      <xdr:rowOff>54986</xdr:rowOff>
    </xdr:to>
    <xdr:sp macro="" textlink="">
      <xdr:nvSpPr>
        <xdr:cNvPr id="832" name="フローチャート : 判断 831"/>
        <xdr:cNvSpPr/>
      </xdr:nvSpPr>
      <xdr:spPr>
        <a:xfrm>
          <a:off x="19494500" y="129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46113</xdr:rowOff>
    </xdr:from>
    <xdr:ext cx="534377" cy="259045"/>
    <xdr:sp macro="" textlink="">
      <xdr:nvSpPr>
        <xdr:cNvPr id="833" name="テキスト ボックス 832"/>
        <xdr:cNvSpPr txBox="1"/>
      </xdr:nvSpPr>
      <xdr:spPr>
        <a:xfrm>
          <a:off x="19278111" y="1307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128150</xdr:rowOff>
    </xdr:from>
    <xdr:to>
      <xdr:col>27</xdr:col>
      <xdr:colOff>161925</xdr:colOff>
      <xdr:row>76</xdr:row>
      <xdr:rowOff>58300</xdr:rowOff>
    </xdr:to>
    <xdr:sp macro="" textlink="">
      <xdr:nvSpPr>
        <xdr:cNvPr id="834" name="フローチャート : 判断 833"/>
        <xdr:cNvSpPr/>
      </xdr:nvSpPr>
      <xdr:spPr>
        <a:xfrm>
          <a:off x="18605500" y="129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49427</xdr:rowOff>
    </xdr:from>
    <xdr:ext cx="534377" cy="259045"/>
    <xdr:sp macro="" textlink="">
      <xdr:nvSpPr>
        <xdr:cNvPr id="835" name="テキスト ボックス 834"/>
        <xdr:cNvSpPr txBox="1"/>
      </xdr:nvSpPr>
      <xdr:spPr>
        <a:xfrm>
          <a:off x="18389111" y="1307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115875</xdr:rowOff>
    </xdr:from>
    <xdr:to>
      <xdr:col>32</xdr:col>
      <xdr:colOff>238125</xdr:colOff>
      <xdr:row>76</xdr:row>
      <xdr:rowOff>46025</xdr:rowOff>
    </xdr:to>
    <xdr:sp macro="" textlink="">
      <xdr:nvSpPr>
        <xdr:cNvPr id="841" name="円/楕円 840"/>
        <xdr:cNvSpPr/>
      </xdr:nvSpPr>
      <xdr:spPr>
        <a:xfrm>
          <a:off x="22110700" y="1297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94302</xdr:rowOff>
    </xdr:from>
    <xdr:ext cx="534377" cy="259045"/>
    <xdr:sp macro="" textlink="">
      <xdr:nvSpPr>
        <xdr:cNvPr id="842" name="繰出金該当値テキスト"/>
        <xdr:cNvSpPr txBox="1"/>
      </xdr:nvSpPr>
      <xdr:spPr>
        <a:xfrm>
          <a:off x="22212300" y="1295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41,320</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35819</xdr:rowOff>
    </xdr:from>
    <xdr:to>
      <xdr:col>31</xdr:col>
      <xdr:colOff>85725</xdr:colOff>
      <xdr:row>71</xdr:row>
      <xdr:rowOff>137419</xdr:rowOff>
    </xdr:to>
    <xdr:sp macro="" textlink="">
      <xdr:nvSpPr>
        <xdr:cNvPr id="843" name="円/楕円 842"/>
        <xdr:cNvSpPr/>
      </xdr:nvSpPr>
      <xdr:spPr>
        <a:xfrm>
          <a:off x="21272500" y="1220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69</xdr:row>
      <xdr:rowOff>153946</xdr:rowOff>
    </xdr:from>
    <xdr:ext cx="534377" cy="259045"/>
    <xdr:sp macro="" textlink="">
      <xdr:nvSpPr>
        <xdr:cNvPr id="844" name="テキスト ボックス 843"/>
        <xdr:cNvSpPr txBox="1"/>
      </xdr:nvSpPr>
      <xdr:spPr>
        <a:xfrm>
          <a:off x="21056111" y="1198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74,822</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153663</xdr:rowOff>
    </xdr:from>
    <xdr:to>
      <xdr:col>29</xdr:col>
      <xdr:colOff>568325</xdr:colOff>
      <xdr:row>72</xdr:row>
      <xdr:rowOff>83813</xdr:rowOff>
    </xdr:to>
    <xdr:sp macro="" textlink="">
      <xdr:nvSpPr>
        <xdr:cNvPr id="845" name="円/楕円 844"/>
        <xdr:cNvSpPr/>
      </xdr:nvSpPr>
      <xdr:spPr>
        <a:xfrm>
          <a:off x="20383500" y="1232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100340</xdr:rowOff>
    </xdr:from>
    <xdr:ext cx="534377" cy="259045"/>
    <xdr:sp macro="" textlink="">
      <xdr:nvSpPr>
        <xdr:cNvPr id="846" name="テキスト ボックス 845"/>
        <xdr:cNvSpPr txBox="1"/>
      </xdr:nvSpPr>
      <xdr:spPr>
        <a:xfrm>
          <a:off x="20167111" y="1210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69,667</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168315</xdr:rowOff>
    </xdr:from>
    <xdr:to>
      <xdr:col>28</xdr:col>
      <xdr:colOff>365125</xdr:colOff>
      <xdr:row>72</xdr:row>
      <xdr:rowOff>98465</xdr:rowOff>
    </xdr:to>
    <xdr:sp macro="" textlink="">
      <xdr:nvSpPr>
        <xdr:cNvPr id="847" name="円/楕円 846"/>
        <xdr:cNvSpPr/>
      </xdr:nvSpPr>
      <xdr:spPr>
        <a:xfrm>
          <a:off x="19494500" y="1234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70</xdr:row>
      <xdr:rowOff>114992</xdr:rowOff>
    </xdr:from>
    <xdr:ext cx="534377" cy="259045"/>
    <xdr:sp macro="" textlink="">
      <xdr:nvSpPr>
        <xdr:cNvPr id="848" name="テキスト ボックス 847"/>
        <xdr:cNvSpPr txBox="1"/>
      </xdr:nvSpPr>
      <xdr:spPr>
        <a:xfrm>
          <a:off x="19278111" y="1211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69,026</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9553</xdr:rowOff>
    </xdr:from>
    <xdr:to>
      <xdr:col>27</xdr:col>
      <xdr:colOff>161925</xdr:colOff>
      <xdr:row>72</xdr:row>
      <xdr:rowOff>111153</xdr:rowOff>
    </xdr:to>
    <xdr:sp macro="" textlink="">
      <xdr:nvSpPr>
        <xdr:cNvPr id="849" name="円/楕円 848"/>
        <xdr:cNvSpPr/>
      </xdr:nvSpPr>
      <xdr:spPr>
        <a:xfrm>
          <a:off x="18605500" y="1235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70</xdr:row>
      <xdr:rowOff>127680</xdr:rowOff>
    </xdr:from>
    <xdr:ext cx="534377" cy="259045"/>
    <xdr:sp macro="" textlink="">
      <xdr:nvSpPr>
        <xdr:cNvPr id="850" name="テキスト ボックス 849"/>
        <xdr:cNvSpPr txBox="1"/>
      </xdr:nvSpPr>
      <xdr:spPr>
        <a:xfrm>
          <a:off x="18389111" y="1212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68,471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1" name="直線コネクタ 860"/>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2" name="テキスト ボックス 861"/>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3" name="直線コネクタ 862"/>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4" name="テキスト ボックス 863"/>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5" name="直線コネクタ 864"/>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6" name="テキスト ボックス 865"/>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7" name="直線コネクタ 866"/>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8" name="テキスト ボックス 867"/>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9" name="直線コネクタ 868"/>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0" name="テキスト ボックス 869"/>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1" name="直線コネクタ 870"/>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2" name="テキスト ボックス 871"/>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4" name="テキスト ボックス 87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6" name="直線コネクタ 875"/>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7"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8" name="直線コネクタ 877"/>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9"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0" name="直線コネクタ 879"/>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1" name="直線コネクタ 880"/>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2"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3" name="フローチャート : 判断 882"/>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4" name="直線コネクタ 883"/>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5" name="フローチャート : 判断 884"/>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6" name="テキスト ボックス 885"/>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7" name="直線コネクタ 886"/>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8" name="フローチャート : 判断 887"/>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9" name="テキスト ボックス 888"/>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0" name="直線コネクタ 889"/>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1" name="フローチャート : 判断 890"/>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2" name="テキスト ボックス 891"/>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3" name="フローチャート : 判断 892"/>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4" name="テキスト ボックス 893"/>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0" name="円/楕円 899"/>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1"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2" name="円/楕円 901"/>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3" name="テキスト ボックス 902"/>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4" name="円/楕円 903"/>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5" name="テキスト ボックス 904"/>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6" name="円/楕円 905"/>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7" name="テキスト ボックス 906"/>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8" name="円/楕円 907"/>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9" name="テキスト ボックス 908"/>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歳出総決算額は、住民一人当たり</a:t>
          </a:r>
          <a:r>
            <a:rPr kumimoji="1" lang="en-US" altLang="ja-JP" sz="1300" baseline="0">
              <a:latin typeface="ＭＳ Ｐゴシック"/>
            </a:rPr>
            <a:t>550,080</a:t>
          </a:r>
          <a:r>
            <a:rPr kumimoji="1" lang="ja-JP" altLang="en-US" sz="1300" baseline="0">
              <a:latin typeface="ＭＳ Ｐゴシック"/>
            </a:rPr>
            <a:t>円となっている。</a:t>
          </a:r>
          <a:endParaRPr kumimoji="1" lang="en-US" altLang="ja-JP" sz="1300" baseline="0">
            <a:latin typeface="ＭＳ Ｐゴシック"/>
          </a:endParaRPr>
        </a:p>
        <a:p>
          <a:r>
            <a:rPr kumimoji="1" lang="ja-JP" altLang="en-US" sz="1300" baseline="0">
              <a:latin typeface="ＭＳ Ｐゴシック"/>
            </a:rPr>
            <a:t>　</a:t>
          </a:r>
          <a:r>
            <a:rPr kumimoji="1" lang="ja-JP" altLang="en-US" sz="1300" baseline="0">
              <a:solidFill>
                <a:schemeClr val="dk1"/>
              </a:solidFill>
              <a:effectLst/>
              <a:latin typeface="+mn-lt"/>
              <a:ea typeface="+mn-ea"/>
              <a:cs typeface="+mn-cs"/>
            </a:rPr>
            <a:t>道路橋りょう関係や小中学校の施設関係に係る</a:t>
          </a:r>
          <a:r>
            <a:rPr kumimoji="1" lang="ja-JP" altLang="ja-JP" sz="1300" baseline="0">
              <a:solidFill>
                <a:schemeClr val="dk1"/>
              </a:solidFill>
              <a:effectLst/>
              <a:latin typeface="+mn-lt"/>
              <a:ea typeface="+mn-ea"/>
              <a:cs typeface="+mn-cs"/>
            </a:rPr>
            <a:t>維持補修費</a:t>
          </a:r>
          <a:r>
            <a:rPr kumimoji="1" lang="ja-JP" altLang="en-US" sz="1300" baseline="0">
              <a:solidFill>
                <a:schemeClr val="dk1"/>
              </a:solidFill>
              <a:effectLst/>
              <a:latin typeface="+mn-lt"/>
              <a:ea typeface="+mn-ea"/>
              <a:cs typeface="+mn-cs"/>
            </a:rPr>
            <a:t>、</a:t>
          </a:r>
          <a:r>
            <a:rPr kumimoji="1" lang="ja-JP" altLang="en-US" sz="1300" baseline="0">
              <a:latin typeface="ＭＳ Ｐゴシック"/>
            </a:rPr>
            <a:t>平成</a:t>
          </a:r>
          <a:r>
            <a:rPr kumimoji="1" lang="en-US" altLang="ja-JP" sz="1300" baseline="0">
              <a:latin typeface="ＭＳ Ｐゴシック"/>
            </a:rPr>
            <a:t>26</a:t>
          </a:r>
          <a:r>
            <a:rPr kumimoji="1" lang="ja-JP" altLang="en-US" sz="1300" baseline="0">
              <a:latin typeface="ＭＳ Ｐゴシック"/>
            </a:rPr>
            <a:t>年度丹波市豪雨災害の影響による災害復旧事業費の増額など増額要因はあるものの、全体としては前年度比</a:t>
          </a:r>
          <a:r>
            <a:rPr kumimoji="1" lang="en-US" altLang="ja-JP" sz="1300" baseline="0">
              <a:latin typeface="ＭＳ Ｐゴシック"/>
            </a:rPr>
            <a:t>5,173,195</a:t>
          </a:r>
          <a:r>
            <a:rPr kumimoji="1" lang="ja-JP" altLang="en-US" sz="1300" baseline="0">
              <a:latin typeface="ＭＳ Ｐゴシック"/>
            </a:rPr>
            <a:t>千円の減額となっている。</a:t>
          </a:r>
          <a:endParaRPr kumimoji="1" lang="en-US" altLang="ja-JP" sz="1300" baseline="0">
            <a:latin typeface="ＭＳ Ｐゴシック"/>
          </a:endParaRPr>
        </a:p>
        <a:p>
          <a:r>
            <a:rPr kumimoji="1" lang="ja-JP" altLang="en-US" sz="1300" baseline="0">
              <a:latin typeface="ＭＳ Ｐゴシック"/>
            </a:rPr>
            <a:t>　減額の主な要因としては、丹波市クリーンセンターの竣工や、幼保一元化事業の事業費の減等により普通建設事業費が大きく減額となったことが挙げられる。</a:t>
          </a:r>
          <a:endParaRPr kumimoji="1" lang="en-US" altLang="ja-JP" sz="1300" baseline="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兵庫県丹波市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66,858
66,141
493.21
41,014,975
36,777,225
3,261,765
22,421,694
35,794,236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18.5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31877</xdr:rowOff>
    </xdr:from>
    <xdr:to>
      <xdr:col>6</xdr:col>
      <xdr:colOff>511175</xdr:colOff>
      <xdr:row>36</xdr:row>
      <xdr:rowOff>92456</xdr:rowOff>
    </xdr:to>
    <xdr:cxnSp macro="">
      <xdr:nvCxnSpPr>
        <xdr:cNvPr id="61" name="直線コネクタ 60"/>
        <xdr:cNvCxnSpPr/>
      </xdr:nvCxnSpPr>
      <xdr:spPr>
        <a:xfrm flipV="1">
          <a:off x="3797300" y="6204077"/>
          <a:ext cx="8382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92456</xdr:rowOff>
    </xdr:from>
    <xdr:to>
      <xdr:col>5</xdr:col>
      <xdr:colOff>358775</xdr:colOff>
      <xdr:row>36</xdr:row>
      <xdr:rowOff>124460</xdr:rowOff>
    </xdr:to>
    <xdr:cxnSp macro="">
      <xdr:nvCxnSpPr>
        <xdr:cNvPr id="64" name="直線コネクタ 63"/>
        <xdr:cNvCxnSpPr/>
      </xdr:nvCxnSpPr>
      <xdr:spPr>
        <a:xfrm flipV="1">
          <a:off x="2908300" y="62646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53467</xdr:rowOff>
    </xdr:from>
    <xdr:to>
      <xdr:col>5</xdr:col>
      <xdr:colOff>409575</xdr:colOff>
      <xdr:row>35</xdr:row>
      <xdr:rowOff>155067</xdr:rowOff>
    </xdr:to>
    <xdr:sp macro="" textlink="">
      <xdr:nvSpPr>
        <xdr:cNvPr id="65" name="フローチャート : 判断 64"/>
        <xdr:cNvSpPr/>
      </xdr:nvSpPr>
      <xdr:spPr>
        <a:xfrm>
          <a:off x="3746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144</xdr:rowOff>
    </xdr:from>
    <xdr:ext cx="469744" cy="259045"/>
    <xdr:sp macro="" textlink="">
      <xdr:nvSpPr>
        <xdr:cNvPr id="66" name="テキスト ボックス 65"/>
        <xdr:cNvSpPr txBox="1"/>
      </xdr:nvSpPr>
      <xdr:spPr>
        <a:xfrm>
          <a:off x="3562427"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92837</xdr:rowOff>
    </xdr:from>
    <xdr:to>
      <xdr:col>4</xdr:col>
      <xdr:colOff>155575</xdr:colOff>
      <xdr:row>36</xdr:row>
      <xdr:rowOff>124460</xdr:rowOff>
    </xdr:to>
    <xdr:cxnSp macro="">
      <xdr:nvCxnSpPr>
        <xdr:cNvPr id="67" name="直線コネクタ 66"/>
        <xdr:cNvCxnSpPr/>
      </xdr:nvCxnSpPr>
      <xdr:spPr>
        <a:xfrm>
          <a:off x="2019300" y="6093587"/>
          <a:ext cx="889000" cy="20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66421</xdr:rowOff>
    </xdr:from>
    <xdr:to>
      <xdr:col>4</xdr:col>
      <xdr:colOff>206375</xdr:colOff>
      <xdr:row>35</xdr:row>
      <xdr:rowOff>168021</xdr:rowOff>
    </xdr:to>
    <xdr:sp macro="" textlink="">
      <xdr:nvSpPr>
        <xdr:cNvPr id="68" name="フローチャート : 判断 67"/>
        <xdr:cNvSpPr/>
      </xdr:nvSpPr>
      <xdr:spPr>
        <a:xfrm>
          <a:off x="2857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13098</xdr:rowOff>
    </xdr:from>
    <xdr:ext cx="469744" cy="259045"/>
    <xdr:sp macro="" textlink="">
      <xdr:nvSpPr>
        <xdr:cNvPr id="69" name="テキスト ボックス 68"/>
        <xdr:cNvSpPr txBox="1"/>
      </xdr:nvSpPr>
      <xdr:spPr>
        <a:xfrm>
          <a:off x="2673427"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73406</xdr:rowOff>
    </xdr:from>
    <xdr:to>
      <xdr:col>2</xdr:col>
      <xdr:colOff>638175</xdr:colOff>
      <xdr:row>35</xdr:row>
      <xdr:rowOff>92837</xdr:rowOff>
    </xdr:to>
    <xdr:cxnSp macro="">
      <xdr:nvCxnSpPr>
        <xdr:cNvPr id="70" name="直線コネクタ 69"/>
        <xdr:cNvCxnSpPr/>
      </xdr:nvCxnSpPr>
      <xdr:spPr>
        <a:xfrm>
          <a:off x="1130300" y="5902706"/>
          <a:ext cx="889000" cy="19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10414</xdr:rowOff>
    </xdr:from>
    <xdr:to>
      <xdr:col>3</xdr:col>
      <xdr:colOff>3175</xdr:colOff>
      <xdr:row>35</xdr:row>
      <xdr:rowOff>112014</xdr:rowOff>
    </xdr:to>
    <xdr:sp macro="" textlink="">
      <xdr:nvSpPr>
        <xdr:cNvPr id="71" name="フローチャート : 判断 70"/>
        <xdr:cNvSpPr/>
      </xdr:nvSpPr>
      <xdr:spPr>
        <a:xfrm>
          <a:off x="1968500" y="601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128541</xdr:rowOff>
    </xdr:from>
    <xdr:ext cx="469744" cy="259045"/>
    <xdr:sp macro="" textlink="">
      <xdr:nvSpPr>
        <xdr:cNvPr id="72" name="テキスト ボックス 71"/>
        <xdr:cNvSpPr txBox="1"/>
      </xdr:nvSpPr>
      <xdr:spPr>
        <a:xfrm>
          <a:off x="1784427" y="578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151384</xdr:rowOff>
    </xdr:from>
    <xdr:to>
      <xdr:col>1</xdr:col>
      <xdr:colOff>485775</xdr:colOff>
      <xdr:row>34</xdr:row>
      <xdr:rowOff>81534</xdr:rowOff>
    </xdr:to>
    <xdr:sp macro="" textlink="">
      <xdr:nvSpPr>
        <xdr:cNvPr id="73" name="フローチャート : 判断 72"/>
        <xdr:cNvSpPr/>
      </xdr:nvSpPr>
      <xdr:spPr>
        <a:xfrm>
          <a:off x="1079500" y="580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98061</xdr:rowOff>
    </xdr:from>
    <xdr:ext cx="469744" cy="259045"/>
    <xdr:sp macro="" textlink="">
      <xdr:nvSpPr>
        <xdr:cNvPr id="74" name="テキスト ボックス 73"/>
        <xdr:cNvSpPr txBox="1"/>
      </xdr:nvSpPr>
      <xdr:spPr>
        <a:xfrm>
          <a:off x="895427" y="558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152527</xdr:rowOff>
    </xdr:from>
    <xdr:to>
      <xdr:col>6</xdr:col>
      <xdr:colOff>561975</xdr:colOff>
      <xdr:row>36</xdr:row>
      <xdr:rowOff>82677</xdr:rowOff>
    </xdr:to>
    <xdr:sp macro="" textlink="">
      <xdr:nvSpPr>
        <xdr:cNvPr id="80" name="円/楕円 79"/>
        <xdr:cNvSpPr/>
      </xdr:nvSpPr>
      <xdr:spPr>
        <a:xfrm>
          <a:off x="4584700" y="615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130954</xdr:rowOff>
    </xdr:from>
    <xdr:ext cx="469744" cy="259045"/>
    <xdr:sp macro="" textlink="">
      <xdr:nvSpPr>
        <xdr:cNvPr id="81" name="議会費該当値テキスト"/>
        <xdr:cNvSpPr txBox="1"/>
      </xdr:nvSpPr>
      <xdr:spPr>
        <a:xfrm>
          <a:off x="4686300" y="613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41656</xdr:rowOff>
    </xdr:from>
    <xdr:to>
      <xdr:col>5</xdr:col>
      <xdr:colOff>409575</xdr:colOff>
      <xdr:row>36</xdr:row>
      <xdr:rowOff>143256</xdr:rowOff>
    </xdr:to>
    <xdr:sp macro="" textlink="">
      <xdr:nvSpPr>
        <xdr:cNvPr id="82" name="円/楕円 81"/>
        <xdr:cNvSpPr/>
      </xdr:nvSpPr>
      <xdr:spPr>
        <a:xfrm>
          <a:off x="3746500" y="621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134383</xdr:rowOff>
    </xdr:from>
    <xdr:ext cx="469744" cy="259045"/>
    <xdr:sp macro="" textlink="">
      <xdr:nvSpPr>
        <xdr:cNvPr id="83" name="テキスト ボックス 82"/>
        <xdr:cNvSpPr txBox="1"/>
      </xdr:nvSpPr>
      <xdr:spPr>
        <a:xfrm>
          <a:off x="3562427" y="630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73660</xdr:rowOff>
    </xdr:from>
    <xdr:to>
      <xdr:col>4</xdr:col>
      <xdr:colOff>206375</xdr:colOff>
      <xdr:row>37</xdr:row>
      <xdr:rowOff>3810</xdr:rowOff>
    </xdr:to>
    <xdr:sp macro="" textlink="">
      <xdr:nvSpPr>
        <xdr:cNvPr id="84" name="円/楕円 83"/>
        <xdr:cNvSpPr/>
      </xdr:nvSpPr>
      <xdr:spPr>
        <a:xfrm>
          <a:off x="28575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166387</xdr:rowOff>
    </xdr:from>
    <xdr:ext cx="469744" cy="259045"/>
    <xdr:sp macro="" textlink="">
      <xdr:nvSpPr>
        <xdr:cNvPr id="85" name="テキスト ボックス 84"/>
        <xdr:cNvSpPr txBox="1"/>
      </xdr:nvSpPr>
      <xdr:spPr>
        <a:xfrm>
          <a:off x="2673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42037</xdr:rowOff>
    </xdr:from>
    <xdr:to>
      <xdr:col>3</xdr:col>
      <xdr:colOff>3175</xdr:colOff>
      <xdr:row>35</xdr:row>
      <xdr:rowOff>143637</xdr:rowOff>
    </xdr:to>
    <xdr:sp macro="" textlink="">
      <xdr:nvSpPr>
        <xdr:cNvPr id="86" name="円/楕円 85"/>
        <xdr:cNvSpPr/>
      </xdr:nvSpPr>
      <xdr:spPr>
        <a:xfrm>
          <a:off x="1968500" y="604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134764</xdr:rowOff>
    </xdr:from>
    <xdr:ext cx="469744" cy="259045"/>
    <xdr:sp macro="" textlink="">
      <xdr:nvSpPr>
        <xdr:cNvPr id="87" name="テキスト ボックス 86"/>
        <xdr:cNvSpPr txBox="1"/>
      </xdr:nvSpPr>
      <xdr:spPr>
        <a:xfrm>
          <a:off x="1784427" y="613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22606</xdr:rowOff>
    </xdr:from>
    <xdr:to>
      <xdr:col>1</xdr:col>
      <xdr:colOff>485775</xdr:colOff>
      <xdr:row>34</xdr:row>
      <xdr:rowOff>124206</xdr:rowOff>
    </xdr:to>
    <xdr:sp macro="" textlink="">
      <xdr:nvSpPr>
        <xdr:cNvPr id="88" name="円/楕円 87"/>
        <xdr:cNvSpPr/>
      </xdr:nvSpPr>
      <xdr:spPr>
        <a:xfrm>
          <a:off x="1079500" y="585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115333</xdr:rowOff>
    </xdr:from>
    <xdr:ext cx="469744" cy="259045"/>
    <xdr:sp macro="" textlink="">
      <xdr:nvSpPr>
        <xdr:cNvPr id="89" name="テキスト ボックス 88"/>
        <xdr:cNvSpPr txBox="1"/>
      </xdr:nvSpPr>
      <xdr:spPr>
        <a:xfrm>
          <a:off x="895427" y="59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161221</xdr:rowOff>
    </xdr:from>
    <xdr:to>
      <xdr:col>6</xdr:col>
      <xdr:colOff>511175</xdr:colOff>
      <xdr:row>55</xdr:row>
      <xdr:rowOff>162119</xdr:rowOff>
    </xdr:to>
    <xdr:cxnSp macro="">
      <xdr:nvCxnSpPr>
        <xdr:cNvPr id="121" name="直線コネクタ 120"/>
        <xdr:cNvCxnSpPr/>
      </xdr:nvCxnSpPr>
      <xdr:spPr>
        <a:xfrm flipV="1">
          <a:off x="3797300" y="9590971"/>
          <a:ext cx="8382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153787</xdr:rowOff>
    </xdr:from>
    <xdr:ext cx="534377" cy="259045"/>
    <xdr:sp macro="" textlink="">
      <xdr:nvSpPr>
        <xdr:cNvPr id="122" name="総務費平均値テキスト"/>
        <xdr:cNvSpPr txBox="1"/>
      </xdr:nvSpPr>
      <xdr:spPr>
        <a:xfrm>
          <a:off x="4686300" y="958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161679</xdr:rowOff>
    </xdr:from>
    <xdr:to>
      <xdr:col>5</xdr:col>
      <xdr:colOff>358775</xdr:colOff>
      <xdr:row>55</xdr:row>
      <xdr:rowOff>162119</xdr:rowOff>
    </xdr:to>
    <xdr:cxnSp macro="">
      <xdr:nvCxnSpPr>
        <xdr:cNvPr id="124" name="直線コネクタ 123"/>
        <xdr:cNvCxnSpPr/>
      </xdr:nvCxnSpPr>
      <xdr:spPr>
        <a:xfrm>
          <a:off x="2908300" y="9591429"/>
          <a:ext cx="8890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85503</xdr:rowOff>
    </xdr:from>
    <xdr:to>
      <xdr:col>5</xdr:col>
      <xdr:colOff>409575</xdr:colOff>
      <xdr:row>56</xdr:row>
      <xdr:rowOff>15653</xdr:rowOff>
    </xdr:to>
    <xdr:sp macro="" textlink="">
      <xdr:nvSpPr>
        <xdr:cNvPr id="125" name="フローチャート : 判断 124"/>
        <xdr:cNvSpPr/>
      </xdr:nvSpPr>
      <xdr:spPr>
        <a:xfrm>
          <a:off x="3746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32180</xdr:rowOff>
    </xdr:from>
    <xdr:ext cx="534377" cy="259045"/>
    <xdr:sp macro="" textlink="">
      <xdr:nvSpPr>
        <xdr:cNvPr id="126" name="テキスト ボックス 125"/>
        <xdr:cNvSpPr txBox="1"/>
      </xdr:nvSpPr>
      <xdr:spPr>
        <a:xfrm>
          <a:off x="3530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161679</xdr:rowOff>
    </xdr:from>
    <xdr:to>
      <xdr:col>4</xdr:col>
      <xdr:colOff>155575</xdr:colOff>
      <xdr:row>56</xdr:row>
      <xdr:rowOff>24926</xdr:rowOff>
    </xdr:to>
    <xdr:cxnSp macro="">
      <xdr:nvCxnSpPr>
        <xdr:cNvPr id="127" name="直線コネクタ 126"/>
        <xdr:cNvCxnSpPr/>
      </xdr:nvCxnSpPr>
      <xdr:spPr>
        <a:xfrm flipV="1">
          <a:off x="2019300" y="9591429"/>
          <a:ext cx="889000" cy="3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20663</xdr:rowOff>
    </xdr:from>
    <xdr:to>
      <xdr:col>4</xdr:col>
      <xdr:colOff>206375</xdr:colOff>
      <xdr:row>55</xdr:row>
      <xdr:rowOff>122263</xdr:rowOff>
    </xdr:to>
    <xdr:sp macro="" textlink="">
      <xdr:nvSpPr>
        <xdr:cNvPr id="128" name="フローチャート : 判断 127"/>
        <xdr:cNvSpPr/>
      </xdr:nvSpPr>
      <xdr:spPr>
        <a:xfrm>
          <a:off x="2857500" y="945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138790</xdr:rowOff>
    </xdr:from>
    <xdr:ext cx="534377" cy="259045"/>
    <xdr:sp macro="" textlink="">
      <xdr:nvSpPr>
        <xdr:cNvPr id="129" name="テキスト ボックス 128"/>
        <xdr:cNvSpPr txBox="1"/>
      </xdr:nvSpPr>
      <xdr:spPr>
        <a:xfrm>
          <a:off x="2641111" y="922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154330</xdr:rowOff>
    </xdr:from>
    <xdr:to>
      <xdr:col>2</xdr:col>
      <xdr:colOff>638175</xdr:colOff>
      <xdr:row>56</xdr:row>
      <xdr:rowOff>24926</xdr:rowOff>
    </xdr:to>
    <xdr:cxnSp macro="">
      <xdr:nvCxnSpPr>
        <xdr:cNvPr id="130" name="直線コネクタ 129"/>
        <xdr:cNvCxnSpPr/>
      </xdr:nvCxnSpPr>
      <xdr:spPr>
        <a:xfrm>
          <a:off x="1130300" y="9584080"/>
          <a:ext cx="889000" cy="4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113246</xdr:rowOff>
    </xdr:from>
    <xdr:to>
      <xdr:col>3</xdr:col>
      <xdr:colOff>3175</xdr:colOff>
      <xdr:row>55</xdr:row>
      <xdr:rowOff>43396</xdr:rowOff>
    </xdr:to>
    <xdr:sp macro="" textlink="">
      <xdr:nvSpPr>
        <xdr:cNvPr id="131" name="フローチャート : 判断 130"/>
        <xdr:cNvSpPr/>
      </xdr:nvSpPr>
      <xdr:spPr>
        <a:xfrm>
          <a:off x="1968500" y="937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59923</xdr:rowOff>
    </xdr:from>
    <xdr:ext cx="534377" cy="259045"/>
    <xdr:sp macro="" textlink="">
      <xdr:nvSpPr>
        <xdr:cNvPr id="132" name="テキスト ボックス 131"/>
        <xdr:cNvSpPr txBox="1"/>
      </xdr:nvSpPr>
      <xdr:spPr>
        <a:xfrm>
          <a:off x="1752111" y="914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157643</xdr:rowOff>
    </xdr:from>
    <xdr:to>
      <xdr:col>1</xdr:col>
      <xdr:colOff>485775</xdr:colOff>
      <xdr:row>56</xdr:row>
      <xdr:rowOff>87793</xdr:rowOff>
    </xdr:to>
    <xdr:sp macro="" textlink="">
      <xdr:nvSpPr>
        <xdr:cNvPr id="133" name="フローチャート : 判断 132"/>
        <xdr:cNvSpPr/>
      </xdr:nvSpPr>
      <xdr:spPr>
        <a:xfrm>
          <a:off x="1079500" y="95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78920</xdr:rowOff>
    </xdr:from>
    <xdr:ext cx="534377" cy="259045"/>
    <xdr:sp macro="" textlink="">
      <xdr:nvSpPr>
        <xdr:cNvPr id="134" name="テキスト ボックス 133"/>
        <xdr:cNvSpPr txBox="1"/>
      </xdr:nvSpPr>
      <xdr:spPr>
        <a:xfrm>
          <a:off x="863111" y="968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110421</xdr:rowOff>
    </xdr:from>
    <xdr:to>
      <xdr:col>6</xdr:col>
      <xdr:colOff>561975</xdr:colOff>
      <xdr:row>56</xdr:row>
      <xdr:rowOff>40571</xdr:rowOff>
    </xdr:to>
    <xdr:sp macro="" textlink="">
      <xdr:nvSpPr>
        <xdr:cNvPr id="140" name="円/楕円 139"/>
        <xdr:cNvSpPr/>
      </xdr:nvSpPr>
      <xdr:spPr>
        <a:xfrm>
          <a:off x="4584700" y="954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133298</xdr:rowOff>
    </xdr:from>
    <xdr:ext cx="534377" cy="259045"/>
    <xdr:sp macro="" textlink="">
      <xdr:nvSpPr>
        <xdr:cNvPr id="141" name="総務費該当値テキスト"/>
        <xdr:cNvSpPr txBox="1"/>
      </xdr:nvSpPr>
      <xdr:spPr>
        <a:xfrm>
          <a:off x="4686300" y="939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58,182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111319</xdr:rowOff>
    </xdr:from>
    <xdr:to>
      <xdr:col>5</xdr:col>
      <xdr:colOff>409575</xdr:colOff>
      <xdr:row>56</xdr:row>
      <xdr:rowOff>41469</xdr:rowOff>
    </xdr:to>
    <xdr:sp macro="" textlink="">
      <xdr:nvSpPr>
        <xdr:cNvPr id="142" name="円/楕円 141"/>
        <xdr:cNvSpPr/>
      </xdr:nvSpPr>
      <xdr:spPr>
        <a:xfrm>
          <a:off x="3746500" y="954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32596</xdr:rowOff>
    </xdr:from>
    <xdr:ext cx="534377" cy="259045"/>
    <xdr:sp macro="" textlink="">
      <xdr:nvSpPr>
        <xdr:cNvPr id="143" name="テキスト ボックス 142"/>
        <xdr:cNvSpPr txBox="1"/>
      </xdr:nvSpPr>
      <xdr:spPr>
        <a:xfrm>
          <a:off x="3530111" y="963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58,127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110879</xdr:rowOff>
    </xdr:from>
    <xdr:to>
      <xdr:col>4</xdr:col>
      <xdr:colOff>206375</xdr:colOff>
      <xdr:row>56</xdr:row>
      <xdr:rowOff>41029</xdr:rowOff>
    </xdr:to>
    <xdr:sp macro="" textlink="">
      <xdr:nvSpPr>
        <xdr:cNvPr id="144" name="円/楕円 143"/>
        <xdr:cNvSpPr/>
      </xdr:nvSpPr>
      <xdr:spPr>
        <a:xfrm>
          <a:off x="2857500" y="954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32156</xdr:rowOff>
    </xdr:from>
    <xdr:ext cx="534377" cy="259045"/>
    <xdr:sp macro="" textlink="">
      <xdr:nvSpPr>
        <xdr:cNvPr id="145" name="テキスト ボックス 144"/>
        <xdr:cNvSpPr txBox="1"/>
      </xdr:nvSpPr>
      <xdr:spPr>
        <a:xfrm>
          <a:off x="2641111" y="963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58,154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145576</xdr:rowOff>
    </xdr:from>
    <xdr:to>
      <xdr:col>3</xdr:col>
      <xdr:colOff>3175</xdr:colOff>
      <xdr:row>56</xdr:row>
      <xdr:rowOff>75726</xdr:rowOff>
    </xdr:to>
    <xdr:sp macro="" textlink="">
      <xdr:nvSpPr>
        <xdr:cNvPr id="146" name="円/楕円 145"/>
        <xdr:cNvSpPr/>
      </xdr:nvSpPr>
      <xdr:spPr>
        <a:xfrm>
          <a:off x="1968500" y="957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66853</xdr:rowOff>
    </xdr:from>
    <xdr:ext cx="534377" cy="259045"/>
    <xdr:sp macro="" textlink="">
      <xdr:nvSpPr>
        <xdr:cNvPr id="147" name="テキスト ボックス 146"/>
        <xdr:cNvSpPr txBox="1"/>
      </xdr:nvSpPr>
      <xdr:spPr>
        <a:xfrm>
          <a:off x="1752111" y="966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56,029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103530</xdr:rowOff>
    </xdr:from>
    <xdr:to>
      <xdr:col>1</xdr:col>
      <xdr:colOff>485775</xdr:colOff>
      <xdr:row>56</xdr:row>
      <xdr:rowOff>33680</xdr:rowOff>
    </xdr:to>
    <xdr:sp macro="" textlink="">
      <xdr:nvSpPr>
        <xdr:cNvPr id="148" name="円/楕円 147"/>
        <xdr:cNvSpPr/>
      </xdr:nvSpPr>
      <xdr:spPr>
        <a:xfrm>
          <a:off x="1079500" y="95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50207</xdr:rowOff>
    </xdr:from>
    <xdr:ext cx="534377" cy="259045"/>
    <xdr:sp macro="" textlink="">
      <xdr:nvSpPr>
        <xdr:cNvPr id="149" name="テキスト ボックス 148"/>
        <xdr:cNvSpPr txBox="1"/>
      </xdr:nvSpPr>
      <xdr:spPr>
        <a:xfrm>
          <a:off x="863111" y="930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136595</xdr:rowOff>
    </xdr:from>
    <xdr:to>
      <xdr:col>6</xdr:col>
      <xdr:colOff>511175</xdr:colOff>
      <xdr:row>74</xdr:row>
      <xdr:rowOff>48127</xdr:rowOff>
    </xdr:to>
    <xdr:cxnSp macro="">
      <xdr:nvCxnSpPr>
        <xdr:cNvPr id="179" name="直線コネクタ 178"/>
        <xdr:cNvCxnSpPr/>
      </xdr:nvCxnSpPr>
      <xdr:spPr>
        <a:xfrm>
          <a:off x="3797300" y="12309545"/>
          <a:ext cx="838200" cy="42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78338</xdr:rowOff>
    </xdr:from>
    <xdr:ext cx="599010" cy="259045"/>
    <xdr:sp macro="" textlink="">
      <xdr:nvSpPr>
        <xdr:cNvPr id="180" name="民生費平均値テキスト"/>
        <xdr:cNvSpPr txBox="1"/>
      </xdr:nvSpPr>
      <xdr:spPr>
        <a:xfrm>
          <a:off x="4686300" y="12937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136595</xdr:rowOff>
    </xdr:from>
    <xdr:to>
      <xdr:col>5</xdr:col>
      <xdr:colOff>358775</xdr:colOff>
      <xdr:row>74</xdr:row>
      <xdr:rowOff>32944</xdr:rowOff>
    </xdr:to>
    <xdr:cxnSp macro="">
      <xdr:nvCxnSpPr>
        <xdr:cNvPr id="182" name="直線コネクタ 181"/>
        <xdr:cNvCxnSpPr/>
      </xdr:nvCxnSpPr>
      <xdr:spPr>
        <a:xfrm flipV="1">
          <a:off x="2908300" y="12309545"/>
          <a:ext cx="889000" cy="4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8471</xdr:rowOff>
    </xdr:from>
    <xdr:to>
      <xdr:col>5</xdr:col>
      <xdr:colOff>409575</xdr:colOff>
      <xdr:row>74</xdr:row>
      <xdr:rowOff>110071</xdr:rowOff>
    </xdr:to>
    <xdr:sp macro="" textlink="">
      <xdr:nvSpPr>
        <xdr:cNvPr id="183" name="フローチャート : 判断 182"/>
        <xdr:cNvSpPr/>
      </xdr:nvSpPr>
      <xdr:spPr>
        <a:xfrm>
          <a:off x="3746500" y="126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101198</xdr:rowOff>
    </xdr:from>
    <xdr:ext cx="599010" cy="259045"/>
    <xdr:sp macro="" textlink="">
      <xdr:nvSpPr>
        <xdr:cNvPr id="184" name="テキスト ボックス 183"/>
        <xdr:cNvSpPr txBox="1"/>
      </xdr:nvSpPr>
      <xdr:spPr>
        <a:xfrm>
          <a:off x="3497794" y="12788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32944</xdr:rowOff>
    </xdr:from>
    <xdr:to>
      <xdr:col>4</xdr:col>
      <xdr:colOff>155575</xdr:colOff>
      <xdr:row>76</xdr:row>
      <xdr:rowOff>136213</xdr:rowOff>
    </xdr:to>
    <xdr:cxnSp macro="">
      <xdr:nvCxnSpPr>
        <xdr:cNvPr id="185" name="直線コネクタ 184"/>
        <xdr:cNvCxnSpPr/>
      </xdr:nvCxnSpPr>
      <xdr:spPr>
        <a:xfrm flipV="1">
          <a:off x="2019300" y="12720244"/>
          <a:ext cx="889000" cy="44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134144</xdr:rowOff>
    </xdr:from>
    <xdr:to>
      <xdr:col>4</xdr:col>
      <xdr:colOff>206375</xdr:colOff>
      <xdr:row>75</xdr:row>
      <xdr:rowOff>64294</xdr:rowOff>
    </xdr:to>
    <xdr:sp macro="" textlink="">
      <xdr:nvSpPr>
        <xdr:cNvPr id="186" name="フローチャート : 判断 185"/>
        <xdr:cNvSpPr/>
      </xdr:nvSpPr>
      <xdr:spPr>
        <a:xfrm>
          <a:off x="2857500" y="128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55421</xdr:rowOff>
    </xdr:from>
    <xdr:ext cx="599010" cy="259045"/>
    <xdr:sp macro="" textlink="">
      <xdr:nvSpPr>
        <xdr:cNvPr id="187" name="テキスト ボックス 186"/>
        <xdr:cNvSpPr txBox="1"/>
      </xdr:nvSpPr>
      <xdr:spPr>
        <a:xfrm>
          <a:off x="2608794" y="1291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74092</xdr:rowOff>
    </xdr:from>
    <xdr:to>
      <xdr:col>2</xdr:col>
      <xdr:colOff>638175</xdr:colOff>
      <xdr:row>76</xdr:row>
      <xdr:rowOff>136213</xdr:rowOff>
    </xdr:to>
    <xdr:cxnSp macro="">
      <xdr:nvCxnSpPr>
        <xdr:cNvPr id="188" name="直線コネクタ 187"/>
        <xdr:cNvCxnSpPr/>
      </xdr:nvCxnSpPr>
      <xdr:spPr>
        <a:xfrm>
          <a:off x="1130300" y="13104292"/>
          <a:ext cx="889000" cy="6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68555</xdr:rowOff>
    </xdr:from>
    <xdr:to>
      <xdr:col>3</xdr:col>
      <xdr:colOff>3175</xdr:colOff>
      <xdr:row>75</xdr:row>
      <xdr:rowOff>170154</xdr:rowOff>
    </xdr:to>
    <xdr:sp macro="" textlink="">
      <xdr:nvSpPr>
        <xdr:cNvPr id="189" name="フローチャート : 判断 188"/>
        <xdr:cNvSpPr/>
      </xdr:nvSpPr>
      <xdr:spPr>
        <a:xfrm>
          <a:off x="1968500" y="129273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15232</xdr:rowOff>
    </xdr:from>
    <xdr:ext cx="599010" cy="259045"/>
    <xdr:sp macro="" textlink="">
      <xdr:nvSpPr>
        <xdr:cNvPr id="190" name="テキスト ボックス 189"/>
        <xdr:cNvSpPr txBox="1"/>
      </xdr:nvSpPr>
      <xdr:spPr>
        <a:xfrm>
          <a:off x="1719794" y="1270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92157</xdr:rowOff>
    </xdr:from>
    <xdr:to>
      <xdr:col>1</xdr:col>
      <xdr:colOff>485775</xdr:colOff>
      <xdr:row>76</xdr:row>
      <xdr:rowOff>22307</xdr:rowOff>
    </xdr:to>
    <xdr:sp macro="" textlink="">
      <xdr:nvSpPr>
        <xdr:cNvPr id="191" name="フローチャート : 判断 190"/>
        <xdr:cNvSpPr/>
      </xdr:nvSpPr>
      <xdr:spPr>
        <a:xfrm>
          <a:off x="1079500" y="1295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38834</xdr:rowOff>
    </xdr:from>
    <xdr:ext cx="599010" cy="259045"/>
    <xdr:sp macro="" textlink="">
      <xdr:nvSpPr>
        <xdr:cNvPr id="192" name="テキスト ボックス 191"/>
        <xdr:cNvSpPr txBox="1"/>
      </xdr:nvSpPr>
      <xdr:spPr>
        <a:xfrm>
          <a:off x="830794" y="1272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168777</xdr:rowOff>
    </xdr:from>
    <xdr:to>
      <xdr:col>6</xdr:col>
      <xdr:colOff>561975</xdr:colOff>
      <xdr:row>74</xdr:row>
      <xdr:rowOff>98927</xdr:rowOff>
    </xdr:to>
    <xdr:sp macro="" textlink="">
      <xdr:nvSpPr>
        <xdr:cNvPr id="198" name="円/楕円 197"/>
        <xdr:cNvSpPr/>
      </xdr:nvSpPr>
      <xdr:spPr>
        <a:xfrm>
          <a:off x="4584700" y="126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20204</xdr:rowOff>
    </xdr:from>
    <xdr:ext cx="599010" cy="259045"/>
    <xdr:sp macro="" textlink="">
      <xdr:nvSpPr>
        <xdr:cNvPr id="199" name="民生費該当値テキスト"/>
        <xdr:cNvSpPr txBox="1"/>
      </xdr:nvSpPr>
      <xdr:spPr>
        <a:xfrm>
          <a:off x="4686300" y="12536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144,807</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85795</xdr:rowOff>
    </xdr:from>
    <xdr:to>
      <xdr:col>5</xdr:col>
      <xdr:colOff>409575</xdr:colOff>
      <xdr:row>72</xdr:row>
      <xdr:rowOff>15945</xdr:rowOff>
    </xdr:to>
    <xdr:sp macro="" textlink="">
      <xdr:nvSpPr>
        <xdr:cNvPr id="200" name="円/楕円 199"/>
        <xdr:cNvSpPr/>
      </xdr:nvSpPr>
      <xdr:spPr>
        <a:xfrm>
          <a:off x="3746500" y="1225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32472</xdr:rowOff>
    </xdr:from>
    <xdr:ext cx="599010" cy="259045"/>
    <xdr:sp macro="" textlink="">
      <xdr:nvSpPr>
        <xdr:cNvPr id="201" name="テキスト ボックス 200"/>
        <xdr:cNvSpPr txBox="1"/>
      </xdr:nvSpPr>
      <xdr:spPr>
        <a:xfrm>
          <a:off x="3497794" y="1203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167,163</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153594</xdr:rowOff>
    </xdr:from>
    <xdr:to>
      <xdr:col>4</xdr:col>
      <xdr:colOff>206375</xdr:colOff>
      <xdr:row>74</xdr:row>
      <xdr:rowOff>83744</xdr:rowOff>
    </xdr:to>
    <xdr:sp macro="" textlink="">
      <xdr:nvSpPr>
        <xdr:cNvPr id="202" name="円/楕円 201"/>
        <xdr:cNvSpPr/>
      </xdr:nvSpPr>
      <xdr:spPr>
        <a:xfrm>
          <a:off x="2857500" y="1266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100271</xdr:rowOff>
    </xdr:from>
    <xdr:ext cx="599010" cy="259045"/>
    <xdr:sp macro="" textlink="">
      <xdr:nvSpPr>
        <xdr:cNvPr id="203" name="テキスト ボックス 202"/>
        <xdr:cNvSpPr txBox="1"/>
      </xdr:nvSpPr>
      <xdr:spPr>
        <a:xfrm>
          <a:off x="2608794" y="1244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145,604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85413</xdr:rowOff>
    </xdr:from>
    <xdr:to>
      <xdr:col>3</xdr:col>
      <xdr:colOff>3175</xdr:colOff>
      <xdr:row>77</xdr:row>
      <xdr:rowOff>15563</xdr:rowOff>
    </xdr:to>
    <xdr:sp macro="" textlink="">
      <xdr:nvSpPr>
        <xdr:cNvPr id="204" name="円/楕円 203"/>
        <xdr:cNvSpPr/>
      </xdr:nvSpPr>
      <xdr:spPr>
        <a:xfrm>
          <a:off x="1968500" y="1311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6690</xdr:rowOff>
    </xdr:from>
    <xdr:ext cx="599010" cy="259045"/>
    <xdr:sp macro="" textlink="">
      <xdr:nvSpPr>
        <xdr:cNvPr id="205" name="テキスト ボックス 204"/>
        <xdr:cNvSpPr txBox="1"/>
      </xdr:nvSpPr>
      <xdr:spPr>
        <a:xfrm>
          <a:off x="1719794" y="1320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122,183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23292</xdr:rowOff>
    </xdr:from>
    <xdr:to>
      <xdr:col>1</xdr:col>
      <xdr:colOff>485775</xdr:colOff>
      <xdr:row>76</xdr:row>
      <xdr:rowOff>124892</xdr:rowOff>
    </xdr:to>
    <xdr:sp macro="" textlink="">
      <xdr:nvSpPr>
        <xdr:cNvPr id="206" name="円/楕円 205"/>
        <xdr:cNvSpPr/>
      </xdr:nvSpPr>
      <xdr:spPr>
        <a:xfrm>
          <a:off x="1079500" y="1305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116019</xdr:rowOff>
    </xdr:from>
    <xdr:ext cx="599010" cy="259045"/>
    <xdr:sp macro="" textlink="">
      <xdr:nvSpPr>
        <xdr:cNvPr id="207" name="テキスト ボックス 206"/>
        <xdr:cNvSpPr txBox="1"/>
      </xdr:nvSpPr>
      <xdr:spPr>
        <a:xfrm>
          <a:off x="830794" y="13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79063</xdr:rowOff>
    </xdr:from>
    <xdr:to>
      <xdr:col>6</xdr:col>
      <xdr:colOff>511175</xdr:colOff>
      <xdr:row>95</xdr:row>
      <xdr:rowOff>168466</xdr:rowOff>
    </xdr:to>
    <xdr:cxnSp macro="">
      <xdr:nvCxnSpPr>
        <xdr:cNvPr id="237" name="直線コネクタ 236"/>
        <xdr:cNvCxnSpPr/>
      </xdr:nvCxnSpPr>
      <xdr:spPr>
        <a:xfrm>
          <a:off x="3797300" y="15509563"/>
          <a:ext cx="838200" cy="94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151032</xdr:rowOff>
    </xdr:from>
    <xdr:ext cx="534377" cy="259045"/>
    <xdr:sp macro="" textlink="">
      <xdr:nvSpPr>
        <xdr:cNvPr id="238" name="衛生費平均値テキスト"/>
        <xdr:cNvSpPr txBox="1"/>
      </xdr:nvSpPr>
      <xdr:spPr>
        <a:xfrm>
          <a:off x="4686300" y="16610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79063</xdr:rowOff>
    </xdr:from>
    <xdr:to>
      <xdr:col>5</xdr:col>
      <xdr:colOff>358775</xdr:colOff>
      <xdr:row>95</xdr:row>
      <xdr:rowOff>71768</xdr:rowOff>
    </xdr:to>
    <xdr:cxnSp macro="">
      <xdr:nvCxnSpPr>
        <xdr:cNvPr id="240" name="直線コネクタ 239"/>
        <xdr:cNvCxnSpPr/>
      </xdr:nvCxnSpPr>
      <xdr:spPr>
        <a:xfrm flipV="1">
          <a:off x="2908300" y="15509563"/>
          <a:ext cx="889000" cy="84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17405</xdr:rowOff>
    </xdr:from>
    <xdr:to>
      <xdr:col>5</xdr:col>
      <xdr:colOff>409575</xdr:colOff>
      <xdr:row>97</xdr:row>
      <xdr:rowOff>119005</xdr:rowOff>
    </xdr:to>
    <xdr:sp macro="" textlink="">
      <xdr:nvSpPr>
        <xdr:cNvPr id="241" name="フローチャート : 判断 240"/>
        <xdr:cNvSpPr/>
      </xdr:nvSpPr>
      <xdr:spPr>
        <a:xfrm>
          <a:off x="3746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110132</xdr:rowOff>
    </xdr:from>
    <xdr:ext cx="534377" cy="259045"/>
    <xdr:sp macro="" textlink="">
      <xdr:nvSpPr>
        <xdr:cNvPr id="242" name="テキスト ボックス 241"/>
        <xdr:cNvSpPr txBox="1"/>
      </xdr:nvSpPr>
      <xdr:spPr>
        <a:xfrm>
          <a:off x="3530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71768</xdr:rowOff>
    </xdr:from>
    <xdr:to>
      <xdr:col>4</xdr:col>
      <xdr:colOff>155575</xdr:colOff>
      <xdr:row>96</xdr:row>
      <xdr:rowOff>140900</xdr:rowOff>
    </xdr:to>
    <xdr:cxnSp macro="">
      <xdr:nvCxnSpPr>
        <xdr:cNvPr id="243" name="直線コネクタ 242"/>
        <xdr:cNvCxnSpPr/>
      </xdr:nvCxnSpPr>
      <xdr:spPr>
        <a:xfrm flipV="1">
          <a:off x="2019300" y="16359518"/>
          <a:ext cx="889000" cy="24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170644</xdr:rowOff>
    </xdr:from>
    <xdr:to>
      <xdr:col>4</xdr:col>
      <xdr:colOff>206375</xdr:colOff>
      <xdr:row>97</xdr:row>
      <xdr:rowOff>100794</xdr:rowOff>
    </xdr:to>
    <xdr:sp macro="" textlink="">
      <xdr:nvSpPr>
        <xdr:cNvPr id="244" name="フローチャート : 判断 243"/>
        <xdr:cNvSpPr/>
      </xdr:nvSpPr>
      <xdr:spPr>
        <a:xfrm>
          <a:off x="2857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91921</xdr:rowOff>
    </xdr:from>
    <xdr:ext cx="534377" cy="259045"/>
    <xdr:sp macro="" textlink="">
      <xdr:nvSpPr>
        <xdr:cNvPr id="245" name="テキスト ボックス 244"/>
        <xdr:cNvSpPr txBox="1"/>
      </xdr:nvSpPr>
      <xdr:spPr>
        <a:xfrm>
          <a:off x="2641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47783</xdr:rowOff>
    </xdr:from>
    <xdr:to>
      <xdr:col>2</xdr:col>
      <xdr:colOff>638175</xdr:colOff>
      <xdr:row>96</xdr:row>
      <xdr:rowOff>140900</xdr:rowOff>
    </xdr:to>
    <xdr:cxnSp macro="">
      <xdr:nvCxnSpPr>
        <xdr:cNvPr id="246" name="直線コネクタ 245"/>
        <xdr:cNvCxnSpPr/>
      </xdr:nvCxnSpPr>
      <xdr:spPr>
        <a:xfrm>
          <a:off x="1130300" y="16506983"/>
          <a:ext cx="889000" cy="9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35294</xdr:rowOff>
    </xdr:from>
    <xdr:to>
      <xdr:col>3</xdr:col>
      <xdr:colOff>3175</xdr:colOff>
      <xdr:row>97</xdr:row>
      <xdr:rowOff>136894</xdr:rowOff>
    </xdr:to>
    <xdr:sp macro="" textlink="">
      <xdr:nvSpPr>
        <xdr:cNvPr id="247" name="フローチャート : 判断 246"/>
        <xdr:cNvSpPr/>
      </xdr:nvSpPr>
      <xdr:spPr>
        <a:xfrm>
          <a:off x="1968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128021</xdr:rowOff>
    </xdr:from>
    <xdr:ext cx="534377" cy="259045"/>
    <xdr:sp macro="" textlink="">
      <xdr:nvSpPr>
        <xdr:cNvPr id="248" name="テキスト ボックス 247"/>
        <xdr:cNvSpPr txBox="1"/>
      </xdr:nvSpPr>
      <xdr:spPr>
        <a:xfrm>
          <a:off x="1752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19883</xdr:rowOff>
    </xdr:from>
    <xdr:to>
      <xdr:col>1</xdr:col>
      <xdr:colOff>485775</xdr:colOff>
      <xdr:row>97</xdr:row>
      <xdr:rowOff>121483</xdr:rowOff>
    </xdr:to>
    <xdr:sp macro="" textlink="">
      <xdr:nvSpPr>
        <xdr:cNvPr id="249" name="フローチャート : 判断 248"/>
        <xdr:cNvSpPr/>
      </xdr:nvSpPr>
      <xdr:spPr>
        <a:xfrm>
          <a:off x="1079500" y="166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112610</xdr:rowOff>
    </xdr:from>
    <xdr:ext cx="534377" cy="259045"/>
    <xdr:sp macro="" textlink="">
      <xdr:nvSpPr>
        <xdr:cNvPr id="250" name="テキスト ボックス 249"/>
        <xdr:cNvSpPr txBox="1"/>
      </xdr:nvSpPr>
      <xdr:spPr>
        <a:xfrm>
          <a:off x="863111" y="1674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117666</xdr:rowOff>
    </xdr:from>
    <xdr:to>
      <xdr:col>6</xdr:col>
      <xdr:colOff>561975</xdr:colOff>
      <xdr:row>96</xdr:row>
      <xdr:rowOff>47816</xdr:rowOff>
    </xdr:to>
    <xdr:sp macro="" textlink="">
      <xdr:nvSpPr>
        <xdr:cNvPr id="256" name="円/楕円 255"/>
        <xdr:cNvSpPr/>
      </xdr:nvSpPr>
      <xdr:spPr>
        <a:xfrm>
          <a:off x="4584700" y="164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140543</xdr:rowOff>
    </xdr:from>
    <xdr:ext cx="534377" cy="259045"/>
    <xdr:sp macro="" textlink="">
      <xdr:nvSpPr>
        <xdr:cNvPr id="257" name="衛生費該当値テキスト"/>
        <xdr:cNvSpPr txBox="1"/>
      </xdr:nvSpPr>
      <xdr:spPr>
        <a:xfrm>
          <a:off x="4686300" y="162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49,490</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28263</xdr:rowOff>
    </xdr:from>
    <xdr:to>
      <xdr:col>5</xdr:col>
      <xdr:colOff>409575</xdr:colOff>
      <xdr:row>90</xdr:row>
      <xdr:rowOff>129863</xdr:rowOff>
    </xdr:to>
    <xdr:sp macro="" textlink="">
      <xdr:nvSpPr>
        <xdr:cNvPr id="258" name="円/楕円 257"/>
        <xdr:cNvSpPr/>
      </xdr:nvSpPr>
      <xdr:spPr>
        <a:xfrm>
          <a:off x="3746500" y="154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88</xdr:row>
      <xdr:rowOff>146390</xdr:rowOff>
    </xdr:from>
    <xdr:ext cx="534377" cy="259045"/>
    <xdr:sp macro="" textlink="">
      <xdr:nvSpPr>
        <xdr:cNvPr id="259" name="テキスト ボックス 258"/>
        <xdr:cNvSpPr txBox="1"/>
      </xdr:nvSpPr>
      <xdr:spPr>
        <a:xfrm>
          <a:off x="3530111" y="1523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99,183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20968</xdr:rowOff>
    </xdr:from>
    <xdr:to>
      <xdr:col>4</xdr:col>
      <xdr:colOff>206375</xdr:colOff>
      <xdr:row>95</xdr:row>
      <xdr:rowOff>122568</xdr:rowOff>
    </xdr:to>
    <xdr:sp macro="" textlink="">
      <xdr:nvSpPr>
        <xdr:cNvPr id="260" name="円/楕円 259"/>
        <xdr:cNvSpPr/>
      </xdr:nvSpPr>
      <xdr:spPr>
        <a:xfrm>
          <a:off x="2857500" y="163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139095</xdr:rowOff>
    </xdr:from>
    <xdr:ext cx="534377" cy="259045"/>
    <xdr:sp macro="" textlink="">
      <xdr:nvSpPr>
        <xdr:cNvPr id="261" name="テキスト ボックス 260"/>
        <xdr:cNvSpPr txBox="1"/>
      </xdr:nvSpPr>
      <xdr:spPr>
        <a:xfrm>
          <a:off x="2641111" y="160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54,566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90100</xdr:rowOff>
    </xdr:from>
    <xdr:to>
      <xdr:col>3</xdr:col>
      <xdr:colOff>3175</xdr:colOff>
      <xdr:row>97</xdr:row>
      <xdr:rowOff>20250</xdr:rowOff>
    </xdr:to>
    <xdr:sp macro="" textlink="">
      <xdr:nvSpPr>
        <xdr:cNvPr id="262" name="円/楕円 261"/>
        <xdr:cNvSpPr/>
      </xdr:nvSpPr>
      <xdr:spPr>
        <a:xfrm>
          <a:off x="1968500" y="165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36777</xdr:rowOff>
    </xdr:from>
    <xdr:ext cx="534377" cy="259045"/>
    <xdr:sp macro="" textlink="">
      <xdr:nvSpPr>
        <xdr:cNvPr id="263" name="テキスト ボックス 262"/>
        <xdr:cNvSpPr txBox="1"/>
      </xdr:nvSpPr>
      <xdr:spPr>
        <a:xfrm>
          <a:off x="1752111" y="1632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41,937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168433</xdr:rowOff>
    </xdr:from>
    <xdr:to>
      <xdr:col>1</xdr:col>
      <xdr:colOff>485775</xdr:colOff>
      <xdr:row>96</xdr:row>
      <xdr:rowOff>98583</xdr:rowOff>
    </xdr:to>
    <xdr:sp macro="" textlink="">
      <xdr:nvSpPr>
        <xdr:cNvPr id="264" name="円/楕円 263"/>
        <xdr:cNvSpPr/>
      </xdr:nvSpPr>
      <xdr:spPr>
        <a:xfrm>
          <a:off x="1079500" y="1645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115110</xdr:rowOff>
    </xdr:from>
    <xdr:ext cx="534377" cy="259045"/>
    <xdr:sp macro="" textlink="">
      <xdr:nvSpPr>
        <xdr:cNvPr id="265" name="テキスト ボックス 264"/>
        <xdr:cNvSpPr txBox="1"/>
      </xdr:nvSpPr>
      <xdr:spPr>
        <a:xfrm>
          <a:off x="863111" y="1623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85659</xdr:rowOff>
    </xdr:from>
    <xdr:to>
      <xdr:col>15</xdr:col>
      <xdr:colOff>180975</xdr:colOff>
      <xdr:row>38</xdr:row>
      <xdr:rowOff>117297</xdr:rowOff>
    </xdr:to>
    <xdr:cxnSp macro="">
      <xdr:nvCxnSpPr>
        <xdr:cNvPr id="292" name="直線コネクタ 291"/>
        <xdr:cNvCxnSpPr/>
      </xdr:nvCxnSpPr>
      <xdr:spPr>
        <a:xfrm>
          <a:off x="9639300" y="6600759"/>
          <a:ext cx="838200" cy="3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3"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85659</xdr:rowOff>
    </xdr:from>
    <xdr:to>
      <xdr:col>14</xdr:col>
      <xdr:colOff>28575</xdr:colOff>
      <xdr:row>38</xdr:row>
      <xdr:rowOff>95855</xdr:rowOff>
    </xdr:to>
    <xdr:cxnSp macro="">
      <xdr:nvCxnSpPr>
        <xdr:cNvPr id="295" name="直線コネクタ 294"/>
        <xdr:cNvCxnSpPr/>
      </xdr:nvCxnSpPr>
      <xdr:spPr>
        <a:xfrm flipV="1">
          <a:off x="8750300" y="6600759"/>
          <a:ext cx="8890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32299</xdr:rowOff>
    </xdr:from>
    <xdr:to>
      <xdr:col>14</xdr:col>
      <xdr:colOff>79375</xdr:colOff>
      <xdr:row>38</xdr:row>
      <xdr:rowOff>133899</xdr:rowOff>
    </xdr:to>
    <xdr:sp macro="" textlink="">
      <xdr:nvSpPr>
        <xdr:cNvPr id="296" name="フローチャート : 判断 295"/>
        <xdr:cNvSpPr/>
      </xdr:nvSpPr>
      <xdr:spPr>
        <a:xfrm>
          <a:off x="9588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150426</xdr:rowOff>
    </xdr:from>
    <xdr:ext cx="469744" cy="259045"/>
    <xdr:sp macro="" textlink="">
      <xdr:nvSpPr>
        <xdr:cNvPr id="297" name="テキスト ボックス 296"/>
        <xdr:cNvSpPr txBox="1"/>
      </xdr:nvSpPr>
      <xdr:spPr>
        <a:xfrm>
          <a:off x="9404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95855</xdr:rowOff>
    </xdr:from>
    <xdr:to>
      <xdr:col>12</xdr:col>
      <xdr:colOff>511175</xdr:colOff>
      <xdr:row>38</xdr:row>
      <xdr:rowOff>98781</xdr:rowOff>
    </xdr:to>
    <xdr:cxnSp macro="">
      <xdr:nvCxnSpPr>
        <xdr:cNvPr id="298" name="直線コネクタ 297"/>
        <xdr:cNvCxnSpPr/>
      </xdr:nvCxnSpPr>
      <xdr:spPr>
        <a:xfrm flipV="1">
          <a:off x="7861300" y="6610955"/>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17897</xdr:rowOff>
    </xdr:from>
    <xdr:to>
      <xdr:col>12</xdr:col>
      <xdr:colOff>561975</xdr:colOff>
      <xdr:row>38</xdr:row>
      <xdr:rowOff>119497</xdr:rowOff>
    </xdr:to>
    <xdr:sp macro="" textlink="">
      <xdr:nvSpPr>
        <xdr:cNvPr id="299" name="フローチャート : 判断 298"/>
        <xdr:cNvSpPr/>
      </xdr:nvSpPr>
      <xdr:spPr>
        <a:xfrm>
          <a:off x="8699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136024</xdr:rowOff>
    </xdr:from>
    <xdr:ext cx="469744" cy="259045"/>
    <xdr:sp macro="" textlink="">
      <xdr:nvSpPr>
        <xdr:cNvPr id="300" name="テキスト ボックス 299"/>
        <xdr:cNvSpPr txBox="1"/>
      </xdr:nvSpPr>
      <xdr:spPr>
        <a:xfrm>
          <a:off x="8515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52467</xdr:rowOff>
    </xdr:from>
    <xdr:to>
      <xdr:col>11</xdr:col>
      <xdr:colOff>307975</xdr:colOff>
      <xdr:row>38</xdr:row>
      <xdr:rowOff>98781</xdr:rowOff>
    </xdr:to>
    <xdr:cxnSp macro="">
      <xdr:nvCxnSpPr>
        <xdr:cNvPr id="301" name="直線コネクタ 300"/>
        <xdr:cNvCxnSpPr/>
      </xdr:nvCxnSpPr>
      <xdr:spPr>
        <a:xfrm>
          <a:off x="6972300" y="6567567"/>
          <a:ext cx="889000" cy="4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2535</xdr:rowOff>
    </xdr:from>
    <xdr:to>
      <xdr:col>11</xdr:col>
      <xdr:colOff>358775</xdr:colOff>
      <xdr:row>38</xdr:row>
      <xdr:rowOff>104135</xdr:rowOff>
    </xdr:to>
    <xdr:sp macro="" textlink="">
      <xdr:nvSpPr>
        <xdr:cNvPr id="302" name="フローチャート : 判断 301"/>
        <xdr:cNvSpPr/>
      </xdr:nvSpPr>
      <xdr:spPr>
        <a:xfrm>
          <a:off x="7810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120662</xdr:rowOff>
    </xdr:from>
    <xdr:ext cx="469744" cy="259045"/>
    <xdr:sp macro="" textlink="">
      <xdr:nvSpPr>
        <xdr:cNvPr id="303" name="テキスト ボックス 302"/>
        <xdr:cNvSpPr txBox="1"/>
      </xdr:nvSpPr>
      <xdr:spPr>
        <a:xfrm>
          <a:off x="7626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129317</xdr:rowOff>
    </xdr:from>
    <xdr:to>
      <xdr:col>10</xdr:col>
      <xdr:colOff>155575</xdr:colOff>
      <xdr:row>38</xdr:row>
      <xdr:rowOff>59466</xdr:rowOff>
    </xdr:to>
    <xdr:sp macro="" textlink="">
      <xdr:nvSpPr>
        <xdr:cNvPr id="304" name="フローチャート : 判断 303"/>
        <xdr:cNvSpPr/>
      </xdr:nvSpPr>
      <xdr:spPr>
        <a:xfrm>
          <a:off x="6921500" y="64729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75994</xdr:rowOff>
    </xdr:from>
    <xdr:ext cx="469744" cy="259045"/>
    <xdr:sp macro="" textlink="">
      <xdr:nvSpPr>
        <xdr:cNvPr id="305" name="テキスト ボックス 304"/>
        <xdr:cNvSpPr txBox="1"/>
      </xdr:nvSpPr>
      <xdr:spPr>
        <a:xfrm>
          <a:off x="6737427" y="624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66497</xdr:rowOff>
    </xdr:from>
    <xdr:to>
      <xdr:col>15</xdr:col>
      <xdr:colOff>231775</xdr:colOff>
      <xdr:row>38</xdr:row>
      <xdr:rowOff>168097</xdr:rowOff>
    </xdr:to>
    <xdr:sp macro="" textlink="">
      <xdr:nvSpPr>
        <xdr:cNvPr id="311" name="円/楕円 310"/>
        <xdr:cNvSpPr/>
      </xdr:nvSpPr>
      <xdr:spPr>
        <a:xfrm>
          <a:off x="10426700" y="65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165350</xdr:rowOff>
    </xdr:from>
    <xdr:ext cx="378565" cy="259045"/>
    <xdr:sp macro="" textlink="">
      <xdr:nvSpPr>
        <xdr:cNvPr id="312" name="労働費該当値テキスト"/>
        <xdr:cNvSpPr txBox="1"/>
      </xdr:nvSpPr>
      <xdr:spPr>
        <a:xfrm>
          <a:off x="10528300" y="6509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34859</xdr:rowOff>
    </xdr:from>
    <xdr:to>
      <xdr:col>14</xdr:col>
      <xdr:colOff>79375</xdr:colOff>
      <xdr:row>38</xdr:row>
      <xdr:rowOff>136459</xdr:rowOff>
    </xdr:to>
    <xdr:sp macro="" textlink="">
      <xdr:nvSpPr>
        <xdr:cNvPr id="313" name="円/楕円 312"/>
        <xdr:cNvSpPr/>
      </xdr:nvSpPr>
      <xdr:spPr>
        <a:xfrm>
          <a:off x="9588500" y="654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127586</xdr:rowOff>
    </xdr:from>
    <xdr:ext cx="469744" cy="259045"/>
    <xdr:sp macro="" textlink="">
      <xdr:nvSpPr>
        <xdr:cNvPr id="314" name="テキスト ボックス 313"/>
        <xdr:cNvSpPr txBox="1"/>
      </xdr:nvSpPr>
      <xdr:spPr>
        <a:xfrm>
          <a:off x="9404427" y="664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45055</xdr:rowOff>
    </xdr:from>
    <xdr:to>
      <xdr:col>12</xdr:col>
      <xdr:colOff>561975</xdr:colOff>
      <xdr:row>38</xdr:row>
      <xdr:rowOff>146655</xdr:rowOff>
    </xdr:to>
    <xdr:sp macro="" textlink="">
      <xdr:nvSpPr>
        <xdr:cNvPr id="315" name="円/楕円 314"/>
        <xdr:cNvSpPr/>
      </xdr:nvSpPr>
      <xdr:spPr>
        <a:xfrm>
          <a:off x="8699500" y="65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137782</xdr:rowOff>
    </xdr:from>
    <xdr:ext cx="378565" cy="259045"/>
    <xdr:sp macro="" textlink="">
      <xdr:nvSpPr>
        <xdr:cNvPr id="316" name="テキスト ボックス 315"/>
        <xdr:cNvSpPr txBox="1"/>
      </xdr:nvSpPr>
      <xdr:spPr>
        <a:xfrm>
          <a:off x="8561017" y="6652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47981</xdr:rowOff>
    </xdr:from>
    <xdr:to>
      <xdr:col>11</xdr:col>
      <xdr:colOff>358775</xdr:colOff>
      <xdr:row>38</xdr:row>
      <xdr:rowOff>149581</xdr:rowOff>
    </xdr:to>
    <xdr:sp macro="" textlink="">
      <xdr:nvSpPr>
        <xdr:cNvPr id="317" name="円/楕円 316"/>
        <xdr:cNvSpPr/>
      </xdr:nvSpPr>
      <xdr:spPr>
        <a:xfrm>
          <a:off x="7810500" y="656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140708</xdr:rowOff>
    </xdr:from>
    <xdr:ext cx="378565" cy="259045"/>
    <xdr:sp macro="" textlink="">
      <xdr:nvSpPr>
        <xdr:cNvPr id="318" name="テキスト ボックス 317"/>
        <xdr:cNvSpPr txBox="1"/>
      </xdr:nvSpPr>
      <xdr:spPr>
        <a:xfrm>
          <a:off x="7672017" y="6655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1667</xdr:rowOff>
    </xdr:from>
    <xdr:to>
      <xdr:col>10</xdr:col>
      <xdr:colOff>155575</xdr:colOff>
      <xdr:row>38</xdr:row>
      <xdr:rowOff>103267</xdr:rowOff>
    </xdr:to>
    <xdr:sp macro="" textlink="">
      <xdr:nvSpPr>
        <xdr:cNvPr id="319" name="円/楕円 318"/>
        <xdr:cNvSpPr/>
      </xdr:nvSpPr>
      <xdr:spPr>
        <a:xfrm>
          <a:off x="6921500" y="651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94394</xdr:rowOff>
    </xdr:from>
    <xdr:ext cx="469744" cy="259045"/>
    <xdr:sp macro="" textlink="">
      <xdr:nvSpPr>
        <xdr:cNvPr id="320" name="テキスト ボックス 319"/>
        <xdr:cNvSpPr txBox="1"/>
      </xdr:nvSpPr>
      <xdr:spPr>
        <a:xfrm>
          <a:off x="6737427" y="6609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98019</xdr:rowOff>
    </xdr:from>
    <xdr:to>
      <xdr:col>15</xdr:col>
      <xdr:colOff>180975</xdr:colOff>
      <xdr:row>54</xdr:row>
      <xdr:rowOff>43993</xdr:rowOff>
    </xdr:to>
    <xdr:cxnSp macro="">
      <xdr:nvCxnSpPr>
        <xdr:cNvPr id="349" name="直線コネクタ 348"/>
        <xdr:cNvCxnSpPr/>
      </xdr:nvCxnSpPr>
      <xdr:spPr>
        <a:xfrm>
          <a:off x="9639300" y="8841969"/>
          <a:ext cx="838200" cy="46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39247</xdr:rowOff>
    </xdr:from>
    <xdr:ext cx="534377" cy="259045"/>
    <xdr:sp macro="" textlink="">
      <xdr:nvSpPr>
        <xdr:cNvPr id="350" name="農林水産業費平均値テキスト"/>
        <xdr:cNvSpPr txBox="1"/>
      </xdr:nvSpPr>
      <xdr:spPr>
        <a:xfrm>
          <a:off x="10528300" y="964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98019</xdr:rowOff>
    </xdr:from>
    <xdr:to>
      <xdr:col>14</xdr:col>
      <xdr:colOff>28575</xdr:colOff>
      <xdr:row>52</xdr:row>
      <xdr:rowOff>5245</xdr:rowOff>
    </xdr:to>
    <xdr:cxnSp macro="">
      <xdr:nvCxnSpPr>
        <xdr:cNvPr id="352" name="直線コネクタ 351"/>
        <xdr:cNvCxnSpPr/>
      </xdr:nvCxnSpPr>
      <xdr:spPr>
        <a:xfrm flipV="1">
          <a:off x="8750300" y="8841969"/>
          <a:ext cx="889000" cy="7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134163</xdr:rowOff>
    </xdr:from>
    <xdr:to>
      <xdr:col>14</xdr:col>
      <xdr:colOff>79375</xdr:colOff>
      <xdr:row>56</xdr:row>
      <xdr:rowOff>64313</xdr:rowOff>
    </xdr:to>
    <xdr:sp macro="" textlink="">
      <xdr:nvSpPr>
        <xdr:cNvPr id="353" name="フローチャート : 判断 352"/>
        <xdr:cNvSpPr/>
      </xdr:nvSpPr>
      <xdr:spPr>
        <a:xfrm>
          <a:off x="9588500" y="956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55440</xdr:rowOff>
    </xdr:from>
    <xdr:ext cx="534377" cy="259045"/>
    <xdr:sp macro="" textlink="">
      <xdr:nvSpPr>
        <xdr:cNvPr id="354" name="テキスト ボックス 353"/>
        <xdr:cNvSpPr txBox="1"/>
      </xdr:nvSpPr>
      <xdr:spPr>
        <a:xfrm>
          <a:off x="9372111" y="965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130289</xdr:rowOff>
    </xdr:from>
    <xdr:to>
      <xdr:col>12</xdr:col>
      <xdr:colOff>511175</xdr:colOff>
      <xdr:row>52</xdr:row>
      <xdr:rowOff>5245</xdr:rowOff>
    </xdr:to>
    <xdr:cxnSp macro="">
      <xdr:nvCxnSpPr>
        <xdr:cNvPr id="355" name="直線コネクタ 354"/>
        <xdr:cNvCxnSpPr/>
      </xdr:nvCxnSpPr>
      <xdr:spPr>
        <a:xfrm>
          <a:off x="7861300" y="8874239"/>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149975</xdr:rowOff>
    </xdr:from>
    <xdr:to>
      <xdr:col>12</xdr:col>
      <xdr:colOff>561975</xdr:colOff>
      <xdr:row>56</xdr:row>
      <xdr:rowOff>80125</xdr:rowOff>
    </xdr:to>
    <xdr:sp macro="" textlink="">
      <xdr:nvSpPr>
        <xdr:cNvPr id="356" name="フローチャート : 判断 355"/>
        <xdr:cNvSpPr/>
      </xdr:nvSpPr>
      <xdr:spPr>
        <a:xfrm>
          <a:off x="8699500" y="957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71252</xdr:rowOff>
    </xdr:from>
    <xdr:ext cx="534377" cy="259045"/>
    <xdr:sp macro="" textlink="">
      <xdr:nvSpPr>
        <xdr:cNvPr id="357" name="テキスト ボックス 356"/>
        <xdr:cNvSpPr txBox="1"/>
      </xdr:nvSpPr>
      <xdr:spPr>
        <a:xfrm>
          <a:off x="8483111" y="9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130289</xdr:rowOff>
    </xdr:from>
    <xdr:to>
      <xdr:col>11</xdr:col>
      <xdr:colOff>307975</xdr:colOff>
      <xdr:row>52</xdr:row>
      <xdr:rowOff>30315</xdr:rowOff>
    </xdr:to>
    <xdr:cxnSp macro="">
      <xdr:nvCxnSpPr>
        <xdr:cNvPr id="358" name="直線コネクタ 357"/>
        <xdr:cNvCxnSpPr/>
      </xdr:nvCxnSpPr>
      <xdr:spPr>
        <a:xfrm flipV="1">
          <a:off x="6972300" y="8874239"/>
          <a:ext cx="889000" cy="7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31979</xdr:rowOff>
    </xdr:from>
    <xdr:to>
      <xdr:col>11</xdr:col>
      <xdr:colOff>358775</xdr:colOff>
      <xdr:row>56</xdr:row>
      <xdr:rowOff>133579</xdr:rowOff>
    </xdr:to>
    <xdr:sp macro="" textlink="">
      <xdr:nvSpPr>
        <xdr:cNvPr id="359" name="フローチャート : 判断 358"/>
        <xdr:cNvSpPr/>
      </xdr:nvSpPr>
      <xdr:spPr>
        <a:xfrm>
          <a:off x="7810500" y="96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124706</xdr:rowOff>
    </xdr:from>
    <xdr:ext cx="534377" cy="259045"/>
    <xdr:sp macro="" textlink="">
      <xdr:nvSpPr>
        <xdr:cNvPr id="360" name="テキスト ボックス 359"/>
        <xdr:cNvSpPr txBox="1"/>
      </xdr:nvSpPr>
      <xdr:spPr>
        <a:xfrm>
          <a:off x="7594111" y="972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35560</xdr:rowOff>
    </xdr:from>
    <xdr:to>
      <xdr:col>10</xdr:col>
      <xdr:colOff>155575</xdr:colOff>
      <xdr:row>56</xdr:row>
      <xdr:rowOff>137160</xdr:rowOff>
    </xdr:to>
    <xdr:sp macro="" textlink="">
      <xdr:nvSpPr>
        <xdr:cNvPr id="361" name="フローチャート : 判断 360"/>
        <xdr:cNvSpPr/>
      </xdr:nvSpPr>
      <xdr:spPr>
        <a:xfrm>
          <a:off x="6921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128287</xdr:rowOff>
    </xdr:from>
    <xdr:ext cx="534377" cy="259045"/>
    <xdr:sp macro="" textlink="">
      <xdr:nvSpPr>
        <xdr:cNvPr id="362" name="テキスト ボックス 361"/>
        <xdr:cNvSpPr txBox="1"/>
      </xdr:nvSpPr>
      <xdr:spPr>
        <a:xfrm>
          <a:off x="6705111" y="97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164643</xdr:rowOff>
    </xdr:from>
    <xdr:to>
      <xdr:col>15</xdr:col>
      <xdr:colOff>231775</xdr:colOff>
      <xdr:row>54</xdr:row>
      <xdr:rowOff>94793</xdr:rowOff>
    </xdr:to>
    <xdr:sp macro="" textlink="">
      <xdr:nvSpPr>
        <xdr:cNvPr id="368" name="円/楕円 367"/>
        <xdr:cNvSpPr/>
      </xdr:nvSpPr>
      <xdr:spPr>
        <a:xfrm>
          <a:off x="10426700" y="925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16070</xdr:rowOff>
    </xdr:from>
    <xdr:ext cx="534377" cy="259045"/>
    <xdr:sp macro="" textlink="">
      <xdr:nvSpPr>
        <xdr:cNvPr id="369" name="農林水産業費該当値テキスト"/>
        <xdr:cNvSpPr txBox="1"/>
      </xdr:nvSpPr>
      <xdr:spPr>
        <a:xfrm>
          <a:off x="10528300" y="910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22,512</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47219</xdr:rowOff>
    </xdr:from>
    <xdr:to>
      <xdr:col>14</xdr:col>
      <xdr:colOff>79375</xdr:colOff>
      <xdr:row>51</xdr:row>
      <xdr:rowOff>148819</xdr:rowOff>
    </xdr:to>
    <xdr:sp macro="" textlink="">
      <xdr:nvSpPr>
        <xdr:cNvPr id="370" name="円/楕円 369"/>
        <xdr:cNvSpPr/>
      </xdr:nvSpPr>
      <xdr:spPr>
        <a:xfrm>
          <a:off x="9588500" y="87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49</xdr:row>
      <xdr:rowOff>165346</xdr:rowOff>
    </xdr:from>
    <xdr:ext cx="534377" cy="259045"/>
    <xdr:sp macro="" textlink="">
      <xdr:nvSpPr>
        <xdr:cNvPr id="371" name="テキスト ボックス 370"/>
        <xdr:cNvSpPr txBox="1"/>
      </xdr:nvSpPr>
      <xdr:spPr>
        <a:xfrm>
          <a:off x="9372111" y="85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34,594</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125895</xdr:rowOff>
    </xdr:from>
    <xdr:to>
      <xdr:col>12</xdr:col>
      <xdr:colOff>561975</xdr:colOff>
      <xdr:row>52</xdr:row>
      <xdr:rowOff>56045</xdr:rowOff>
    </xdr:to>
    <xdr:sp macro="" textlink="">
      <xdr:nvSpPr>
        <xdr:cNvPr id="372" name="円/楕円 371"/>
        <xdr:cNvSpPr/>
      </xdr:nvSpPr>
      <xdr:spPr>
        <a:xfrm>
          <a:off x="8699500" y="886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72572</xdr:rowOff>
    </xdr:from>
    <xdr:ext cx="534377" cy="259045"/>
    <xdr:sp macro="" textlink="">
      <xdr:nvSpPr>
        <xdr:cNvPr id="373" name="テキスト ボックス 372"/>
        <xdr:cNvSpPr txBox="1"/>
      </xdr:nvSpPr>
      <xdr:spPr>
        <a:xfrm>
          <a:off x="8483111" y="864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32,529</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79489</xdr:rowOff>
    </xdr:from>
    <xdr:to>
      <xdr:col>11</xdr:col>
      <xdr:colOff>358775</xdr:colOff>
      <xdr:row>52</xdr:row>
      <xdr:rowOff>9639</xdr:rowOff>
    </xdr:to>
    <xdr:sp macro="" textlink="">
      <xdr:nvSpPr>
        <xdr:cNvPr id="374" name="円/楕円 373"/>
        <xdr:cNvSpPr/>
      </xdr:nvSpPr>
      <xdr:spPr>
        <a:xfrm>
          <a:off x="7810500" y="8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50</xdr:row>
      <xdr:rowOff>26166</xdr:rowOff>
    </xdr:from>
    <xdr:ext cx="534377" cy="259045"/>
    <xdr:sp macro="" textlink="">
      <xdr:nvSpPr>
        <xdr:cNvPr id="375" name="テキスト ボックス 374"/>
        <xdr:cNvSpPr txBox="1"/>
      </xdr:nvSpPr>
      <xdr:spPr>
        <a:xfrm>
          <a:off x="7594111" y="859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33,747</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150965</xdr:rowOff>
    </xdr:from>
    <xdr:to>
      <xdr:col>10</xdr:col>
      <xdr:colOff>155575</xdr:colOff>
      <xdr:row>52</xdr:row>
      <xdr:rowOff>81115</xdr:rowOff>
    </xdr:to>
    <xdr:sp macro="" textlink="">
      <xdr:nvSpPr>
        <xdr:cNvPr id="376" name="円/楕円 375"/>
        <xdr:cNvSpPr/>
      </xdr:nvSpPr>
      <xdr:spPr>
        <a:xfrm>
          <a:off x="6921500" y="889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50</xdr:row>
      <xdr:rowOff>97642</xdr:rowOff>
    </xdr:from>
    <xdr:ext cx="534377" cy="259045"/>
    <xdr:sp macro="" textlink="">
      <xdr:nvSpPr>
        <xdr:cNvPr id="377" name="テキスト ボックス 376"/>
        <xdr:cNvSpPr txBox="1"/>
      </xdr:nvSpPr>
      <xdr:spPr>
        <a:xfrm>
          <a:off x="6705111" y="867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160182</xdr:rowOff>
    </xdr:from>
    <xdr:to>
      <xdr:col>15</xdr:col>
      <xdr:colOff>180975</xdr:colOff>
      <xdr:row>76</xdr:row>
      <xdr:rowOff>168618</xdr:rowOff>
    </xdr:to>
    <xdr:cxnSp macro="">
      <xdr:nvCxnSpPr>
        <xdr:cNvPr id="404" name="直線コネクタ 403"/>
        <xdr:cNvCxnSpPr/>
      </xdr:nvCxnSpPr>
      <xdr:spPr>
        <a:xfrm flipV="1">
          <a:off x="9639300" y="13190382"/>
          <a:ext cx="83820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107881</xdr:rowOff>
    </xdr:from>
    <xdr:ext cx="534377" cy="259045"/>
    <xdr:sp macro="" textlink="">
      <xdr:nvSpPr>
        <xdr:cNvPr id="405" name="商工費平均値テキスト"/>
        <xdr:cNvSpPr txBox="1"/>
      </xdr:nvSpPr>
      <xdr:spPr>
        <a:xfrm>
          <a:off x="10528300" y="13138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168618</xdr:rowOff>
    </xdr:from>
    <xdr:to>
      <xdr:col>14</xdr:col>
      <xdr:colOff>28575</xdr:colOff>
      <xdr:row>77</xdr:row>
      <xdr:rowOff>6128</xdr:rowOff>
    </xdr:to>
    <xdr:cxnSp macro="">
      <xdr:nvCxnSpPr>
        <xdr:cNvPr id="407" name="直線コネクタ 406"/>
        <xdr:cNvCxnSpPr/>
      </xdr:nvCxnSpPr>
      <xdr:spPr>
        <a:xfrm flipV="1">
          <a:off x="8750300" y="13198818"/>
          <a:ext cx="889000" cy="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08" name="フローチャート : 判断 407"/>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146583</xdr:rowOff>
    </xdr:from>
    <xdr:ext cx="469744" cy="259045"/>
    <xdr:sp macro="" textlink="">
      <xdr:nvSpPr>
        <xdr:cNvPr id="409" name="テキスト ボックス 408"/>
        <xdr:cNvSpPr txBox="1"/>
      </xdr:nvSpPr>
      <xdr:spPr>
        <a:xfrm>
          <a:off x="9404427"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6128</xdr:rowOff>
    </xdr:from>
    <xdr:to>
      <xdr:col>12</xdr:col>
      <xdr:colOff>511175</xdr:colOff>
      <xdr:row>77</xdr:row>
      <xdr:rowOff>39596</xdr:rowOff>
    </xdr:to>
    <xdr:cxnSp macro="">
      <xdr:nvCxnSpPr>
        <xdr:cNvPr id="410" name="直線コネクタ 409"/>
        <xdr:cNvCxnSpPr/>
      </xdr:nvCxnSpPr>
      <xdr:spPr>
        <a:xfrm flipV="1">
          <a:off x="7861300" y="13207778"/>
          <a:ext cx="889000" cy="3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11" name="フローチャート : 判断 410"/>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155956</xdr:rowOff>
    </xdr:from>
    <xdr:ext cx="469744" cy="259045"/>
    <xdr:sp macro="" textlink="">
      <xdr:nvSpPr>
        <xdr:cNvPr id="412" name="テキスト ボックス 411"/>
        <xdr:cNvSpPr txBox="1"/>
      </xdr:nvSpPr>
      <xdr:spPr>
        <a:xfrm>
          <a:off x="8515427"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98163</xdr:rowOff>
    </xdr:from>
    <xdr:to>
      <xdr:col>11</xdr:col>
      <xdr:colOff>307975</xdr:colOff>
      <xdr:row>77</xdr:row>
      <xdr:rowOff>39596</xdr:rowOff>
    </xdr:to>
    <xdr:cxnSp macro="">
      <xdr:nvCxnSpPr>
        <xdr:cNvPr id="413" name="直線コネクタ 412"/>
        <xdr:cNvCxnSpPr/>
      </xdr:nvCxnSpPr>
      <xdr:spPr>
        <a:xfrm>
          <a:off x="6972300" y="13128363"/>
          <a:ext cx="889000" cy="11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4" name="フローチャート : 判断 413"/>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165397</xdr:rowOff>
    </xdr:from>
    <xdr:ext cx="469744" cy="259045"/>
    <xdr:sp macro="" textlink="">
      <xdr:nvSpPr>
        <xdr:cNvPr id="415" name="テキスト ボックス 414"/>
        <xdr:cNvSpPr txBox="1"/>
      </xdr:nvSpPr>
      <xdr:spPr>
        <a:xfrm>
          <a:off x="7626427" y="133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6" name="フローチャート : 判断 415"/>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158607</xdr:rowOff>
    </xdr:from>
    <xdr:ext cx="469744" cy="259045"/>
    <xdr:sp macro="" textlink="">
      <xdr:nvSpPr>
        <xdr:cNvPr id="417" name="テキスト ボックス 416"/>
        <xdr:cNvSpPr txBox="1"/>
      </xdr:nvSpPr>
      <xdr:spPr>
        <a:xfrm>
          <a:off x="6737427" y="1336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109382</xdr:rowOff>
    </xdr:from>
    <xdr:to>
      <xdr:col>15</xdr:col>
      <xdr:colOff>231775</xdr:colOff>
      <xdr:row>77</xdr:row>
      <xdr:rowOff>39532</xdr:rowOff>
    </xdr:to>
    <xdr:sp macro="" textlink="">
      <xdr:nvSpPr>
        <xdr:cNvPr id="423" name="円/楕円 422"/>
        <xdr:cNvSpPr/>
      </xdr:nvSpPr>
      <xdr:spPr>
        <a:xfrm>
          <a:off x="10426700" y="1313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132259</xdr:rowOff>
    </xdr:from>
    <xdr:ext cx="534377" cy="259045"/>
    <xdr:sp macro="" textlink="">
      <xdr:nvSpPr>
        <xdr:cNvPr id="424" name="商工費該当値テキスト"/>
        <xdr:cNvSpPr txBox="1"/>
      </xdr:nvSpPr>
      <xdr:spPr>
        <a:xfrm>
          <a:off x="10528300" y="1299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14,104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117818</xdr:rowOff>
    </xdr:from>
    <xdr:to>
      <xdr:col>14</xdr:col>
      <xdr:colOff>79375</xdr:colOff>
      <xdr:row>77</xdr:row>
      <xdr:rowOff>47968</xdr:rowOff>
    </xdr:to>
    <xdr:sp macro="" textlink="">
      <xdr:nvSpPr>
        <xdr:cNvPr id="425" name="円/楕円 424"/>
        <xdr:cNvSpPr/>
      </xdr:nvSpPr>
      <xdr:spPr>
        <a:xfrm>
          <a:off x="9588500" y="1314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64495</xdr:rowOff>
    </xdr:from>
    <xdr:ext cx="534377" cy="259045"/>
    <xdr:sp macro="" textlink="">
      <xdr:nvSpPr>
        <xdr:cNvPr id="426" name="テキスト ボックス 425"/>
        <xdr:cNvSpPr txBox="1"/>
      </xdr:nvSpPr>
      <xdr:spPr>
        <a:xfrm>
          <a:off x="9372111" y="1292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126778</xdr:rowOff>
    </xdr:from>
    <xdr:to>
      <xdr:col>12</xdr:col>
      <xdr:colOff>561975</xdr:colOff>
      <xdr:row>77</xdr:row>
      <xdr:rowOff>56928</xdr:rowOff>
    </xdr:to>
    <xdr:sp macro="" textlink="">
      <xdr:nvSpPr>
        <xdr:cNvPr id="427" name="円/楕円 426"/>
        <xdr:cNvSpPr/>
      </xdr:nvSpPr>
      <xdr:spPr>
        <a:xfrm>
          <a:off x="8699500" y="1315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73456</xdr:rowOff>
    </xdr:from>
    <xdr:ext cx="534377" cy="259045"/>
    <xdr:sp macro="" textlink="">
      <xdr:nvSpPr>
        <xdr:cNvPr id="428" name="テキスト ボックス 427"/>
        <xdr:cNvSpPr txBox="1"/>
      </xdr:nvSpPr>
      <xdr:spPr>
        <a:xfrm>
          <a:off x="8483111" y="1293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13,343</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160246</xdr:rowOff>
    </xdr:from>
    <xdr:to>
      <xdr:col>11</xdr:col>
      <xdr:colOff>358775</xdr:colOff>
      <xdr:row>77</xdr:row>
      <xdr:rowOff>90396</xdr:rowOff>
    </xdr:to>
    <xdr:sp macro="" textlink="">
      <xdr:nvSpPr>
        <xdr:cNvPr id="429" name="円/楕円 428"/>
        <xdr:cNvSpPr/>
      </xdr:nvSpPr>
      <xdr:spPr>
        <a:xfrm>
          <a:off x="7810500" y="1319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106923</xdr:rowOff>
    </xdr:from>
    <xdr:ext cx="534377" cy="259045"/>
    <xdr:sp macro="" textlink="">
      <xdr:nvSpPr>
        <xdr:cNvPr id="430" name="テキスト ボックス 429"/>
        <xdr:cNvSpPr txBox="1"/>
      </xdr:nvSpPr>
      <xdr:spPr>
        <a:xfrm>
          <a:off x="7594111" y="1296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11,879</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47363</xdr:rowOff>
    </xdr:from>
    <xdr:to>
      <xdr:col>10</xdr:col>
      <xdr:colOff>155575</xdr:colOff>
      <xdr:row>76</xdr:row>
      <xdr:rowOff>148963</xdr:rowOff>
    </xdr:to>
    <xdr:sp macro="" textlink="">
      <xdr:nvSpPr>
        <xdr:cNvPr id="431" name="円/楕円 430"/>
        <xdr:cNvSpPr/>
      </xdr:nvSpPr>
      <xdr:spPr>
        <a:xfrm>
          <a:off x="6921500" y="1307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165490</xdr:rowOff>
    </xdr:from>
    <xdr:ext cx="534377" cy="259045"/>
    <xdr:sp macro="" textlink="">
      <xdr:nvSpPr>
        <xdr:cNvPr id="432" name="テキスト ボックス 431"/>
        <xdr:cNvSpPr txBox="1"/>
      </xdr:nvSpPr>
      <xdr:spPr>
        <a:xfrm>
          <a:off x="6705111" y="1285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168256</xdr:rowOff>
    </xdr:from>
    <xdr:to>
      <xdr:col>15</xdr:col>
      <xdr:colOff>180975</xdr:colOff>
      <xdr:row>95</xdr:row>
      <xdr:rowOff>84759</xdr:rowOff>
    </xdr:to>
    <xdr:cxnSp macro="">
      <xdr:nvCxnSpPr>
        <xdr:cNvPr id="462" name="直線コネクタ 461"/>
        <xdr:cNvCxnSpPr/>
      </xdr:nvCxnSpPr>
      <xdr:spPr>
        <a:xfrm flipV="1">
          <a:off x="9639300" y="16113106"/>
          <a:ext cx="838200" cy="25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47820</xdr:rowOff>
    </xdr:from>
    <xdr:ext cx="534377" cy="259045"/>
    <xdr:sp macro="" textlink="">
      <xdr:nvSpPr>
        <xdr:cNvPr id="463" name="土木費平均値テキスト"/>
        <xdr:cNvSpPr txBox="1"/>
      </xdr:nvSpPr>
      <xdr:spPr>
        <a:xfrm>
          <a:off x="10528300" y="1650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84759</xdr:rowOff>
    </xdr:from>
    <xdr:to>
      <xdr:col>14</xdr:col>
      <xdr:colOff>28575</xdr:colOff>
      <xdr:row>96</xdr:row>
      <xdr:rowOff>27019</xdr:rowOff>
    </xdr:to>
    <xdr:cxnSp macro="">
      <xdr:nvCxnSpPr>
        <xdr:cNvPr id="465" name="直線コネクタ 464"/>
        <xdr:cNvCxnSpPr/>
      </xdr:nvCxnSpPr>
      <xdr:spPr>
        <a:xfrm flipV="1">
          <a:off x="8750300" y="16372509"/>
          <a:ext cx="889000" cy="11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165405</xdr:rowOff>
    </xdr:from>
    <xdr:to>
      <xdr:col>14</xdr:col>
      <xdr:colOff>79375</xdr:colOff>
      <xdr:row>96</xdr:row>
      <xdr:rowOff>95555</xdr:rowOff>
    </xdr:to>
    <xdr:sp macro="" textlink="">
      <xdr:nvSpPr>
        <xdr:cNvPr id="466" name="フローチャート : 判断 465"/>
        <xdr:cNvSpPr/>
      </xdr:nvSpPr>
      <xdr:spPr>
        <a:xfrm>
          <a:off x="9588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86682</xdr:rowOff>
    </xdr:from>
    <xdr:ext cx="534377" cy="259045"/>
    <xdr:sp macro="" textlink="">
      <xdr:nvSpPr>
        <xdr:cNvPr id="467" name="テキスト ボックス 466"/>
        <xdr:cNvSpPr txBox="1"/>
      </xdr:nvSpPr>
      <xdr:spPr>
        <a:xfrm>
          <a:off x="9372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130480</xdr:rowOff>
    </xdr:from>
    <xdr:to>
      <xdr:col>12</xdr:col>
      <xdr:colOff>511175</xdr:colOff>
      <xdr:row>96</xdr:row>
      <xdr:rowOff>27019</xdr:rowOff>
    </xdr:to>
    <xdr:cxnSp macro="">
      <xdr:nvCxnSpPr>
        <xdr:cNvPr id="468" name="直線コネクタ 467"/>
        <xdr:cNvCxnSpPr/>
      </xdr:nvCxnSpPr>
      <xdr:spPr>
        <a:xfrm>
          <a:off x="7861300" y="16418230"/>
          <a:ext cx="889000" cy="6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135896</xdr:rowOff>
    </xdr:from>
    <xdr:to>
      <xdr:col>12</xdr:col>
      <xdr:colOff>561975</xdr:colOff>
      <xdr:row>96</xdr:row>
      <xdr:rowOff>66046</xdr:rowOff>
    </xdr:to>
    <xdr:sp macro="" textlink="">
      <xdr:nvSpPr>
        <xdr:cNvPr id="469" name="フローチャート : 判断 468"/>
        <xdr:cNvSpPr/>
      </xdr:nvSpPr>
      <xdr:spPr>
        <a:xfrm>
          <a:off x="8699500" y="16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82573</xdr:rowOff>
    </xdr:from>
    <xdr:ext cx="534377" cy="259045"/>
    <xdr:sp macro="" textlink="">
      <xdr:nvSpPr>
        <xdr:cNvPr id="470" name="テキスト ボックス 469"/>
        <xdr:cNvSpPr txBox="1"/>
      </xdr:nvSpPr>
      <xdr:spPr>
        <a:xfrm>
          <a:off x="8483111" y="161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130480</xdr:rowOff>
    </xdr:from>
    <xdr:to>
      <xdr:col>11</xdr:col>
      <xdr:colOff>307975</xdr:colOff>
      <xdr:row>96</xdr:row>
      <xdr:rowOff>21323</xdr:rowOff>
    </xdr:to>
    <xdr:cxnSp macro="">
      <xdr:nvCxnSpPr>
        <xdr:cNvPr id="471" name="直線コネクタ 470"/>
        <xdr:cNvCxnSpPr/>
      </xdr:nvCxnSpPr>
      <xdr:spPr>
        <a:xfrm flipV="1">
          <a:off x="6972300" y="16418230"/>
          <a:ext cx="889000" cy="6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93187</xdr:rowOff>
    </xdr:from>
    <xdr:to>
      <xdr:col>11</xdr:col>
      <xdr:colOff>358775</xdr:colOff>
      <xdr:row>97</xdr:row>
      <xdr:rowOff>23337</xdr:rowOff>
    </xdr:to>
    <xdr:sp macro="" textlink="">
      <xdr:nvSpPr>
        <xdr:cNvPr id="472" name="フローチャート : 判断 471"/>
        <xdr:cNvSpPr/>
      </xdr:nvSpPr>
      <xdr:spPr>
        <a:xfrm>
          <a:off x="7810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14464</xdr:rowOff>
    </xdr:from>
    <xdr:ext cx="534377" cy="259045"/>
    <xdr:sp macro="" textlink="">
      <xdr:nvSpPr>
        <xdr:cNvPr id="473" name="テキスト ボックス 472"/>
        <xdr:cNvSpPr txBox="1"/>
      </xdr:nvSpPr>
      <xdr:spPr>
        <a:xfrm>
          <a:off x="7594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71526</xdr:rowOff>
    </xdr:from>
    <xdr:to>
      <xdr:col>10</xdr:col>
      <xdr:colOff>155575</xdr:colOff>
      <xdr:row>97</xdr:row>
      <xdr:rowOff>1676</xdr:rowOff>
    </xdr:to>
    <xdr:sp macro="" textlink="">
      <xdr:nvSpPr>
        <xdr:cNvPr id="474" name="フローチャート : 判断 473"/>
        <xdr:cNvSpPr/>
      </xdr:nvSpPr>
      <xdr:spPr>
        <a:xfrm>
          <a:off x="6921500" y="1653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164253</xdr:rowOff>
    </xdr:from>
    <xdr:ext cx="534377" cy="259045"/>
    <xdr:sp macro="" textlink="">
      <xdr:nvSpPr>
        <xdr:cNvPr id="475" name="テキスト ボックス 474"/>
        <xdr:cNvSpPr txBox="1"/>
      </xdr:nvSpPr>
      <xdr:spPr>
        <a:xfrm>
          <a:off x="6705111" y="1662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117456</xdr:rowOff>
    </xdr:from>
    <xdr:to>
      <xdr:col>15</xdr:col>
      <xdr:colOff>231775</xdr:colOff>
      <xdr:row>94</xdr:row>
      <xdr:rowOff>47606</xdr:rowOff>
    </xdr:to>
    <xdr:sp macro="" textlink="">
      <xdr:nvSpPr>
        <xdr:cNvPr id="481" name="円/楕円 480"/>
        <xdr:cNvSpPr/>
      </xdr:nvSpPr>
      <xdr:spPr>
        <a:xfrm>
          <a:off x="10426700" y="1606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140333</xdr:rowOff>
    </xdr:from>
    <xdr:ext cx="534377" cy="259045"/>
    <xdr:sp macro="" textlink="">
      <xdr:nvSpPr>
        <xdr:cNvPr id="482" name="土木費該当値テキスト"/>
        <xdr:cNvSpPr txBox="1"/>
      </xdr:nvSpPr>
      <xdr:spPr>
        <a:xfrm>
          <a:off x="10528300" y="1591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67,501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33959</xdr:rowOff>
    </xdr:from>
    <xdr:to>
      <xdr:col>14</xdr:col>
      <xdr:colOff>79375</xdr:colOff>
      <xdr:row>95</xdr:row>
      <xdr:rowOff>135559</xdr:rowOff>
    </xdr:to>
    <xdr:sp macro="" textlink="">
      <xdr:nvSpPr>
        <xdr:cNvPr id="483" name="円/楕円 482"/>
        <xdr:cNvSpPr/>
      </xdr:nvSpPr>
      <xdr:spPr>
        <a:xfrm>
          <a:off x="9588500" y="1632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152086</xdr:rowOff>
    </xdr:from>
    <xdr:ext cx="534377" cy="259045"/>
    <xdr:sp macro="" textlink="">
      <xdr:nvSpPr>
        <xdr:cNvPr id="484" name="テキスト ボックス 483"/>
        <xdr:cNvSpPr txBox="1"/>
      </xdr:nvSpPr>
      <xdr:spPr>
        <a:xfrm>
          <a:off x="9372111" y="1609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53,884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147669</xdr:rowOff>
    </xdr:from>
    <xdr:to>
      <xdr:col>12</xdr:col>
      <xdr:colOff>561975</xdr:colOff>
      <xdr:row>96</xdr:row>
      <xdr:rowOff>77819</xdr:rowOff>
    </xdr:to>
    <xdr:sp macro="" textlink="">
      <xdr:nvSpPr>
        <xdr:cNvPr id="485" name="円/楕円 484"/>
        <xdr:cNvSpPr/>
      </xdr:nvSpPr>
      <xdr:spPr>
        <a:xfrm>
          <a:off x="8699500" y="164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68946</xdr:rowOff>
    </xdr:from>
    <xdr:ext cx="534377" cy="259045"/>
    <xdr:sp macro="" textlink="">
      <xdr:nvSpPr>
        <xdr:cNvPr id="486" name="テキスト ボックス 485"/>
        <xdr:cNvSpPr txBox="1"/>
      </xdr:nvSpPr>
      <xdr:spPr>
        <a:xfrm>
          <a:off x="8483111" y="165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47,915</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79680</xdr:rowOff>
    </xdr:from>
    <xdr:to>
      <xdr:col>11</xdr:col>
      <xdr:colOff>358775</xdr:colOff>
      <xdr:row>96</xdr:row>
      <xdr:rowOff>9830</xdr:rowOff>
    </xdr:to>
    <xdr:sp macro="" textlink="">
      <xdr:nvSpPr>
        <xdr:cNvPr id="487" name="円/楕円 486"/>
        <xdr:cNvSpPr/>
      </xdr:nvSpPr>
      <xdr:spPr>
        <a:xfrm>
          <a:off x="7810500" y="1636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26357</xdr:rowOff>
    </xdr:from>
    <xdr:ext cx="534377" cy="259045"/>
    <xdr:sp macro="" textlink="">
      <xdr:nvSpPr>
        <xdr:cNvPr id="488" name="テキスト ボックス 487"/>
        <xdr:cNvSpPr txBox="1"/>
      </xdr:nvSpPr>
      <xdr:spPr>
        <a:xfrm>
          <a:off x="7594111" y="1614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51,484</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141973</xdr:rowOff>
    </xdr:from>
    <xdr:to>
      <xdr:col>10</xdr:col>
      <xdr:colOff>155575</xdr:colOff>
      <xdr:row>96</xdr:row>
      <xdr:rowOff>72123</xdr:rowOff>
    </xdr:to>
    <xdr:sp macro="" textlink="">
      <xdr:nvSpPr>
        <xdr:cNvPr id="489" name="円/楕円 488"/>
        <xdr:cNvSpPr/>
      </xdr:nvSpPr>
      <xdr:spPr>
        <a:xfrm>
          <a:off x="6921500" y="1642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88650</xdr:rowOff>
    </xdr:from>
    <xdr:ext cx="534377" cy="259045"/>
    <xdr:sp macro="" textlink="">
      <xdr:nvSpPr>
        <xdr:cNvPr id="490" name="テキスト ボックス 489"/>
        <xdr:cNvSpPr txBox="1"/>
      </xdr:nvSpPr>
      <xdr:spPr>
        <a:xfrm>
          <a:off x="6705111" y="1620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33668</xdr:rowOff>
    </xdr:from>
    <xdr:to>
      <xdr:col>23</xdr:col>
      <xdr:colOff>517525</xdr:colOff>
      <xdr:row>37</xdr:row>
      <xdr:rowOff>36182</xdr:rowOff>
    </xdr:to>
    <xdr:cxnSp macro="">
      <xdr:nvCxnSpPr>
        <xdr:cNvPr id="520" name="直線コネクタ 519"/>
        <xdr:cNvCxnSpPr/>
      </xdr:nvCxnSpPr>
      <xdr:spPr>
        <a:xfrm>
          <a:off x="15481300" y="6034418"/>
          <a:ext cx="838200" cy="34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79748</xdr:rowOff>
    </xdr:from>
    <xdr:ext cx="534377" cy="259045"/>
    <xdr:sp macro="" textlink="">
      <xdr:nvSpPr>
        <xdr:cNvPr id="521" name="消防費平均値テキスト"/>
        <xdr:cNvSpPr txBox="1"/>
      </xdr:nvSpPr>
      <xdr:spPr>
        <a:xfrm>
          <a:off x="16370300" y="642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33668</xdr:rowOff>
    </xdr:from>
    <xdr:to>
      <xdr:col>22</xdr:col>
      <xdr:colOff>365125</xdr:colOff>
      <xdr:row>37</xdr:row>
      <xdr:rowOff>63462</xdr:rowOff>
    </xdr:to>
    <xdr:cxnSp macro="">
      <xdr:nvCxnSpPr>
        <xdr:cNvPr id="523" name="直線コネクタ 522"/>
        <xdr:cNvCxnSpPr/>
      </xdr:nvCxnSpPr>
      <xdr:spPr>
        <a:xfrm flipV="1">
          <a:off x="14592300" y="6034418"/>
          <a:ext cx="889000" cy="37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60020</xdr:rowOff>
    </xdr:from>
    <xdr:to>
      <xdr:col>22</xdr:col>
      <xdr:colOff>415925</xdr:colOff>
      <xdr:row>37</xdr:row>
      <xdr:rowOff>161620</xdr:rowOff>
    </xdr:to>
    <xdr:sp macro="" textlink="">
      <xdr:nvSpPr>
        <xdr:cNvPr id="524" name="フローチャート : 判断 523"/>
        <xdr:cNvSpPr/>
      </xdr:nvSpPr>
      <xdr:spPr>
        <a:xfrm>
          <a:off x="15430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152747</xdr:rowOff>
    </xdr:from>
    <xdr:ext cx="534377" cy="259045"/>
    <xdr:sp macro="" textlink="">
      <xdr:nvSpPr>
        <xdr:cNvPr id="525" name="テキスト ボックス 524"/>
        <xdr:cNvSpPr txBox="1"/>
      </xdr:nvSpPr>
      <xdr:spPr>
        <a:xfrm>
          <a:off x="15214111" y="64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63462</xdr:rowOff>
    </xdr:from>
    <xdr:to>
      <xdr:col>21</xdr:col>
      <xdr:colOff>161925</xdr:colOff>
      <xdr:row>38</xdr:row>
      <xdr:rowOff>30238</xdr:rowOff>
    </xdr:to>
    <xdr:cxnSp macro="">
      <xdr:nvCxnSpPr>
        <xdr:cNvPr id="526" name="直線コネクタ 525"/>
        <xdr:cNvCxnSpPr/>
      </xdr:nvCxnSpPr>
      <xdr:spPr>
        <a:xfrm flipV="1">
          <a:off x="13703300" y="6407112"/>
          <a:ext cx="889000" cy="13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83680</xdr:rowOff>
    </xdr:from>
    <xdr:to>
      <xdr:col>21</xdr:col>
      <xdr:colOff>212725</xdr:colOff>
      <xdr:row>38</xdr:row>
      <xdr:rowOff>13830</xdr:rowOff>
    </xdr:to>
    <xdr:sp macro="" textlink="">
      <xdr:nvSpPr>
        <xdr:cNvPr id="527" name="フローチャート : 判断 526"/>
        <xdr:cNvSpPr/>
      </xdr:nvSpPr>
      <xdr:spPr>
        <a:xfrm>
          <a:off x="14541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4957</xdr:rowOff>
    </xdr:from>
    <xdr:ext cx="534377" cy="259045"/>
    <xdr:sp macro="" textlink="">
      <xdr:nvSpPr>
        <xdr:cNvPr id="528" name="テキスト ボックス 527"/>
        <xdr:cNvSpPr txBox="1"/>
      </xdr:nvSpPr>
      <xdr:spPr>
        <a:xfrm>
          <a:off x="14325111" y="65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133033</xdr:rowOff>
    </xdr:from>
    <xdr:to>
      <xdr:col>19</xdr:col>
      <xdr:colOff>644525</xdr:colOff>
      <xdr:row>38</xdr:row>
      <xdr:rowOff>30238</xdr:rowOff>
    </xdr:to>
    <xdr:cxnSp macro="">
      <xdr:nvCxnSpPr>
        <xdr:cNvPr id="529" name="直線コネクタ 528"/>
        <xdr:cNvCxnSpPr/>
      </xdr:nvCxnSpPr>
      <xdr:spPr>
        <a:xfrm>
          <a:off x="12814300" y="6476683"/>
          <a:ext cx="889000" cy="6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114236</xdr:rowOff>
    </xdr:from>
    <xdr:to>
      <xdr:col>20</xdr:col>
      <xdr:colOff>9525</xdr:colOff>
      <xdr:row>38</xdr:row>
      <xdr:rowOff>44386</xdr:rowOff>
    </xdr:to>
    <xdr:sp macro="" textlink="">
      <xdr:nvSpPr>
        <xdr:cNvPr id="530" name="フローチャート : 判断 529"/>
        <xdr:cNvSpPr/>
      </xdr:nvSpPr>
      <xdr:spPr>
        <a:xfrm>
          <a:off x="13652500" y="64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60913</xdr:rowOff>
    </xdr:from>
    <xdr:ext cx="534377" cy="259045"/>
    <xdr:sp macro="" textlink="">
      <xdr:nvSpPr>
        <xdr:cNvPr id="531" name="テキスト ボックス 530"/>
        <xdr:cNvSpPr txBox="1"/>
      </xdr:nvSpPr>
      <xdr:spPr>
        <a:xfrm>
          <a:off x="13436111" y="62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125438</xdr:rowOff>
    </xdr:from>
    <xdr:to>
      <xdr:col>18</xdr:col>
      <xdr:colOff>492125</xdr:colOff>
      <xdr:row>38</xdr:row>
      <xdr:rowOff>55588</xdr:rowOff>
    </xdr:to>
    <xdr:sp macro="" textlink="">
      <xdr:nvSpPr>
        <xdr:cNvPr id="532" name="フローチャート : 判断 531"/>
        <xdr:cNvSpPr/>
      </xdr:nvSpPr>
      <xdr:spPr>
        <a:xfrm>
          <a:off x="12763500" y="64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46715</xdr:rowOff>
    </xdr:from>
    <xdr:ext cx="534377" cy="259045"/>
    <xdr:sp macro="" textlink="">
      <xdr:nvSpPr>
        <xdr:cNvPr id="533" name="テキスト ボックス 532"/>
        <xdr:cNvSpPr txBox="1"/>
      </xdr:nvSpPr>
      <xdr:spPr>
        <a:xfrm>
          <a:off x="12547111" y="656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156832</xdr:rowOff>
    </xdr:from>
    <xdr:to>
      <xdr:col>23</xdr:col>
      <xdr:colOff>568325</xdr:colOff>
      <xdr:row>37</xdr:row>
      <xdr:rowOff>86982</xdr:rowOff>
    </xdr:to>
    <xdr:sp macro="" textlink="">
      <xdr:nvSpPr>
        <xdr:cNvPr id="539" name="円/楕円 538"/>
        <xdr:cNvSpPr/>
      </xdr:nvSpPr>
      <xdr:spPr>
        <a:xfrm>
          <a:off x="16268700" y="632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8259</xdr:rowOff>
    </xdr:from>
    <xdr:ext cx="534377" cy="259045"/>
    <xdr:sp macro="" textlink="">
      <xdr:nvSpPr>
        <xdr:cNvPr id="540" name="消防費該当値テキスト"/>
        <xdr:cNvSpPr txBox="1"/>
      </xdr:nvSpPr>
      <xdr:spPr>
        <a:xfrm>
          <a:off x="16370300" y="618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19,217</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154318</xdr:rowOff>
    </xdr:from>
    <xdr:to>
      <xdr:col>22</xdr:col>
      <xdr:colOff>415925</xdr:colOff>
      <xdr:row>35</xdr:row>
      <xdr:rowOff>84468</xdr:rowOff>
    </xdr:to>
    <xdr:sp macro="" textlink="">
      <xdr:nvSpPr>
        <xdr:cNvPr id="541" name="円/楕円 540"/>
        <xdr:cNvSpPr/>
      </xdr:nvSpPr>
      <xdr:spPr>
        <a:xfrm>
          <a:off x="15430500" y="598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100995</xdr:rowOff>
    </xdr:from>
    <xdr:ext cx="534377" cy="259045"/>
    <xdr:sp macro="" textlink="">
      <xdr:nvSpPr>
        <xdr:cNvPr id="542" name="テキスト ボックス 541"/>
        <xdr:cNvSpPr txBox="1"/>
      </xdr:nvSpPr>
      <xdr:spPr>
        <a:xfrm>
          <a:off x="15214111" y="575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28,283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12662</xdr:rowOff>
    </xdr:from>
    <xdr:to>
      <xdr:col>21</xdr:col>
      <xdr:colOff>212725</xdr:colOff>
      <xdr:row>37</xdr:row>
      <xdr:rowOff>114262</xdr:rowOff>
    </xdr:to>
    <xdr:sp macro="" textlink="">
      <xdr:nvSpPr>
        <xdr:cNvPr id="543" name="円/楕円 542"/>
        <xdr:cNvSpPr/>
      </xdr:nvSpPr>
      <xdr:spPr>
        <a:xfrm>
          <a:off x="14541500" y="635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130789</xdr:rowOff>
    </xdr:from>
    <xdr:ext cx="534377" cy="259045"/>
    <xdr:sp macro="" textlink="">
      <xdr:nvSpPr>
        <xdr:cNvPr id="544" name="テキスト ボックス 543"/>
        <xdr:cNvSpPr txBox="1"/>
      </xdr:nvSpPr>
      <xdr:spPr>
        <a:xfrm>
          <a:off x="14325111" y="613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150889</xdr:rowOff>
    </xdr:from>
    <xdr:to>
      <xdr:col>20</xdr:col>
      <xdr:colOff>9525</xdr:colOff>
      <xdr:row>38</xdr:row>
      <xdr:rowOff>81038</xdr:rowOff>
    </xdr:to>
    <xdr:sp macro="" textlink="">
      <xdr:nvSpPr>
        <xdr:cNvPr id="545" name="円/楕円 544"/>
        <xdr:cNvSpPr/>
      </xdr:nvSpPr>
      <xdr:spPr>
        <a:xfrm>
          <a:off x="13652500" y="64945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72165</xdr:rowOff>
    </xdr:from>
    <xdr:ext cx="534377" cy="259045"/>
    <xdr:sp macro="" textlink="">
      <xdr:nvSpPr>
        <xdr:cNvPr id="546" name="テキスト ボックス 545"/>
        <xdr:cNvSpPr txBox="1"/>
      </xdr:nvSpPr>
      <xdr:spPr>
        <a:xfrm>
          <a:off x="13436111" y="658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82233</xdr:rowOff>
    </xdr:from>
    <xdr:to>
      <xdr:col>18</xdr:col>
      <xdr:colOff>492125</xdr:colOff>
      <xdr:row>38</xdr:row>
      <xdr:rowOff>12382</xdr:rowOff>
    </xdr:to>
    <xdr:sp macro="" textlink="">
      <xdr:nvSpPr>
        <xdr:cNvPr id="547" name="円/楕円 546"/>
        <xdr:cNvSpPr/>
      </xdr:nvSpPr>
      <xdr:spPr>
        <a:xfrm>
          <a:off x="12763500" y="64258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28910</xdr:rowOff>
    </xdr:from>
    <xdr:ext cx="534377" cy="259045"/>
    <xdr:sp macro="" textlink="">
      <xdr:nvSpPr>
        <xdr:cNvPr id="548" name="テキスト ボックス 547"/>
        <xdr:cNvSpPr txBox="1"/>
      </xdr:nvSpPr>
      <xdr:spPr>
        <a:xfrm>
          <a:off x="12547111" y="620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52280</xdr:rowOff>
    </xdr:from>
    <xdr:to>
      <xdr:col>23</xdr:col>
      <xdr:colOff>517525</xdr:colOff>
      <xdr:row>54</xdr:row>
      <xdr:rowOff>153912</xdr:rowOff>
    </xdr:to>
    <xdr:cxnSp macro="">
      <xdr:nvCxnSpPr>
        <xdr:cNvPr id="578" name="直線コネクタ 577"/>
        <xdr:cNvCxnSpPr/>
      </xdr:nvCxnSpPr>
      <xdr:spPr>
        <a:xfrm>
          <a:off x="15481300" y="9310580"/>
          <a:ext cx="838200" cy="10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142594</xdr:rowOff>
    </xdr:from>
    <xdr:ext cx="534377" cy="259045"/>
    <xdr:sp macro="" textlink="">
      <xdr:nvSpPr>
        <xdr:cNvPr id="579" name="教育費平均値テキスト"/>
        <xdr:cNvSpPr txBox="1"/>
      </xdr:nvSpPr>
      <xdr:spPr>
        <a:xfrm>
          <a:off x="16370300" y="957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52280</xdr:rowOff>
    </xdr:from>
    <xdr:to>
      <xdr:col>22</xdr:col>
      <xdr:colOff>365125</xdr:colOff>
      <xdr:row>55</xdr:row>
      <xdr:rowOff>89351</xdr:rowOff>
    </xdr:to>
    <xdr:cxnSp macro="">
      <xdr:nvCxnSpPr>
        <xdr:cNvPr id="581" name="直線コネクタ 580"/>
        <xdr:cNvCxnSpPr/>
      </xdr:nvCxnSpPr>
      <xdr:spPr>
        <a:xfrm flipV="1">
          <a:off x="14592300" y="9310580"/>
          <a:ext cx="889000" cy="20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2" name="フローチャート : 判断 581"/>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3" name="テキスト ボックス 582"/>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52013</xdr:rowOff>
    </xdr:from>
    <xdr:to>
      <xdr:col>21</xdr:col>
      <xdr:colOff>161925</xdr:colOff>
      <xdr:row>55</xdr:row>
      <xdr:rowOff>89351</xdr:rowOff>
    </xdr:to>
    <xdr:cxnSp macro="">
      <xdr:nvCxnSpPr>
        <xdr:cNvPr id="584" name="直線コネクタ 583"/>
        <xdr:cNvCxnSpPr/>
      </xdr:nvCxnSpPr>
      <xdr:spPr>
        <a:xfrm>
          <a:off x="13703300" y="9481763"/>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5" name="フローチャート : 判断 584"/>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86" name="テキスト ボックス 585"/>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52013</xdr:rowOff>
    </xdr:from>
    <xdr:to>
      <xdr:col>19</xdr:col>
      <xdr:colOff>644525</xdr:colOff>
      <xdr:row>55</xdr:row>
      <xdr:rowOff>107011</xdr:rowOff>
    </xdr:to>
    <xdr:cxnSp macro="">
      <xdr:nvCxnSpPr>
        <xdr:cNvPr id="587" name="直線コネクタ 586"/>
        <xdr:cNvCxnSpPr/>
      </xdr:nvCxnSpPr>
      <xdr:spPr>
        <a:xfrm flipV="1">
          <a:off x="12814300" y="9481763"/>
          <a:ext cx="889000" cy="5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88" name="フローチャート : 判断 587"/>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89" name="テキスト ボックス 588"/>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0" name="フローチャート : 判断 589"/>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1" name="テキスト ボックス 590"/>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103112</xdr:rowOff>
    </xdr:from>
    <xdr:to>
      <xdr:col>23</xdr:col>
      <xdr:colOff>568325</xdr:colOff>
      <xdr:row>55</xdr:row>
      <xdr:rowOff>33262</xdr:rowOff>
    </xdr:to>
    <xdr:sp macro="" textlink="">
      <xdr:nvSpPr>
        <xdr:cNvPr id="597" name="円/楕円 596"/>
        <xdr:cNvSpPr/>
      </xdr:nvSpPr>
      <xdr:spPr>
        <a:xfrm>
          <a:off x="16268700" y="936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125989</xdr:rowOff>
    </xdr:from>
    <xdr:ext cx="534377" cy="259045"/>
    <xdr:sp macro="" textlink="">
      <xdr:nvSpPr>
        <xdr:cNvPr id="598" name="教育費該当値テキスト"/>
        <xdr:cNvSpPr txBox="1"/>
      </xdr:nvSpPr>
      <xdr:spPr>
        <a:xfrm>
          <a:off x="16370300" y="921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59,254</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1480</xdr:rowOff>
    </xdr:from>
    <xdr:to>
      <xdr:col>22</xdr:col>
      <xdr:colOff>415925</xdr:colOff>
      <xdr:row>54</xdr:row>
      <xdr:rowOff>103080</xdr:rowOff>
    </xdr:to>
    <xdr:sp macro="" textlink="">
      <xdr:nvSpPr>
        <xdr:cNvPr id="599" name="円/楕円 598"/>
        <xdr:cNvSpPr/>
      </xdr:nvSpPr>
      <xdr:spPr>
        <a:xfrm>
          <a:off x="15430500" y="92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119607</xdr:rowOff>
    </xdr:from>
    <xdr:ext cx="534377" cy="259045"/>
    <xdr:sp macro="" textlink="">
      <xdr:nvSpPr>
        <xdr:cNvPr id="600" name="テキスト ボックス 599"/>
        <xdr:cNvSpPr txBox="1"/>
      </xdr:nvSpPr>
      <xdr:spPr>
        <a:xfrm>
          <a:off x="15214111" y="903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64,589</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38551</xdr:rowOff>
    </xdr:from>
    <xdr:to>
      <xdr:col>21</xdr:col>
      <xdr:colOff>212725</xdr:colOff>
      <xdr:row>55</xdr:row>
      <xdr:rowOff>140151</xdr:rowOff>
    </xdr:to>
    <xdr:sp macro="" textlink="">
      <xdr:nvSpPr>
        <xdr:cNvPr id="601" name="円/楕円 600"/>
        <xdr:cNvSpPr/>
      </xdr:nvSpPr>
      <xdr:spPr>
        <a:xfrm>
          <a:off x="14541500" y="946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156678</xdr:rowOff>
    </xdr:from>
    <xdr:ext cx="534377" cy="259045"/>
    <xdr:sp macro="" textlink="">
      <xdr:nvSpPr>
        <xdr:cNvPr id="602" name="テキスト ボックス 601"/>
        <xdr:cNvSpPr txBox="1"/>
      </xdr:nvSpPr>
      <xdr:spPr>
        <a:xfrm>
          <a:off x="14325111" y="924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53,643</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1213</xdr:rowOff>
    </xdr:from>
    <xdr:to>
      <xdr:col>20</xdr:col>
      <xdr:colOff>9525</xdr:colOff>
      <xdr:row>55</xdr:row>
      <xdr:rowOff>102813</xdr:rowOff>
    </xdr:to>
    <xdr:sp macro="" textlink="">
      <xdr:nvSpPr>
        <xdr:cNvPr id="603" name="円/楕円 602"/>
        <xdr:cNvSpPr/>
      </xdr:nvSpPr>
      <xdr:spPr>
        <a:xfrm>
          <a:off x="13652500" y="94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119340</xdr:rowOff>
    </xdr:from>
    <xdr:ext cx="534377" cy="259045"/>
    <xdr:sp macro="" textlink="">
      <xdr:nvSpPr>
        <xdr:cNvPr id="604" name="テキスト ボックス 603"/>
        <xdr:cNvSpPr txBox="1"/>
      </xdr:nvSpPr>
      <xdr:spPr>
        <a:xfrm>
          <a:off x="13436111" y="920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55,603</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56211</xdr:rowOff>
    </xdr:from>
    <xdr:to>
      <xdr:col>18</xdr:col>
      <xdr:colOff>492125</xdr:colOff>
      <xdr:row>55</xdr:row>
      <xdr:rowOff>157811</xdr:rowOff>
    </xdr:to>
    <xdr:sp macro="" textlink="">
      <xdr:nvSpPr>
        <xdr:cNvPr id="605" name="円/楕円 604"/>
        <xdr:cNvSpPr/>
      </xdr:nvSpPr>
      <xdr:spPr>
        <a:xfrm>
          <a:off x="12763500" y="948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2888</xdr:rowOff>
    </xdr:from>
    <xdr:ext cx="534377" cy="259045"/>
    <xdr:sp macro="" textlink="">
      <xdr:nvSpPr>
        <xdr:cNvPr id="606" name="テキスト ボックス 605"/>
        <xdr:cNvSpPr txBox="1"/>
      </xdr:nvSpPr>
      <xdr:spPr>
        <a:xfrm>
          <a:off x="12547111" y="926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52,716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69406</xdr:rowOff>
    </xdr:from>
    <xdr:to>
      <xdr:col>23</xdr:col>
      <xdr:colOff>517525</xdr:colOff>
      <xdr:row>75</xdr:row>
      <xdr:rowOff>122745</xdr:rowOff>
    </xdr:to>
    <xdr:cxnSp macro="">
      <xdr:nvCxnSpPr>
        <xdr:cNvPr id="635" name="直線コネクタ 634"/>
        <xdr:cNvCxnSpPr/>
      </xdr:nvCxnSpPr>
      <xdr:spPr>
        <a:xfrm flipV="1">
          <a:off x="15481300" y="12242356"/>
          <a:ext cx="838200" cy="73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88549</xdr:rowOff>
    </xdr:from>
    <xdr:ext cx="469744" cy="259045"/>
    <xdr:sp macro="" textlink="">
      <xdr:nvSpPr>
        <xdr:cNvPr id="636" name="災害復旧費平均値テキスト"/>
        <xdr:cNvSpPr txBox="1"/>
      </xdr:nvSpPr>
      <xdr:spPr>
        <a:xfrm>
          <a:off x="16370300" y="13461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122745</xdr:rowOff>
    </xdr:from>
    <xdr:to>
      <xdr:col>22</xdr:col>
      <xdr:colOff>365125</xdr:colOff>
      <xdr:row>78</xdr:row>
      <xdr:rowOff>162216</xdr:rowOff>
    </xdr:to>
    <xdr:cxnSp macro="">
      <xdr:nvCxnSpPr>
        <xdr:cNvPr id="638" name="直線コネクタ 637"/>
        <xdr:cNvCxnSpPr/>
      </xdr:nvCxnSpPr>
      <xdr:spPr>
        <a:xfrm flipV="1">
          <a:off x="14592300" y="12981495"/>
          <a:ext cx="889000" cy="55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16700</xdr:rowOff>
    </xdr:from>
    <xdr:to>
      <xdr:col>22</xdr:col>
      <xdr:colOff>415925</xdr:colOff>
      <xdr:row>78</xdr:row>
      <xdr:rowOff>118300</xdr:rowOff>
    </xdr:to>
    <xdr:sp macro="" textlink="">
      <xdr:nvSpPr>
        <xdr:cNvPr id="639" name="フローチャート : 判断 638"/>
        <xdr:cNvSpPr/>
      </xdr:nvSpPr>
      <xdr:spPr>
        <a:xfrm>
          <a:off x="15430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109427</xdr:rowOff>
    </xdr:from>
    <xdr:ext cx="469744" cy="259045"/>
    <xdr:sp macro="" textlink="">
      <xdr:nvSpPr>
        <xdr:cNvPr id="640" name="テキスト ボックス 639"/>
        <xdr:cNvSpPr txBox="1"/>
      </xdr:nvSpPr>
      <xdr:spPr>
        <a:xfrm>
          <a:off x="15246427" y="1348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162216</xdr:rowOff>
    </xdr:from>
    <xdr:to>
      <xdr:col>21</xdr:col>
      <xdr:colOff>161925</xdr:colOff>
      <xdr:row>79</xdr:row>
      <xdr:rowOff>4445</xdr:rowOff>
    </xdr:to>
    <xdr:cxnSp macro="">
      <xdr:nvCxnSpPr>
        <xdr:cNvPr id="641" name="直線コネクタ 640"/>
        <xdr:cNvCxnSpPr/>
      </xdr:nvCxnSpPr>
      <xdr:spPr>
        <a:xfrm flipV="1">
          <a:off x="13703300" y="13535316"/>
          <a:ext cx="889000" cy="1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5766</xdr:rowOff>
    </xdr:from>
    <xdr:to>
      <xdr:col>21</xdr:col>
      <xdr:colOff>212725</xdr:colOff>
      <xdr:row>78</xdr:row>
      <xdr:rowOff>107366</xdr:rowOff>
    </xdr:to>
    <xdr:sp macro="" textlink="">
      <xdr:nvSpPr>
        <xdr:cNvPr id="642" name="フローチャート : 判断 641"/>
        <xdr:cNvSpPr/>
      </xdr:nvSpPr>
      <xdr:spPr>
        <a:xfrm>
          <a:off x="14541500" y="1337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123893</xdr:rowOff>
    </xdr:from>
    <xdr:ext cx="469744" cy="259045"/>
    <xdr:sp macro="" textlink="">
      <xdr:nvSpPr>
        <xdr:cNvPr id="643" name="テキスト ボックス 642"/>
        <xdr:cNvSpPr txBox="1"/>
      </xdr:nvSpPr>
      <xdr:spPr>
        <a:xfrm>
          <a:off x="14357427" y="1315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xdr:rowOff>
    </xdr:from>
    <xdr:to>
      <xdr:col>19</xdr:col>
      <xdr:colOff>644525</xdr:colOff>
      <xdr:row>79</xdr:row>
      <xdr:rowOff>6502</xdr:rowOff>
    </xdr:to>
    <xdr:cxnSp macro="">
      <xdr:nvCxnSpPr>
        <xdr:cNvPr id="644" name="直線コネクタ 643"/>
        <xdr:cNvCxnSpPr/>
      </xdr:nvCxnSpPr>
      <xdr:spPr>
        <a:xfrm flipV="1">
          <a:off x="12814300" y="13548995"/>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153136</xdr:rowOff>
    </xdr:from>
    <xdr:to>
      <xdr:col>20</xdr:col>
      <xdr:colOff>9525</xdr:colOff>
      <xdr:row>78</xdr:row>
      <xdr:rowOff>83286</xdr:rowOff>
    </xdr:to>
    <xdr:sp macro="" textlink="">
      <xdr:nvSpPr>
        <xdr:cNvPr id="645" name="フローチャート : 判断 644"/>
        <xdr:cNvSpPr/>
      </xdr:nvSpPr>
      <xdr:spPr>
        <a:xfrm>
          <a:off x="13652500" y="133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99813</xdr:rowOff>
    </xdr:from>
    <xdr:ext cx="469744" cy="259045"/>
    <xdr:sp macro="" textlink="">
      <xdr:nvSpPr>
        <xdr:cNvPr id="646" name="テキスト ボックス 645"/>
        <xdr:cNvSpPr txBox="1"/>
      </xdr:nvSpPr>
      <xdr:spPr>
        <a:xfrm>
          <a:off x="13468427" y="131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23673</xdr:rowOff>
    </xdr:from>
    <xdr:to>
      <xdr:col>18</xdr:col>
      <xdr:colOff>492125</xdr:colOff>
      <xdr:row>78</xdr:row>
      <xdr:rowOff>125273</xdr:rowOff>
    </xdr:to>
    <xdr:sp macro="" textlink="">
      <xdr:nvSpPr>
        <xdr:cNvPr id="647" name="フローチャート : 判断 646"/>
        <xdr:cNvSpPr/>
      </xdr:nvSpPr>
      <xdr:spPr>
        <a:xfrm>
          <a:off x="12763500" y="13396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141800</xdr:rowOff>
    </xdr:from>
    <xdr:ext cx="469744" cy="259045"/>
    <xdr:sp macro="" textlink="">
      <xdr:nvSpPr>
        <xdr:cNvPr id="648" name="テキスト ボックス 647"/>
        <xdr:cNvSpPr txBox="1"/>
      </xdr:nvSpPr>
      <xdr:spPr>
        <a:xfrm>
          <a:off x="12579427" y="131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71</xdr:row>
      <xdr:rowOff>18606</xdr:rowOff>
    </xdr:from>
    <xdr:to>
      <xdr:col>23</xdr:col>
      <xdr:colOff>568325</xdr:colOff>
      <xdr:row>71</xdr:row>
      <xdr:rowOff>120206</xdr:rowOff>
    </xdr:to>
    <xdr:sp macro="" textlink="">
      <xdr:nvSpPr>
        <xdr:cNvPr id="654" name="円/楕円 653"/>
        <xdr:cNvSpPr/>
      </xdr:nvSpPr>
      <xdr:spPr>
        <a:xfrm>
          <a:off x="16268700" y="1219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143083</xdr:rowOff>
    </xdr:from>
    <xdr:ext cx="534377" cy="259045"/>
    <xdr:sp macro="" textlink="">
      <xdr:nvSpPr>
        <xdr:cNvPr id="655" name="災害復旧費該当値テキスト"/>
        <xdr:cNvSpPr txBox="1"/>
      </xdr:nvSpPr>
      <xdr:spPr>
        <a:xfrm>
          <a:off x="16370300" y="1214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35,345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71945</xdr:rowOff>
    </xdr:from>
    <xdr:to>
      <xdr:col>22</xdr:col>
      <xdr:colOff>415925</xdr:colOff>
      <xdr:row>76</xdr:row>
      <xdr:rowOff>2096</xdr:rowOff>
    </xdr:to>
    <xdr:sp macro="" textlink="">
      <xdr:nvSpPr>
        <xdr:cNvPr id="656" name="円/楕円 655"/>
        <xdr:cNvSpPr/>
      </xdr:nvSpPr>
      <xdr:spPr>
        <a:xfrm>
          <a:off x="15430500" y="129306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18622</xdr:rowOff>
    </xdr:from>
    <xdr:ext cx="534377" cy="259045"/>
    <xdr:sp macro="" textlink="">
      <xdr:nvSpPr>
        <xdr:cNvPr id="657" name="テキスト ボックス 656"/>
        <xdr:cNvSpPr txBox="1"/>
      </xdr:nvSpPr>
      <xdr:spPr>
        <a:xfrm>
          <a:off x="15214111" y="1270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111416</xdr:rowOff>
    </xdr:from>
    <xdr:to>
      <xdr:col>21</xdr:col>
      <xdr:colOff>212725</xdr:colOff>
      <xdr:row>79</xdr:row>
      <xdr:rowOff>41566</xdr:rowOff>
    </xdr:to>
    <xdr:sp macro="" textlink="">
      <xdr:nvSpPr>
        <xdr:cNvPr id="658" name="円/楕円 657"/>
        <xdr:cNvSpPr/>
      </xdr:nvSpPr>
      <xdr:spPr>
        <a:xfrm>
          <a:off x="14541500" y="1348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32693</xdr:rowOff>
    </xdr:from>
    <xdr:ext cx="469744" cy="259045"/>
    <xdr:sp macro="" textlink="">
      <xdr:nvSpPr>
        <xdr:cNvPr id="659" name="テキスト ボックス 658"/>
        <xdr:cNvSpPr txBox="1"/>
      </xdr:nvSpPr>
      <xdr:spPr>
        <a:xfrm>
          <a:off x="14357427" y="1357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125095</xdr:rowOff>
    </xdr:from>
    <xdr:to>
      <xdr:col>20</xdr:col>
      <xdr:colOff>9525</xdr:colOff>
      <xdr:row>79</xdr:row>
      <xdr:rowOff>55245</xdr:rowOff>
    </xdr:to>
    <xdr:sp macro="" textlink="">
      <xdr:nvSpPr>
        <xdr:cNvPr id="660" name="円/楕円 659"/>
        <xdr:cNvSpPr/>
      </xdr:nvSpPr>
      <xdr:spPr>
        <a:xfrm>
          <a:off x="13652500" y="1349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46372</xdr:rowOff>
    </xdr:from>
    <xdr:ext cx="469744" cy="259045"/>
    <xdr:sp macro="" textlink="">
      <xdr:nvSpPr>
        <xdr:cNvPr id="661" name="テキスト ボックス 660"/>
        <xdr:cNvSpPr txBox="1"/>
      </xdr:nvSpPr>
      <xdr:spPr>
        <a:xfrm>
          <a:off x="13468427" y="1359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127152</xdr:rowOff>
    </xdr:from>
    <xdr:to>
      <xdr:col>18</xdr:col>
      <xdr:colOff>492125</xdr:colOff>
      <xdr:row>79</xdr:row>
      <xdr:rowOff>57302</xdr:rowOff>
    </xdr:to>
    <xdr:sp macro="" textlink="">
      <xdr:nvSpPr>
        <xdr:cNvPr id="662" name="円/楕円 661"/>
        <xdr:cNvSpPr/>
      </xdr:nvSpPr>
      <xdr:spPr>
        <a:xfrm>
          <a:off x="12763500" y="1350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48429</xdr:rowOff>
    </xdr:from>
    <xdr:ext cx="378565" cy="259045"/>
    <xdr:sp macro="" textlink="">
      <xdr:nvSpPr>
        <xdr:cNvPr id="663" name="テキスト ボックス 662"/>
        <xdr:cNvSpPr txBox="1"/>
      </xdr:nvSpPr>
      <xdr:spPr>
        <a:xfrm>
          <a:off x="12625017" y="13592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56,355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146084</xdr:rowOff>
    </xdr:from>
    <xdr:to>
      <xdr:col>23</xdr:col>
      <xdr:colOff>517525</xdr:colOff>
      <xdr:row>92</xdr:row>
      <xdr:rowOff>61404</xdr:rowOff>
    </xdr:to>
    <xdr:cxnSp macro="">
      <xdr:nvCxnSpPr>
        <xdr:cNvPr id="694" name="直線コネクタ 693"/>
        <xdr:cNvCxnSpPr/>
      </xdr:nvCxnSpPr>
      <xdr:spPr>
        <a:xfrm>
          <a:off x="15481300" y="15748034"/>
          <a:ext cx="838200" cy="8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40629</xdr:rowOff>
    </xdr:from>
    <xdr:ext cx="534377" cy="259045"/>
    <xdr:sp macro="" textlink="">
      <xdr:nvSpPr>
        <xdr:cNvPr id="695" name="公債費平均値テキスト"/>
        <xdr:cNvSpPr txBox="1"/>
      </xdr:nvSpPr>
      <xdr:spPr>
        <a:xfrm>
          <a:off x="16370300" y="16328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101884</xdr:rowOff>
    </xdr:from>
    <xdr:to>
      <xdr:col>22</xdr:col>
      <xdr:colOff>365125</xdr:colOff>
      <xdr:row>91</xdr:row>
      <xdr:rowOff>146084</xdr:rowOff>
    </xdr:to>
    <xdr:cxnSp macro="">
      <xdr:nvCxnSpPr>
        <xdr:cNvPr id="697" name="直線コネクタ 696"/>
        <xdr:cNvCxnSpPr/>
      </xdr:nvCxnSpPr>
      <xdr:spPr>
        <a:xfrm>
          <a:off x="14592300" y="15532384"/>
          <a:ext cx="889000" cy="21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98" name="フローチャート : 判断 697"/>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91640</xdr:rowOff>
    </xdr:from>
    <xdr:ext cx="534377" cy="259045"/>
    <xdr:sp macro="" textlink="">
      <xdr:nvSpPr>
        <xdr:cNvPr id="699" name="テキスト ボックス 698"/>
        <xdr:cNvSpPr txBox="1"/>
      </xdr:nvSpPr>
      <xdr:spPr>
        <a:xfrm>
          <a:off x="15214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101884</xdr:rowOff>
    </xdr:from>
    <xdr:to>
      <xdr:col>21</xdr:col>
      <xdr:colOff>161925</xdr:colOff>
      <xdr:row>90</xdr:row>
      <xdr:rowOff>128074</xdr:rowOff>
    </xdr:to>
    <xdr:cxnSp macro="">
      <xdr:nvCxnSpPr>
        <xdr:cNvPr id="700" name="直線コネクタ 699"/>
        <xdr:cNvCxnSpPr/>
      </xdr:nvCxnSpPr>
      <xdr:spPr>
        <a:xfrm flipV="1">
          <a:off x="13703300" y="15532384"/>
          <a:ext cx="889000" cy="2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701" name="フローチャート : 判断 700"/>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94449</xdr:rowOff>
    </xdr:from>
    <xdr:ext cx="534377" cy="259045"/>
    <xdr:sp macro="" textlink="">
      <xdr:nvSpPr>
        <xdr:cNvPr id="702" name="テキスト ボックス 701"/>
        <xdr:cNvSpPr txBox="1"/>
      </xdr:nvSpPr>
      <xdr:spPr>
        <a:xfrm>
          <a:off x="14325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71202</xdr:rowOff>
    </xdr:from>
    <xdr:to>
      <xdr:col>19</xdr:col>
      <xdr:colOff>644525</xdr:colOff>
      <xdr:row>90</xdr:row>
      <xdr:rowOff>128074</xdr:rowOff>
    </xdr:to>
    <xdr:cxnSp macro="">
      <xdr:nvCxnSpPr>
        <xdr:cNvPr id="703" name="直線コネクタ 702"/>
        <xdr:cNvCxnSpPr/>
      </xdr:nvCxnSpPr>
      <xdr:spPr>
        <a:xfrm>
          <a:off x="12814300" y="15501702"/>
          <a:ext cx="889000" cy="5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704" name="フローチャート : 判断 703"/>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92260</xdr:rowOff>
    </xdr:from>
    <xdr:ext cx="534377" cy="259045"/>
    <xdr:sp macro="" textlink="">
      <xdr:nvSpPr>
        <xdr:cNvPr id="705" name="テキスト ボックス 704"/>
        <xdr:cNvSpPr txBox="1"/>
      </xdr:nvSpPr>
      <xdr:spPr>
        <a:xfrm>
          <a:off x="13436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706" name="フローチャート : 判断 705"/>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73499</xdr:rowOff>
    </xdr:from>
    <xdr:ext cx="534377" cy="259045"/>
    <xdr:sp macro="" textlink="">
      <xdr:nvSpPr>
        <xdr:cNvPr id="707" name="テキスト ボックス 706"/>
        <xdr:cNvSpPr txBox="1"/>
      </xdr:nvSpPr>
      <xdr:spPr>
        <a:xfrm>
          <a:off x="12547111" y="163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10604</xdr:rowOff>
    </xdr:from>
    <xdr:to>
      <xdr:col>23</xdr:col>
      <xdr:colOff>568325</xdr:colOff>
      <xdr:row>92</xdr:row>
      <xdr:rowOff>112204</xdr:rowOff>
    </xdr:to>
    <xdr:sp macro="" textlink="">
      <xdr:nvSpPr>
        <xdr:cNvPr id="713" name="円/楕円 712"/>
        <xdr:cNvSpPr/>
      </xdr:nvSpPr>
      <xdr:spPr>
        <a:xfrm>
          <a:off x="16268700" y="1578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33481</xdr:rowOff>
    </xdr:from>
    <xdr:ext cx="534377" cy="259045"/>
    <xdr:sp macro="" textlink="">
      <xdr:nvSpPr>
        <xdr:cNvPr id="714" name="公債費該当値テキスト"/>
        <xdr:cNvSpPr txBox="1"/>
      </xdr:nvSpPr>
      <xdr:spPr>
        <a:xfrm>
          <a:off x="16370300" y="1563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75,795</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95284</xdr:rowOff>
    </xdr:from>
    <xdr:to>
      <xdr:col>22</xdr:col>
      <xdr:colOff>415925</xdr:colOff>
      <xdr:row>92</xdr:row>
      <xdr:rowOff>25434</xdr:rowOff>
    </xdr:to>
    <xdr:sp macro="" textlink="">
      <xdr:nvSpPr>
        <xdr:cNvPr id="715" name="円/楕円 714"/>
        <xdr:cNvSpPr/>
      </xdr:nvSpPr>
      <xdr:spPr>
        <a:xfrm>
          <a:off x="15430500" y="1569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41961</xdr:rowOff>
    </xdr:from>
    <xdr:ext cx="534377" cy="259045"/>
    <xdr:sp macro="" textlink="">
      <xdr:nvSpPr>
        <xdr:cNvPr id="716" name="テキスト ボックス 715"/>
        <xdr:cNvSpPr txBox="1"/>
      </xdr:nvSpPr>
      <xdr:spPr>
        <a:xfrm>
          <a:off x="15214111" y="1547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81,109</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51084</xdr:rowOff>
    </xdr:from>
    <xdr:to>
      <xdr:col>21</xdr:col>
      <xdr:colOff>212725</xdr:colOff>
      <xdr:row>90</xdr:row>
      <xdr:rowOff>152684</xdr:rowOff>
    </xdr:to>
    <xdr:sp macro="" textlink="">
      <xdr:nvSpPr>
        <xdr:cNvPr id="717" name="円/楕円 716"/>
        <xdr:cNvSpPr/>
      </xdr:nvSpPr>
      <xdr:spPr>
        <a:xfrm>
          <a:off x="14541500" y="154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169211</xdr:rowOff>
    </xdr:from>
    <xdr:ext cx="534377" cy="259045"/>
    <xdr:sp macro="" textlink="">
      <xdr:nvSpPr>
        <xdr:cNvPr id="718" name="テキスト ボックス 717"/>
        <xdr:cNvSpPr txBox="1"/>
      </xdr:nvSpPr>
      <xdr:spPr>
        <a:xfrm>
          <a:off x="14325111" y="1525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94,316</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77274</xdr:rowOff>
    </xdr:from>
    <xdr:to>
      <xdr:col>20</xdr:col>
      <xdr:colOff>9525</xdr:colOff>
      <xdr:row>91</xdr:row>
      <xdr:rowOff>7424</xdr:rowOff>
    </xdr:to>
    <xdr:sp macro="" textlink="">
      <xdr:nvSpPr>
        <xdr:cNvPr id="719" name="円/楕円 718"/>
        <xdr:cNvSpPr/>
      </xdr:nvSpPr>
      <xdr:spPr>
        <a:xfrm>
          <a:off x="13652500" y="155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89</xdr:row>
      <xdr:rowOff>23951</xdr:rowOff>
    </xdr:from>
    <xdr:ext cx="534377" cy="259045"/>
    <xdr:sp macro="" textlink="">
      <xdr:nvSpPr>
        <xdr:cNvPr id="720" name="テキスト ボックス 719"/>
        <xdr:cNvSpPr txBox="1"/>
      </xdr:nvSpPr>
      <xdr:spPr>
        <a:xfrm>
          <a:off x="13436111" y="1528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92,712</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20402</xdr:rowOff>
    </xdr:from>
    <xdr:to>
      <xdr:col>18</xdr:col>
      <xdr:colOff>492125</xdr:colOff>
      <xdr:row>90</xdr:row>
      <xdr:rowOff>122002</xdr:rowOff>
    </xdr:to>
    <xdr:sp macro="" textlink="">
      <xdr:nvSpPr>
        <xdr:cNvPr id="721" name="円/楕円 720"/>
        <xdr:cNvSpPr/>
      </xdr:nvSpPr>
      <xdr:spPr>
        <a:xfrm>
          <a:off x="12763500" y="1545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88</xdr:row>
      <xdr:rowOff>138529</xdr:rowOff>
    </xdr:from>
    <xdr:ext cx="534377" cy="259045"/>
    <xdr:sp macro="" textlink="">
      <xdr:nvSpPr>
        <xdr:cNvPr id="722" name="テキスト ボックス 721"/>
        <xdr:cNvSpPr txBox="1"/>
      </xdr:nvSpPr>
      <xdr:spPr>
        <a:xfrm>
          <a:off x="12547111" y="1522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137668</xdr:rowOff>
    </xdr:from>
    <xdr:to>
      <xdr:col>31</xdr:col>
      <xdr:colOff>85725</xdr:colOff>
      <xdr:row>39</xdr:row>
      <xdr:rowOff>67818</xdr:rowOff>
    </xdr:to>
    <xdr:sp macro="" textlink="">
      <xdr:nvSpPr>
        <xdr:cNvPr id="755" name="フローチャート : 判断 754"/>
        <xdr:cNvSpPr/>
      </xdr:nvSpPr>
      <xdr:spPr>
        <a:xfrm>
          <a:off x="21272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84345</xdr:rowOff>
    </xdr:from>
    <xdr:ext cx="378565" cy="259045"/>
    <xdr:sp macro="" textlink="">
      <xdr:nvSpPr>
        <xdr:cNvPr id="756" name="テキスト ボックス 755"/>
        <xdr:cNvSpPr txBox="1"/>
      </xdr:nvSpPr>
      <xdr:spPr>
        <a:xfrm>
          <a:off x="21134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140144</xdr:rowOff>
    </xdr:from>
    <xdr:to>
      <xdr:col>29</xdr:col>
      <xdr:colOff>568325</xdr:colOff>
      <xdr:row>39</xdr:row>
      <xdr:rowOff>70294</xdr:rowOff>
    </xdr:to>
    <xdr:sp macro="" textlink="">
      <xdr:nvSpPr>
        <xdr:cNvPr id="758" name="フローチャート : 判断 757"/>
        <xdr:cNvSpPr/>
      </xdr:nvSpPr>
      <xdr:spPr>
        <a:xfrm>
          <a:off x="20383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86822</xdr:rowOff>
    </xdr:from>
    <xdr:ext cx="378565" cy="259045"/>
    <xdr:sp macro="" textlink="">
      <xdr:nvSpPr>
        <xdr:cNvPr id="759" name="テキスト ボックス 758"/>
        <xdr:cNvSpPr txBox="1"/>
      </xdr:nvSpPr>
      <xdr:spPr>
        <a:xfrm>
          <a:off x="20245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120142</xdr:rowOff>
    </xdr:from>
    <xdr:to>
      <xdr:col>28</xdr:col>
      <xdr:colOff>365125</xdr:colOff>
      <xdr:row>39</xdr:row>
      <xdr:rowOff>50292</xdr:rowOff>
    </xdr:to>
    <xdr:sp macro="" textlink="">
      <xdr:nvSpPr>
        <xdr:cNvPr id="761" name="フローチャート : 判断 760"/>
        <xdr:cNvSpPr/>
      </xdr:nvSpPr>
      <xdr:spPr>
        <a:xfrm>
          <a:off x="19494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66819</xdr:rowOff>
    </xdr:from>
    <xdr:ext cx="378565" cy="259045"/>
    <xdr:sp macro="" textlink="">
      <xdr:nvSpPr>
        <xdr:cNvPr id="762" name="テキスト ボックス 761"/>
        <xdr:cNvSpPr txBox="1"/>
      </xdr:nvSpPr>
      <xdr:spPr>
        <a:xfrm>
          <a:off x="19356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112903</xdr:rowOff>
    </xdr:from>
    <xdr:to>
      <xdr:col>27</xdr:col>
      <xdr:colOff>161925</xdr:colOff>
      <xdr:row>39</xdr:row>
      <xdr:rowOff>43053</xdr:rowOff>
    </xdr:to>
    <xdr:sp macro="" textlink="">
      <xdr:nvSpPr>
        <xdr:cNvPr id="763" name="フローチャート : 判断 762"/>
        <xdr:cNvSpPr/>
      </xdr:nvSpPr>
      <xdr:spPr>
        <a:xfrm>
          <a:off x="18605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59580</xdr:rowOff>
    </xdr:from>
    <xdr:ext cx="378565" cy="259045"/>
    <xdr:sp macro="" textlink="">
      <xdr:nvSpPr>
        <xdr:cNvPr id="764" name="テキスト ボックス 763"/>
        <xdr:cNvSpPr txBox="1"/>
      </xdr:nvSpPr>
      <xdr:spPr>
        <a:xfrm>
          <a:off x="18467017" y="64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3" name="テキスト ボックス 792"/>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5" name="テキスト ボックス 794"/>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7" name="テキスト ボックス 796"/>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4" name="フローチャート : 判断 813"/>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5" name="テキスト ボックス 814"/>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7" name="フローチャート : 判断 816"/>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8" name="テキスト ボックス 81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20" name="フローチャート : 判断 819"/>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1" name="テキスト ボックス 82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2" name="フローチャート : 判断 821"/>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3" name="テキスト ボックス 822"/>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2" name="テキスト ボックス 831"/>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4" name="テキスト ボックス 833"/>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6" name="テキスト ボックス 835"/>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歳出総決算額は、住民一人当たり</a:t>
          </a:r>
          <a:r>
            <a:rPr kumimoji="1" lang="en-US" altLang="ja-JP" sz="1300" baseline="0">
              <a:solidFill>
                <a:schemeClr val="dk1"/>
              </a:solidFill>
              <a:effectLst/>
              <a:latin typeface="+mn-lt"/>
              <a:ea typeface="+mn-ea"/>
              <a:cs typeface="+mn-cs"/>
            </a:rPr>
            <a:t>550,080</a:t>
          </a:r>
          <a:r>
            <a:rPr kumimoji="1" lang="ja-JP" altLang="ja-JP" sz="1300" baseline="0">
              <a:solidFill>
                <a:schemeClr val="dk1"/>
              </a:solidFill>
              <a:effectLst/>
              <a:latin typeface="+mn-lt"/>
              <a:ea typeface="+mn-ea"/>
              <a:cs typeface="+mn-cs"/>
            </a:rPr>
            <a:t>円となっている。</a:t>
          </a:r>
          <a:endParaRPr lang="ja-JP" altLang="ja-JP" sz="1300">
            <a:effectLst/>
          </a:endParaRPr>
        </a:p>
        <a:p>
          <a:r>
            <a:rPr kumimoji="1" lang="ja-JP" altLang="ja-JP" sz="1300" baseline="0">
              <a:solidFill>
                <a:schemeClr val="dk1"/>
              </a:solidFill>
              <a:effectLst/>
              <a:latin typeface="+mn-lt"/>
              <a:ea typeface="+mn-ea"/>
              <a:cs typeface="+mn-cs"/>
            </a:rPr>
            <a:t>　</a:t>
          </a:r>
          <a:r>
            <a:rPr kumimoji="1" lang="ja-JP" altLang="en-US" sz="1300" baseline="0">
              <a:solidFill>
                <a:schemeClr val="dk1"/>
              </a:solidFill>
              <a:effectLst/>
              <a:latin typeface="+mn-lt"/>
              <a:ea typeface="+mn-ea"/>
              <a:cs typeface="+mn-cs"/>
            </a:rPr>
            <a:t>平成</a:t>
          </a:r>
          <a:r>
            <a:rPr kumimoji="1" lang="en-US" altLang="ja-JP" sz="1300" baseline="0">
              <a:solidFill>
                <a:schemeClr val="dk1"/>
              </a:solidFill>
              <a:effectLst/>
              <a:latin typeface="+mn-lt"/>
              <a:ea typeface="+mn-ea"/>
              <a:cs typeface="+mn-cs"/>
            </a:rPr>
            <a:t>26</a:t>
          </a:r>
          <a:r>
            <a:rPr kumimoji="1" lang="ja-JP" altLang="en-US" sz="1300" baseline="0">
              <a:solidFill>
                <a:schemeClr val="dk1"/>
              </a:solidFill>
              <a:effectLst/>
              <a:latin typeface="+mn-lt"/>
              <a:ea typeface="+mn-ea"/>
              <a:cs typeface="+mn-cs"/>
            </a:rPr>
            <a:t>年度丹波市豪雨災害の影響もあり、災害復旧費は平成</a:t>
          </a:r>
          <a:r>
            <a:rPr kumimoji="1" lang="en-US" altLang="ja-JP" sz="1300" baseline="0">
              <a:solidFill>
                <a:schemeClr val="dk1"/>
              </a:solidFill>
              <a:effectLst/>
              <a:latin typeface="+mn-lt"/>
              <a:ea typeface="+mn-ea"/>
              <a:cs typeface="+mn-cs"/>
            </a:rPr>
            <a:t>26</a:t>
          </a:r>
          <a:r>
            <a:rPr kumimoji="1" lang="ja-JP" altLang="en-US" sz="1300" baseline="0">
              <a:solidFill>
                <a:schemeClr val="dk1"/>
              </a:solidFill>
              <a:effectLst/>
              <a:latin typeface="+mn-lt"/>
              <a:ea typeface="+mn-ea"/>
              <a:cs typeface="+mn-cs"/>
            </a:rPr>
            <a:t>年度、平成</a:t>
          </a:r>
          <a:r>
            <a:rPr kumimoji="1" lang="en-US" altLang="ja-JP" sz="1300" baseline="0">
              <a:solidFill>
                <a:schemeClr val="dk1"/>
              </a:solidFill>
              <a:effectLst/>
              <a:latin typeface="+mn-lt"/>
              <a:ea typeface="+mn-ea"/>
              <a:cs typeface="+mn-cs"/>
            </a:rPr>
            <a:t>27</a:t>
          </a:r>
          <a:r>
            <a:rPr kumimoji="1" lang="ja-JP" altLang="en-US" sz="1300" baseline="0">
              <a:solidFill>
                <a:schemeClr val="dk1"/>
              </a:solidFill>
              <a:effectLst/>
              <a:latin typeface="+mn-lt"/>
              <a:ea typeface="+mn-ea"/>
              <a:cs typeface="+mn-cs"/>
            </a:rPr>
            <a:t>年度と増加傾向にある一方で、</a:t>
          </a:r>
          <a:r>
            <a:rPr kumimoji="1" lang="ja-JP" altLang="ja-JP" sz="1300" baseline="0">
              <a:solidFill>
                <a:schemeClr val="dk1"/>
              </a:solidFill>
              <a:effectLst/>
              <a:latin typeface="+mn-lt"/>
              <a:ea typeface="+mn-ea"/>
              <a:cs typeface="+mn-cs"/>
            </a:rPr>
            <a:t>平成</a:t>
          </a:r>
          <a:r>
            <a:rPr kumimoji="1" lang="en-US" altLang="ja-JP" sz="1300" baseline="0">
              <a:solidFill>
                <a:schemeClr val="dk1"/>
              </a:solidFill>
              <a:effectLst/>
              <a:latin typeface="+mn-lt"/>
              <a:ea typeface="+mn-ea"/>
              <a:cs typeface="+mn-cs"/>
            </a:rPr>
            <a:t>27</a:t>
          </a:r>
          <a:r>
            <a:rPr kumimoji="1" lang="ja-JP" altLang="ja-JP" sz="1300" baseline="0">
              <a:solidFill>
                <a:schemeClr val="dk1"/>
              </a:solidFill>
              <a:effectLst/>
              <a:latin typeface="+mn-lt"/>
              <a:ea typeface="+mn-ea"/>
              <a:cs typeface="+mn-cs"/>
            </a:rPr>
            <a:t>年度決算は、前年度から</a:t>
          </a:r>
          <a:r>
            <a:rPr kumimoji="1" lang="en-US" altLang="ja-JP" sz="1300" baseline="0">
              <a:solidFill>
                <a:schemeClr val="dk1"/>
              </a:solidFill>
              <a:effectLst/>
              <a:latin typeface="+mn-lt"/>
              <a:ea typeface="+mn-ea"/>
              <a:cs typeface="+mn-cs"/>
            </a:rPr>
            <a:t>5,173,195</a:t>
          </a:r>
          <a:r>
            <a:rPr kumimoji="1" lang="ja-JP" altLang="ja-JP" sz="1300" baseline="0">
              <a:solidFill>
                <a:schemeClr val="dk1"/>
              </a:solidFill>
              <a:effectLst/>
              <a:latin typeface="+mn-lt"/>
              <a:ea typeface="+mn-ea"/>
              <a:cs typeface="+mn-cs"/>
            </a:rPr>
            <a:t>千円の減額となっている。</a:t>
          </a:r>
          <a:endParaRPr kumimoji="1" lang="en-US" altLang="ja-JP" sz="1300" baseline="0">
            <a:solidFill>
              <a:schemeClr val="dk1"/>
            </a:solidFill>
            <a:effectLst/>
            <a:latin typeface="+mn-lt"/>
            <a:ea typeface="+mn-ea"/>
            <a:cs typeface="+mn-cs"/>
          </a:endParaRPr>
        </a:p>
        <a:p>
          <a:r>
            <a:rPr kumimoji="1" lang="ja-JP" altLang="en-US" sz="1300" baseline="0">
              <a:solidFill>
                <a:schemeClr val="dk1"/>
              </a:solidFill>
              <a:effectLst/>
              <a:latin typeface="+mn-lt"/>
              <a:ea typeface="+mn-ea"/>
              <a:cs typeface="+mn-cs"/>
            </a:rPr>
            <a:t>　決算額減少の主な要因は、衛生費において丹波市クリーンセンターの開設によるごみ処理施設の統合が行われたことなどにより減額となったことや、民生費において、幼保一元化事業の事業費が減額となったことなどが挙げられる。</a:t>
          </a:r>
          <a:endParaRPr kumimoji="1" lang="en-US" altLang="ja-JP" sz="1300" baseline="0">
            <a:solidFill>
              <a:schemeClr val="dk1"/>
            </a:solidFill>
            <a:effectLst/>
            <a:latin typeface="+mn-lt"/>
            <a:ea typeface="+mn-ea"/>
            <a:cs typeface="+mn-cs"/>
          </a:endParaRPr>
        </a:p>
        <a:p>
          <a:r>
            <a:rPr kumimoji="1" lang="ja-JP" altLang="en-US" sz="1300" baseline="0">
              <a:solidFill>
                <a:schemeClr val="dk1"/>
              </a:solidFill>
              <a:effectLst/>
              <a:latin typeface="+mn-lt"/>
              <a:ea typeface="+mn-ea"/>
              <a:cs typeface="+mn-cs"/>
            </a:rPr>
            <a:t>　</a:t>
          </a:r>
          <a:endParaRPr kumimoji="1" lang="en-US" altLang="ja-JP" sz="1300" baseline="0">
            <a:solidFill>
              <a:schemeClr val="dk1"/>
            </a:solidFill>
            <a:effectLst/>
            <a:latin typeface="+mn-lt"/>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年度の財政調整基金残高については、丹波市豪雨災害の復旧に伴う資金需要に対応するため、取り崩したことにより減少した。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年度においては財政調整基金の積立を行い、やや回復したものの、平成</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年度の普通交付税一本算定に向けて財政調整基金残高の推移に今後も注意しなければならない。</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連結実質赤字は発生しておらず、黒字となっている。黒字額における標準財政規模比の構成割合は、水道事業会計及び一般会計で８割以上を占めている。</a:t>
          </a:r>
          <a:endParaRPr kumimoji="1" lang="en-US" altLang="ja-JP" sz="140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今後も事務の適正化を図り、引き続き適正な事務執行に努める。</a:t>
          </a:r>
          <a:endParaRPr kumimoji="1" lang="en-US" altLang="ja-JP" sz="1400" baseline="0">
            <a:latin typeface="ＭＳ ゴシック" pitchFamily="49" charset="-128"/>
            <a:ea typeface="ＭＳ ゴシック" pitchFamily="49" charset="-128"/>
          </a:endParaRPr>
        </a:p>
        <a:p>
          <a:endParaRPr kumimoji="1" lang="en-US" altLang="ja-JP" sz="1400" baseline="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41014975</v>
      </c>
      <c r="BO4" s="409"/>
      <c r="BP4" s="409"/>
      <c r="BQ4" s="409"/>
      <c r="BR4" s="409"/>
      <c r="BS4" s="409"/>
      <c r="BT4" s="409"/>
      <c r="BU4" s="410"/>
      <c r="BV4" s="408">
        <v>46645706</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14.5</v>
      </c>
      <c r="CU4" s="586"/>
      <c r="CV4" s="586"/>
      <c r="CW4" s="586"/>
      <c r="CX4" s="586"/>
      <c r="CY4" s="586"/>
      <c r="CZ4" s="586"/>
      <c r="DA4" s="587"/>
      <c r="DB4" s="585">
        <v>9.6</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36777225</v>
      </c>
      <c r="BO5" s="414"/>
      <c r="BP5" s="414"/>
      <c r="BQ5" s="414"/>
      <c r="BR5" s="414"/>
      <c r="BS5" s="414"/>
      <c r="BT5" s="414"/>
      <c r="BU5" s="415"/>
      <c r="BV5" s="413">
        <v>41950420</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84.8</v>
      </c>
      <c r="CU5" s="384"/>
      <c r="CV5" s="384"/>
      <c r="CW5" s="384"/>
      <c r="CX5" s="384"/>
      <c r="CY5" s="384"/>
      <c r="CZ5" s="384"/>
      <c r="DA5" s="385"/>
      <c r="DB5" s="383">
        <v>83</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4237750</v>
      </c>
      <c r="BO6" s="414"/>
      <c r="BP6" s="414"/>
      <c r="BQ6" s="414"/>
      <c r="BR6" s="414"/>
      <c r="BS6" s="414"/>
      <c r="BT6" s="414"/>
      <c r="BU6" s="415"/>
      <c r="BV6" s="413">
        <v>4695286</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89.9</v>
      </c>
      <c r="CU6" s="560"/>
      <c r="CV6" s="560"/>
      <c r="CW6" s="560"/>
      <c r="CX6" s="560"/>
      <c r="CY6" s="560"/>
      <c r="CZ6" s="560"/>
      <c r="DA6" s="561"/>
      <c r="DB6" s="559">
        <v>88.6</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975985</v>
      </c>
      <c r="BO7" s="414"/>
      <c r="BP7" s="414"/>
      <c r="BQ7" s="414"/>
      <c r="BR7" s="414"/>
      <c r="BS7" s="414"/>
      <c r="BT7" s="414"/>
      <c r="BU7" s="415"/>
      <c r="BV7" s="413">
        <v>2523984</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22421694</v>
      </c>
      <c r="CU7" s="414"/>
      <c r="CV7" s="414"/>
      <c r="CW7" s="414"/>
      <c r="CX7" s="414"/>
      <c r="CY7" s="414"/>
      <c r="CZ7" s="414"/>
      <c r="DA7" s="415"/>
      <c r="DB7" s="413">
        <v>22617542</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3261765</v>
      </c>
      <c r="BO8" s="414"/>
      <c r="BP8" s="414"/>
      <c r="BQ8" s="414"/>
      <c r="BR8" s="414"/>
      <c r="BS8" s="414"/>
      <c r="BT8" s="414"/>
      <c r="BU8" s="415"/>
      <c r="BV8" s="413">
        <v>2171302</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0.43</v>
      </c>
      <c r="CU8" s="523"/>
      <c r="CV8" s="523"/>
      <c r="CW8" s="523"/>
      <c r="CX8" s="523"/>
      <c r="CY8" s="523"/>
      <c r="CZ8" s="523"/>
      <c r="DA8" s="524"/>
      <c r="DB8" s="522">
        <v>0.44</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64660</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1090463</v>
      </c>
      <c r="BO9" s="414"/>
      <c r="BP9" s="414"/>
      <c r="BQ9" s="414"/>
      <c r="BR9" s="414"/>
      <c r="BS9" s="414"/>
      <c r="BT9" s="414"/>
      <c r="BU9" s="415"/>
      <c r="BV9" s="413">
        <v>595465</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17.5</v>
      </c>
      <c r="CU9" s="384"/>
      <c r="CV9" s="384"/>
      <c r="CW9" s="384"/>
      <c r="CX9" s="384"/>
      <c r="CY9" s="384"/>
      <c r="CZ9" s="384"/>
      <c r="DA9" s="385"/>
      <c r="DB9" s="383">
        <v>17.600000000000001</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67757</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408060</v>
      </c>
      <c r="BO10" s="414"/>
      <c r="BP10" s="414"/>
      <c r="BQ10" s="414"/>
      <c r="BR10" s="414"/>
      <c r="BS10" s="414"/>
      <c r="BT10" s="414"/>
      <c r="BU10" s="415"/>
      <c r="BV10" s="413">
        <v>17600</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106</v>
      </c>
      <c r="AV11" s="471"/>
      <c r="AW11" s="471"/>
      <c r="AX11" s="471"/>
      <c r="AY11" s="393" t="s">
        <v>107</v>
      </c>
      <c r="AZ11" s="394"/>
      <c r="BA11" s="394"/>
      <c r="BB11" s="394"/>
      <c r="BC11" s="394"/>
      <c r="BD11" s="394"/>
      <c r="BE11" s="394"/>
      <c r="BF11" s="394"/>
      <c r="BG11" s="394"/>
      <c r="BH11" s="394"/>
      <c r="BI11" s="394"/>
      <c r="BJ11" s="394"/>
      <c r="BK11" s="394"/>
      <c r="BL11" s="394"/>
      <c r="BM11" s="395"/>
      <c r="BN11" s="413">
        <v>837440</v>
      </c>
      <c r="BO11" s="414"/>
      <c r="BP11" s="414"/>
      <c r="BQ11" s="414"/>
      <c r="BR11" s="414"/>
      <c r="BS11" s="414"/>
      <c r="BT11" s="414"/>
      <c r="BU11" s="415"/>
      <c r="BV11" s="413">
        <v>1295620</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66858</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v>1993978</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66141</v>
      </c>
      <c r="S13" s="515"/>
      <c r="T13" s="515"/>
      <c r="U13" s="515"/>
      <c r="V13" s="516"/>
      <c r="W13" s="502" t="s">
        <v>120</v>
      </c>
      <c r="X13" s="426"/>
      <c r="Y13" s="426"/>
      <c r="Z13" s="426"/>
      <c r="AA13" s="426"/>
      <c r="AB13" s="427"/>
      <c r="AC13" s="389">
        <v>2401</v>
      </c>
      <c r="AD13" s="390"/>
      <c r="AE13" s="390"/>
      <c r="AF13" s="390"/>
      <c r="AG13" s="391"/>
      <c r="AH13" s="389">
        <v>3310</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2335963</v>
      </c>
      <c r="BO13" s="414"/>
      <c r="BP13" s="414"/>
      <c r="BQ13" s="414"/>
      <c r="BR13" s="414"/>
      <c r="BS13" s="414"/>
      <c r="BT13" s="414"/>
      <c r="BU13" s="415"/>
      <c r="BV13" s="413">
        <v>-85293</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6.8</v>
      </c>
      <c r="CU13" s="384"/>
      <c r="CV13" s="384"/>
      <c r="CW13" s="384"/>
      <c r="CX13" s="384"/>
      <c r="CY13" s="384"/>
      <c r="CZ13" s="384"/>
      <c r="DA13" s="385"/>
      <c r="DB13" s="383">
        <v>8.4</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67551</v>
      </c>
      <c r="S14" s="515"/>
      <c r="T14" s="515"/>
      <c r="U14" s="515"/>
      <c r="V14" s="516"/>
      <c r="W14" s="517"/>
      <c r="X14" s="429"/>
      <c r="Y14" s="429"/>
      <c r="Z14" s="429"/>
      <c r="AA14" s="429"/>
      <c r="AB14" s="430"/>
      <c r="AC14" s="507">
        <v>7.4</v>
      </c>
      <c r="AD14" s="508"/>
      <c r="AE14" s="508"/>
      <c r="AF14" s="508"/>
      <c r="AG14" s="509"/>
      <c r="AH14" s="507">
        <v>9.3000000000000007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18.5</v>
      </c>
      <c r="CU14" s="486"/>
      <c r="CV14" s="486"/>
      <c r="CW14" s="486"/>
      <c r="CX14" s="486"/>
      <c r="CY14" s="486"/>
      <c r="CZ14" s="486"/>
      <c r="DA14" s="487"/>
      <c r="DB14" s="518">
        <v>26.1</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66882</v>
      </c>
      <c r="S15" s="515"/>
      <c r="T15" s="515"/>
      <c r="U15" s="515"/>
      <c r="V15" s="516"/>
      <c r="W15" s="502" t="s">
        <v>126</v>
      </c>
      <c r="X15" s="426"/>
      <c r="Y15" s="426"/>
      <c r="Z15" s="426"/>
      <c r="AA15" s="426"/>
      <c r="AB15" s="427"/>
      <c r="AC15" s="389">
        <v>11969</v>
      </c>
      <c r="AD15" s="390"/>
      <c r="AE15" s="390"/>
      <c r="AF15" s="390"/>
      <c r="AG15" s="391"/>
      <c r="AH15" s="389">
        <v>13502</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7278653</v>
      </c>
      <c r="BO15" s="409"/>
      <c r="BP15" s="409"/>
      <c r="BQ15" s="409"/>
      <c r="BR15" s="409"/>
      <c r="BS15" s="409"/>
      <c r="BT15" s="409"/>
      <c r="BU15" s="410"/>
      <c r="BV15" s="408">
        <v>7012449</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36.799999999999997</v>
      </c>
      <c r="AD16" s="508"/>
      <c r="AE16" s="508"/>
      <c r="AF16" s="508"/>
      <c r="AG16" s="509"/>
      <c r="AH16" s="507">
        <v>38.1</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17009493</v>
      </c>
      <c r="BO16" s="414"/>
      <c r="BP16" s="414"/>
      <c r="BQ16" s="414"/>
      <c r="BR16" s="414"/>
      <c r="BS16" s="414"/>
      <c r="BT16" s="414"/>
      <c r="BU16" s="415"/>
      <c r="BV16" s="413">
        <v>16207743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18134</v>
      </c>
      <c r="AD17" s="390"/>
      <c r="AE17" s="390"/>
      <c r="AF17" s="390"/>
      <c r="AG17" s="391"/>
      <c r="AH17" s="389">
        <v>18552</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9206330</v>
      </c>
      <c r="BO17" s="414"/>
      <c r="BP17" s="414"/>
      <c r="BQ17" s="414"/>
      <c r="BR17" s="414"/>
      <c r="BS17" s="414"/>
      <c r="BT17" s="414"/>
      <c r="BU17" s="415"/>
      <c r="BV17" s="413">
        <v>8957847</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493.21</v>
      </c>
      <c r="M18" s="478"/>
      <c r="N18" s="478"/>
      <c r="O18" s="478"/>
      <c r="P18" s="478"/>
      <c r="Q18" s="478"/>
      <c r="R18" s="479"/>
      <c r="S18" s="479"/>
      <c r="T18" s="479"/>
      <c r="U18" s="479"/>
      <c r="V18" s="480"/>
      <c r="W18" s="494"/>
      <c r="X18" s="495"/>
      <c r="Y18" s="495"/>
      <c r="Z18" s="495"/>
      <c r="AA18" s="495"/>
      <c r="AB18" s="503"/>
      <c r="AC18" s="377">
        <v>55.8</v>
      </c>
      <c r="AD18" s="378"/>
      <c r="AE18" s="378"/>
      <c r="AF18" s="378"/>
      <c r="AG18" s="481"/>
      <c r="AH18" s="377">
        <v>52.4</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19275721</v>
      </c>
      <c r="BO18" s="414"/>
      <c r="BP18" s="414"/>
      <c r="BQ18" s="414"/>
      <c r="BR18" s="414"/>
      <c r="BS18" s="414"/>
      <c r="BT18" s="414"/>
      <c r="BU18" s="415"/>
      <c r="BV18" s="413">
        <v>18927934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131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28088946</v>
      </c>
      <c r="BO19" s="414"/>
      <c r="BP19" s="414"/>
      <c r="BQ19" s="414"/>
      <c r="BR19" s="414"/>
      <c r="BS19" s="414"/>
      <c r="BT19" s="414"/>
      <c r="BU19" s="415"/>
      <c r="BV19" s="413">
        <v>30045962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22553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35794236</v>
      </c>
      <c r="BO23" s="414"/>
      <c r="BP23" s="414"/>
      <c r="BQ23" s="414"/>
      <c r="BR23" s="414"/>
      <c r="BS23" s="414"/>
      <c r="BT23" s="414"/>
      <c r="BU23" s="415"/>
      <c r="BV23" s="413">
        <v>36532205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8360</v>
      </c>
      <c r="R24" s="390"/>
      <c r="S24" s="390"/>
      <c r="T24" s="390"/>
      <c r="U24" s="390"/>
      <c r="V24" s="391"/>
      <c r="W24" s="455"/>
      <c r="X24" s="446"/>
      <c r="Y24" s="447"/>
      <c r="Z24" s="386" t="s">
        <v>150</v>
      </c>
      <c r="AA24" s="387"/>
      <c r="AB24" s="387"/>
      <c r="AC24" s="387"/>
      <c r="AD24" s="387"/>
      <c r="AE24" s="387"/>
      <c r="AF24" s="387"/>
      <c r="AG24" s="388"/>
      <c r="AH24" s="389">
        <v>558</v>
      </c>
      <c r="AI24" s="390"/>
      <c r="AJ24" s="390"/>
      <c r="AK24" s="390"/>
      <c r="AL24" s="391"/>
      <c r="AM24" s="389">
        <v>1729800</v>
      </c>
      <c r="AN24" s="390"/>
      <c r="AO24" s="390"/>
      <c r="AP24" s="390"/>
      <c r="AQ24" s="390"/>
      <c r="AR24" s="391"/>
      <c r="AS24" s="389">
        <v>3100</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18195615</v>
      </c>
      <c r="BO24" s="414"/>
      <c r="BP24" s="414"/>
      <c r="BQ24" s="414"/>
      <c r="BR24" s="414"/>
      <c r="BS24" s="414"/>
      <c r="BT24" s="414"/>
      <c r="BU24" s="415"/>
      <c r="BV24" s="413">
        <v>19342368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6650</v>
      </c>
      <c r="R25" s="390"/>
      <c r="S25" s="390"/>
      <c r="T25" s="390"/>
      <c r="U25" s="390"/>
      <c r="V25" s="391"/>
      <c r="W25" s="455"/>
      <c r="X25" s="446"/>
      <c r="Y25" s="447"/>
      <c r="Z25" s="386" t="s">
        <v>153</v>
      </c>
      <c r="AA25" s="387"/>
      <c r="AB25" s="387"/>
      <c r="AC25" s="387"/>
      <c r="AD25" s="387"/>
      <c r="AE25" s="387"/>
      <c r="AF25" s="387"/>
      <c r="AG25" s="388"/>
      <c r="AH25" s="389">
        <v>77</v>
      </c>
      <c r="AI25" s="390"/>
      <c r="AJ25" s="390"/>
      <c r="AK25" s="390"/>
      <c r="AL25" s="391"/>
      <c r="AM25" s="389">
        <v>218218</v>
      </c>
      <c r="AN25" s="390"/>
      <c r="AO25" s="390"/>
      <c r="AP25" s="390"/>
      <c r="AQ25" s="390"/>
      <c r="AR25" s="391"/>
      <c r="AS25" s="389">
        <v>2834</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5841078</v>
      </c>
      <c r="BO25" s="409"/>
      <c r="BP25" s="409"/>
      <c r="BQ25" s="409"/>
      <c r="BR25" s="409"/>
      <c r="BS25" s="409"/>
      <c r="BT25" s="409"/>
      <c r="BU25" s="410"/>
      <c r="BV25" s="408">
        <v>1071926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5980</v>
      </c>
      <c r="R26" s="390"/>
      <c r="S26" s="390"/>
      <c r="T26" s="390"/>
      <c r="U26" s="390"/>
      <c r="V26" s="391"/>
      <c r="W26" s="455"/>
      <c r="X26" s="446"/>
      <c r="Y26" s="447"/>
      <c r="Z26" s="386" t="s">
        <v>156</v>
      </c>
      <c r="AA26" s="468"/>
      <c r="AB26" s="468"/>
      <c r="AC26" s="468"/>
      <c r="AD26" s="468"/>
      <c r="AE26" s="468"/>
      <c r="AF26" s="468"/>
      <c r="AG26" s="469"/>
      <c r="AH26" s="389">
        <v>35</v>
      </c>
      <c r="AI26" s="390"/>
      <c r="AJ26" s="390"/>
      <c r="AK26" s="390"/>
      <c r="AL26" s="391"/>
      <c r="AM26" s="389">
        <v>106470</v>
      </c>
      <c r="AN26" s="390"/>
      <c r="AO26" s="390"/>
      <c r="AP26" s="390"/>
      <c r="AQ26" s="390"/>
      <c r="AR26" s="391"/>
      <c r="AS26" s="389">
        <v>3042</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4450</v>
      </c>
      <c r="R27" s="390"/>
      <c r="S27" s="390"/>
      <c r="T27" s="390"/>
      <c r="U27" s="390"/>
      <c r="V27" s="391"/>
      <c r="W27" s="455"/>
      <c r="X27" s="446"/>
      <c r="Y27" s="447"/>
      <c r="Z27" s="386" t="s">
        <v>159</v>
      </c>
      <c r="AA27" s="387"/>
      <c r="AB27" s="387"/>
      <c r="AC27" s="387"/>
      <c r="AD27" s="387"/>
      <c r="AE27" s="387"/>
      <c r="AF27" s="387"/>
      <c r="AG27" s="388"/>
      <c r="AH27" s="389">
        <v>19</v>
      </c>
      <c r="AI27" s="390"/>
      <c r="AJ27" s="390"/>
      <c r="AK27" s="390"/>
      <c r="AL27" s="391"/>
      <c r="AM27" s="389">
        <v>71566</v>
      </c>
      <c r="AN27" s="390"/>
      <c r="AO27" s="390"/>
      <c r="AP27" s="390"/>
      <c r="AQ27" s="390"/>
      <c r="AR27" s="391"/>
      <c r="AS27" s="389">
        <v>3767</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t="s">
        <v>117</v>
      </c>
      <c r="BO27" s="417"/>
      <c r="BP27" s="417"/>
      <c r="BQ27" s="417"/>
      <c r="BR27" s="417"/>
      <c r="BS27" s="417"/>
      <c r="BT27" s="417"/>
      <c r="BU27" s="418"/>
      <c r="BV27" s="416" t="s">
        <v>117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3650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5089200</v>
      </c>
      <c r="BO28" s="409"/>
      <c r="BP28" s="409"/>
      <c r="BQ28" s="409"/>
      <c r="BR28" s="409"/>
      <c r="BS28" s="409"/>
      <c r="BT28" s="409"/>
      <c r="BU28" s="410"/>
      <c r="BV28" s="408">
        <v>4681140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18</v>
      </c>
      <c r="M29" s="390"/>
      <c r="N29" s="390"/>
      <c r="O29" s="390"/>
      <c r="P29" s="391"/>
      <c r="Q29" s="389">
        <v>3300</v>
      </c>
      <c r="R29" s="390"/>
      <c r="S29" s="390"/>
      <c r="T29" s="390"/>
      <c r="U29" s="390"/>
      <c r="V29" s="391"/>
      <c r="W29" s="456"/>
      <c r="X29" s="457"/>
      <c r="Y29" s="458"/>
      <c r="Z29" s="386" t="s">
        <v>166</v>
      </c>
      <c r="AA29" s="387"/>
      <c r="AB29" s="387"/>
      <c r="AC29" s="387"/>
      <c r="AD29" s="387"/>
      <c r="AE29" s="387"/>
      <c r="AF29" s="387"/>
      <c r="AG29" s="388"/>
      <c r="AH29" s="389">
        <v>577</v>
      </c>
      <c r="AI29" s="390"/>
      <c r="AJ29" s="390"/>
      <c r="AK29" s="390"/>
      <c r="AL29" s="391"/>
      <c r="AM29" s="389">
        <v>1801366</v>
      </c>
      <c r="AN29" s="390"/>
      <c r="AO29" s="390"/>
      <c r="AP29" s="390"/>
      <c r="AQ29" s="390"/>
      <c r="AR29" s="391"/>
      <c r="AS29" s="389">
        <v>3122</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1053390</v>
      </c>
      <c r="BO29" s="414"/>
      <c r="BP29" s="414"/>
      <c r="BQ29" s="414"/>
      <c r="BR29" s="414"/>
      <c r="BS29" s="414"/>
      <c r="BT29" s="414"/>
      <c r="BU29" s="415"/>
      <c r="BV29" s="413">
        <v>1049598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96.4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7955087</v>
      </c>
      <c r="BO30" s="417"/>
      <c r="BP30" s="417"/>
      <c r="BQ30" s="417"/>
      <c r="BR30" s="417"/>
      <c r="BS30" s="417"/>
      <c r="BT30" s="417"/>
      <c r="BU30" s="418"/>
      <c r="BV30" s="416">
        <v>8184714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国民健康保険特別会計事業勘定</v>
      </c>
      <c r="X34" s="372"/>
      <c r="Y34" s="372"/>
      <c r="Z34" s="372"/>
      <c r="AA34" s="372"/>
      <c r="AB34" s="372"/>
      <c r="AC34" s="372"/>
      <c r="AD34" s="372"/>
      <c r="AE34" s="372"/>
      <c r="AF34" s="372"/>
      <c r="AG34" s="372"/>
      <c r="AH34" s="372"/>
      <c r="AI34" s="372"/>
      <c r="AJ34" s="372"/>
      <c r="AK34" s="372"/>
      <c r="AL34" s="165"/>
      <c r="AM34" s="373">
        <f>IF(AO34="","",MAX(C34:D43,U34:V43)+1)</f>
        <v>11</v>
      </c>
      <c r="AN34" s="373"/>
      <c r="AO34" s="372" t="str">
        <f>IF('各会計、関係団体の財政状況及び健全化判断比率'!B36="","",'各会計、関係団体の財政状況及び健全化判断比率'!B36)</f>
        <v>水道事業会計</v>
      </c>
      <c r="AP34" s="372"/>
      <c r="AQ34" s="372"/>
      <c r="AR34" s="372"/>
      <c r="AS34" s="372"/>
      <c r="AT34" s="372"/>
      <c r="AU34" s="372"/>
      <c r="AV34" s="372"/>
      <c r="AW34" s="372"/>
      <c r="AX34" s="372"/>
      <c r="AY34" s="372"/>
      <c r="AZ34" s="372"/>
      <c r="BA34" s="372"/>
      <c r="BB34" s="372"/>
      <c r="BC34" s="372"/>
      <c r="BD34" s="165"/>
      <c r="BE34" s="373">
        <f>IF(BG34="","",MAX(C34:D43,U34:V43,AM34:AN43)+1)</f>
        <v>13</v>
      </c>
      <c r="BF34" s="373"/>
      <c r="BG34" s="372" t="str">
        <f>IF('各会計、関係団体の財政状況及び健全化判断比率'!B38="","",'各会計、関係団体の財政状況及び健全化判断比率'!B38)</f>
        <v>地方卸売市場特別会計</v>
      </c>
      <c r="BH34" s="372"/>
      <c r="BI34" s="372"/>
      <c r="BJ34" s="372"/>
      <c r="BK34" s="372"/>
      <c r="BL34" s="372"/>
      <c r="BM34" s="372"/>
      <c r="BN34" s="372"/>
      <c r="BO34" s="372"/>
      <c r="BP34" s="372"/>
      <c r="BQ34" s="372"/>
      <c r="BR34" s="372"/>
      <c r="BS34" s="372"/>
      <c r="BT34" s="372"/>
      <c r="BU34" s="372"/>
      <c r="BV34" s="165"/>
      <c r="BW34" s="373">
        <f>IF(BY34="","",MAX(C34:D43,U34:V43,AM34:AN43,BE34:BF43)+1)</f>
        <v>14</v>
      </c>
      <c r="BX34" s="373"/>
      <c r="BY34" s="372" t="str">
        <f>IF('各会計、関係団体の財政状況及び健全化判断比率'!B68="","",'各会計、関係団体の財政状況及び健全化判断比率'!B68)</f>
        <v>氷上多可衛生事務組合</v>
      </c>
      <c r="BZ34" s="372"/>
      <c r="CA34" s="372"/>
      <c r="CB34" s="372"/>
      <c r="CC34" s="372"/>
      <c r="CD34" s="372"/>
      <c r="CE34" s="372"/>
      <c r="CF34" s="372"/>
      <c r="CG34" s="372"/>
      <c r="CH34" s="372"/>
      <c r="CI34" s="372"/>
      <c r="CJ34" s="372"/>
      <c r="CK34" s="372"/>
      <c r="CL34" s="372"/>
      <c r="CM34" s="372"/>
      <c r="CN34" s="165"/>
      <c r="CO34" s="373">
        <f>IF(CQ34="","",MAX(C34:D43,U34:V43,AM34:AN43,BE34:BF43,BW34:BX43)+1)</f>
        <v>21</v>
      </c>
      <c r="CP34" s="373"/>
      <c r="CQ34" s="372" t="str">
        <f>IF('各会計、関係団体の財政状況及び健全化判断比率'!BS7="","",'各会計、関係団体の財政状況及び健全化判断比率'!BS7)</f>
        <v>兵庫丹波の森協会</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看護専門学校特別会計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国民健康保険特別会計直診勘定</v>
      </c>
      <c r="X35" s="372"/>
      <c r="Y35" s="372"/>
      <c r="Z35" s="372"/>
      <c r="AA35" s="372"/>
      <c r="AB35" s="372"/>
      <c r="AC35" s="372"/>
      <c r="AD35" s="372"/>
      <c r="AE35" s="372"/>
      <c r="AF35" s="372"/>
      <c r="AG35" s="372"/>
      <c r="AH35" s="372"/>
      <c r="AI35" s="372"/>
      <c r="AJ35" s="372"/>
      <c r="AK35" s="372"/>
      <c r="AL35" s="165"/>
      <c r="AM35" s="373">
        <f t="shared" ref="AM35:AM43" si="0">IF(AO35="","",AM34+1)</f>
        <v>12</v>
      </c>
      <c r="AN35" s="373"/>
      <c r="AO35" s="372" t="str">
        <f>IF('各会計、関係団体の財政状況及び健全化判断比率'!B37="","",'各会計、関係団体の財政状況及び健全化判断比率'!B37)</f>
        <v>下水道事業会計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15</v>
      </c>
      <c r="BX35" s="373"/>
      <c r="BY35" s="372" t="str">
        <f>IF('各会計、関係団体の財政状況及び健全化判断比率'!B69="","",'各会計、関係団体の財政状況及び健全化判断比率'!B69)</f>
        <v>兵庫県市町村職員退職手当組合</v>
      </c>
      <c r="BZ35" s="372"/>
      <c r="CA35" s="372"/>
      <c r="CB35" s="372"/>
      <c r="CC35" s="372"/>
      <c r="CD35" s="372"/>
      <c r="CE35" s="372"/>
      <c r="CF35" s="372"/>
      <c r="CG35" s="372"/>
      <c r="CH35" s="372"/>
      <c r="CI35" s="372"/>
      <c r="CJ35" s="372"/>
      <c r="CK35" s="372"/>
      <c r="CL35" s="372"/>
      <c r="CM35" s="372"/>
      <c r="CN35" s="165"/>
      <c r="CO35" s="373">
        <f t="shared" ref="CO35:CO43" si="3">IF(CQ35="","",CO34+1)</f>
        <v>22</v>
      </c>
      <c r="CP35" s="373"/>
      <c r="CQ35" s="372" t="str">
        <f>IF('各会計、関係団体の財政状況及び健全化判断比率'!BS8="","",'各会計、関係団体の財政状況及び健全化判断比率'!BS8)</f>
        <v>タンバンベルグ</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介護保険特別会計保険事業勘定</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16</v>
      </c>
      <c r="BX36" s="373"/>
      <c r="BY36" s="372" t="str">
        <f>IF('各会計、関係団体の財政状況及び健全化判断比率'!B70="","",'各会計、関係団体の財政状況及び健全化判断比率'!B70)</f>
        <v>兵庫県市町交通災害共済組合</v>
      </c>
      <c r="BZ36" s="372"/>
      <c r="CA36" s="372"/>
      <c r="CB36" s="372"/>
      <c r="CC36" s="372"/>
      <c r="CD36" s="372"/>
      <c r="CE36" s="372"/>
      <c r="CF36" s="372"/>
      <c r="CG36" s="372"/>
      <c r="CH36" s="372"/>
      <c r="CI36" s="372"/>
      <c r="CJ36" s="372"/>
      <c r="CK36" s="372"/>
      <c r="CL36" s="372"/>
      <c r="CM36" s="372"/>
      <c r="CN36" s="165"/>
      <c r="CO36" s="373">
        <f t="shared" si="3"/>
        <v>23</v>
      </c>
      <c r="CP36" s="373"/>
      <c r="CQ36" s="372" t="str">
        <f>IF('各会計、関係団体の財政状況及び健全化判断比率'!BS9="","",'各会計、関係団体の財政状況及び健全化判断比率'!BS9)</f>
        <v>まちづくり柏原</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17</v>
      </c>
      <c r="BX37" s="373"/>
      <c r="BY37" s="372" t="str">
        <f>IF('各会計、関係団体の財政状況及び健全化判断比率'!B71="","",'各会計、関係団体の財政状況及び健全化判断比率'!B71)</f>
        <v>兵庫県町議会議員公務災害補償組合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7</v>
      </c>
      <c r="V38" s="373"/>
      <c r="W38" s="372" t="str">
        <f>IF('各会計、関係団体の財政状況及び健全化判断比率'!B32="","",'各会計、関係団体の財政状況及び健全化判断比率'!B32)</f>
        <v>農業共済特別会計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18</v>
      </c>
      <c r="BX38" s="373"/>
      <c r="BY38" s="372" t="str">
        <f>IF('各会計、関係団体の財政状況及び健全化判断比率'!B72="","",'各会計、関係団体の財政状況及び健全化判断比率'!B72)</f>
        <v>丹波少年自然の家事務組合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f t="shared" si="4"/>
        <v>8</v>
      </c>
      <c r="V39" s="373"/>
      <c r="W39" s="372" t="str">
        <f>IF('各会計、関係団体の財政状況及び健全化判断比率'!B33="","",'各会計、関係団体の財政状況及び健全化判断比率'!B33)</f>
        <v>介護保険特別会計サービス事業勘定</v>
      </c>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19</v>
      </c>
      <c r="BX39" s="373"/>
      <c r="BY39" s="372" t="str">
        <f>IF('各会計、関係団体の財政状況及び健全化判断比率'!B73="","",'各会計、関係団体の財政状況及び健全化判断比率'!B73)</f>
        <v>兵庫県後期高齢者医療広域連合（一般会計）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f t="shared" si="4"/>
        <v>9</v>
      </c>
      <c r="V40" s="373"/>
      <c r="W40" s="372" t="str">
        <f>IF('各会計、関係団体の財政状況及び健全化判断比率'!B34="","",'各会計、関係団体の財政状況及び健全化判断比率'!B34)</f>
        <v>訪問看護ステーション特別会計</v>
      </c>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20</v>
      </c>
      <c r="BX40" s="373"/>
      <c r="BY40" s="372" t="str">
        <f>IF('各会計、関係団体の財政状況及び健全化判断比率'!B74="","",'各会計、関係団体の財政状況及び健全化判断比率'!B74)</f>
        <v>兵庫県後期高齢者医療広域連合（特別会計）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f t="shared" si="4"/>
        <v>10</v>
      </c>
      <c r="V41" s="373"/>
      <c r="W41" s="372" t="str">
        <f>IF('各会計、関係団体の財政状況及び健全化判断比率'!B35="","",'各会計、関係団体の財政状況及び健全化判断比率'!B35)</f>
        <v>駐車場特別会計</v>
      </c>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530</v>
      </c>
      <c r="G33" s="29" t="s">
        <v>531</v>
      </c>
      <c r="H33" s="29" t="s">
        <v>532</v>
      </c>
      <c r="I33" s="29" t="s">
        <v>533</v>
      </c>
      <c r="J33" s="30" t="s">
        <v>534</v>
      </c>
      <c r="K33" s="22"/>
      <c r="L33" s="22"/>
      <c r="M33" s="22"/>
      <c r="N33" s="22"/>
      <c r="O33" s="22"/>
      <c r="P33" s="22"/>
    </row>
    <row r="34" spans="1:16" ht="39" customHeight="1" x14ac:dyDescent="0.15">
      <c r="A34" s="22"/>
      <c r="B34" s="31"/>
      <c r="C34" s="1183" t="s">
        <v>536</v>
      </c>
      <c r="D34" s="1183"/>
      <c r="E34" s="1184"/>
      <c r="F34" s="32">
        <v>7.15</v>
      </c>
      <c r="G34" s="33">
        <v>8.43</v>
      </c>
      <c r="H34" s="33">
        <v>6.86</v>
      </c>
      <c r="I34" s="33">
        <v>9.4600000000000009</v>
      </c>
      <c r="J34" s="34">
        <v>14.48</v>
      </c>
      <c r="K34" s="22"/>
      <c r="L34" s="22"/>
      <c r="M34" s="22"/>
      <c r="N34" s="22"/>
      <c r="O34" s="22"/>
      <c r="P34" s="22"/>
    </row>
    <row r="35" spans="1:16" ht="39" customHeight="1" x14ac:dyDescent="0.15">
      <c r="A35" s="22"/>
      <c r="B35" s="35"/>
      <c r="C35" s="1177" t="s">
        <v>537</v>
      </c>
      <c r="D35" s="1178"/>
      <c r="E35" s="1179"/>
      <c r="F35" s="36">
        <v>9.25</v>
      </c>
      <c r="G35" s="37">
        <v>12.08</v>
      </c>
      <c r="H35" s="37">
        <v>13.2</v>
      </c>
      <c r="I35" s="37">
        <v>14.07</v>
      </c>
      <c r="J35" s="38">
        <v>12.75</v>
      </c>
      <c r="K35" s="22"/>
      <c r="L35" s="22"/>
      <c r="M35" s="22"/>
      <c r="N35" s="22"/>
      <c r="O35" s="22"/>
      <c r="P35" s="22"/>
    </row>
    <row r="36" spans="1:16" ht="39" customHeight="1" x14ac:dyDescent="0.15">
      <c r="A36" s="22"/>
      <c r="B36" s="35"/>
      <c r="C36" s="1177" t="s">
        <v>538</v>
      </c>
      <c r="D36" s="1178"/>
      <c r="E36" s="1179"/>
      <c r="F36" s="36">
        <v>0.25</v>
      </c>
      <c r="G36" s="37">
        <v>0.18</v>
      </c>
      <c r="H36" s="37">
        <v>0.32</v>
      </c>
      <c r="I36" s="37">
        <v>0.78</v>
      </c>
      <c r="J36" s="38">
        <v>7.42</v>
      </c>
      <c r="K36" s="22"/>
      <c r="L36" s="22"/>
      <c r="M36" s="22"/>
      <c r="N36" s="22"/>
      <c r="O36" s="22"/>
      <c r="P36" s="22"/>
    </row>
    <row r="37" spans="1:16" ht="39" customHeight="1" x14ac:dyDescent="0.15">
      <c r="A37" s="22"/>
      <c r="B37" s="35"/>
      <c r="C37" s="1177" t="s">
        <v>539</v>
      </c>
      <c r="D37" s="1178"/>
      <c r="E37" s="1179"/>
      <c r="F37" s="36">
        <v>1.43</v>
      </c>
      <c r="G37" s="37">
        <v>1.65</v>
      </c>
      <c r="H37" s="37">
        <v>1.66</v>
      </c>
      <c r="I37" s="37">
        <v>1.97</v>
      </c>
      <c r="J37" s="38">
        <v>1.65</v>
      </c>
      <c r="K37" s="22"/>
      <c r="L37" s="22"/>
      <c r="M37" s="22"/>
      <c r="N37" s="22"/>
      <c r="O37" s="22"/>
      <c r="P37" s="22"/>
    </row>
    <row r="38" spans="1:16" ht="39" customHeight="1" x14ac:dyDescent="0.15">
      <c r="A38" s="22"/>
      <c r="B38" s="35"/>
      <c r="C38" s="1177" t="s">
        <v>540</v>
      </c>
      <c r="D38" s="1178"/>
      <c r="E38" s="1179"/>
      <c r="F38" s="36">
        <v>0.46</v>
      </c>
      <c r="G38" s="37">
        <v>0.51</v>
      </c>
      <c r="H38" s="37">
        <v>0.65</v>
      </c>
      <c r="I38" s="37">
        <v>0.54</v>
      </c>
      <c r="J38" s="38">
        <v>0.66</v>
      </c>
      <c r="K38" s="22"/>
      <c r="L38" s="22"/>
      <c r="M38" s="22"/>
      <c r="N38" s="22"/>
      <c r="O38" s="22"/>
      <c r="P38" s="22"/>
    </row>
    <row r="39" spans="1:16" ht="39" customHeight="1" x14ac:dyDescent="0.15">
      <c r="A39" s="22"/>
      <c r="B39" s="35"/>
      <c r="C39" s="1177" t="s">
        <v>541</v>
      </c>
      <c r="D39" s="1178"/>
      <c r="E39" s="1179"/>
      <c r="F39" s="36">
        <v>0.03</v>
      </c>
      <c r="G39" s="37">
        <v>0.03</v>
      </c>
      <c r="H39" s="37">
        <v>0.03</v>
      </c>
      <c r="I39" s="37">
        <v>7.0000000000000007E-2</v>
      </c>
      <c r="J39" s="38">
        <v>7.0000000000000007E-2</v>
      </c>
      <c r="K39" s="22"/>
      <c r="L39" s="22"/>
      <c r="M39" s="22"/>
      <c r="N39" s="22"/>
      <c r="O39" s="22"/>
      <c r="P39" s="22"/>
    </row>
    <row r="40" spans="1:16" ht="39" customHeight="1" x14ac:dyDescent="0.15">
      <c r="A40" s="22"/>
      <c r="B40" s="35"/>
      <c r="C40" s="1177" t="s">
        <v>542</v>
      </c>
      <c r="D40" s="1178"/>
      <c r="E40" s="1179"/>
      <c r="F40" s="36">
        <v>0.06</v>
      </c>
      <c r="G40" s="37">
        <v>0.08</v>
      </c>
      <c r="H40" s="37">
        <v>7.0000000000000007E-2</v>
      </c>
      <c r="I40" s="37">
        <v>7.0000000000000007E-2</v>
      </c>
      <c r="J40" s="38">
        <v>7.0000000000000007E-2</v>
      </c>
      <c r="K40" s="22"/>
      <c r="L40" s="22"/>
      <c r="M40" s="22"/>
      <c r="N40" s="22"/>
      <c r="O40" s="22"/>
      <c r="P40" s="22"/>
    </row>
    <row r="41" spans="1:16" ht="39" customHeight="1" x14ac:dyDescent="0.15">
      <c r="A41" s="22"/>
      <c r="B41" s="35"/>
      <c r="C41" s="1177" t="s">
        <v>543</v>
      </c>
      <c r="D41" s="1178"/>
      <c r="E41" s="1179"/>
      <c r="F41" s="36" t="s">
        <v>491</v>
      </c>
      <c r="G41" s="37" t="s">
        <v>491</v>
      </c>
      <c r="H41" s="37" t="s">
        <v>491</v>
      </c>
      <c r="I41" s="37" t="s">
        <v>491</v>
      </c>
      <c r="J41" s="38">
        <v>0.06</v>
      </c>
      <c r="K41" s="22"/>
      <c r="L41" s="22"/>
      <c r="M41" s="22"/>
      <c r="N41" s="22"/>
      <c r="O41" s="22"/>
      <c r="P41" s="22"/>
    </row>
    <row r="42" spans="1:16" ht="39" customHeight="1" x14ac:dyDescent="0.15">
      <c r="A42" s="22"/>
      <c r="B42" s="39"/>
      <c r="C42" s="1177" t="s">
        <v>544</v>
      </c>
      <c r="D42" s="1178"/>
      <c r="E42" s="1179"/>
      <c r="F42" s="36" t="s">
        <v>491</v>
      </c>
      <c r="G42" s="37" t="s">
        <v>491</v>
      </c>
      <c r="H42" s="37" t="s">
        <v>491</v>
      </c>
      <c r="I42" s="37" t="s">
        <v>545</v>
      </c>
      <c r="J42" s="38" t="s">
        <v>491</v>
      </c>
      <c r="K42" s="22"/>
      <c r="L42" s="22"/>
      <c r="M42" s="22"/>
      <c r="N42" s="22"/>
      <c r="O42" s="22"/>
      <c r="P42" s="22"/>
    </row>
    <row r="43" spans="1:16" ht="39" customHeight="1" thickBot="1" x14ac:dyDescent="0.2">
      <c r="A43" s="22"/>
      <c r="B43" s="40"/>
      <c r="C43" s="1180" t="s">
        <v>546</v>
      </c>
      <c r="D43" s="1181"/>
      <c r="E43" s="1182"/>
      <c r="F43" s="41">
        <v>0.05</v>
      </c>
      <c r="G43" s="42">
        <v>0.04</v>
      </c>
      <c r="H43" s="42">
        <v>0.03</v>
      </c>
      <c r="I43" s="42">
        <v>0.03</v>
      </c>
      <c r="J43" s="43">
        <v>0.03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x14ac:dyDescent="0.15">
      <c r="A45" s="48"/>
      <c r="B45" s="1193" t="s">
        <v>10</v>
      </c>
      <c r="C45" s="1194"/>
      <c r="D45" s="58"/>
      <c r="E45" s="1199" t="s">
        <v>11</v>
      </c>
      <c r="F45" s="1199"/>
      <c r="G45" s="1199"/>
      <c r="H45" s="1199"/>
      <c r="I45" s="1199"/>
      <c r="J45" s="1200"/>
      <c r="K45" s="59">
        <v>4525</v>
      </c>
      <c r="L45" s="60">
        <v>4321</v>
      </c>
      <c r="M45" s="60">
        <v>4317</v>
      </c>
      <c r="N45" s="60">
        <v>4182</v>
      </c>
      <c r="O45" s="61">
        <v>4225</v>
      </c>
      <c r="P45" s="48"/>
      <c r="Q45" s="48"/>
      <c r="R45" s="48"/>
      <c r="S45" s="48"/>
      <c r="T45" s="48"/>
      <c r="U45" s="48"/>
    </row>
    <row r="46" spans="1:21" ht="30.75" customHeight="1" x14ac:dyDescent="0.15">
      <c r="A46" s="48"/>
      <c r="B46" s="1195"/>
      <c r="C46" s="1196"/>
      <c r="D46" s="62"/>
      <c r="E46" s="1187" t="s">
        <v>12</v>
      </c>
      <c r="F46" s="1187"/>
      <c r="G46" s="1187"/>
      <c r="H46" s="1187"/>
      <c r="I46" s="1187"/>
      <c r="J46" s="1188"/>
      <c r="K46" s="63" t="s">
        <v>491</v>
      </c>
      <c r="L46" s="64" t="s">
        <v>491</v>
      </c>
      <c r="M46" s="64" t="s">
        <v>491</v>
      </c>
      <c r="N46" s="64" t="s">
        <v>491</v>
      </c>
      <c r="O46" s="65" t="s">
        <v>491</v>
      </c>
      <c r="P46" s="48"/>
      <c r="Q46" s="48"/>
      <c r="R46" s="48"/>
      <c r="S46" s="48"/>
      <c r="T46" s="48"/>
      <c r="U46" s="48"/>
    </row>
    <row r="47" spans="1:21" ht="30.75" customHeight="1" x14ac:dyDescent="0.15">
      <c r="A47" s="48"/>
      <c r="B47" s="1195"/>
      <c r="C47" s="1196"/>
      <c r="D47" s="62"/>
      <c r="E47" s="1187" t="s">
        <v>13</v>
      </c>
      <c r="F47" s="1187"/>
      <c r="G47" s="1187"/>
      <c r="H47" s="1187"/>
      <c r="I47" s="1187"/>
      <c r="J47" s="1188"/>
      <c r="K47" s="63" t="s">
        <v>491</v>
      </c>
      <c r="L47" s="64" t="s">
        <v>491</v>
      </c>
      <c r="M47" s="64" t="s">
        <v>491</v>
      </c>
      <c r="N47" s="64" t="s">
        <v>491</v>
      </c>
      <c r="O47" s="65" t="s">
        <v>491</v>
      </c>
      <c r="P47" s="48"/>
      <c r="Q47" s="48"/>
      <c r="R47" s="48"/>
      <c r="S47" s="48"/>
      <c r="T47" s="48"/>
      <c r="U47" s="48"/>
    </row>
    <row r="48" spans="1:21" ht="30.75" customHeight="1" x14ac:dyDescent="0.15">
      <c r="A48" s="48"/>
      <c r="B48" s="1195"/>
      <c r="C48" s="1196"/>
      <c r="D48" s="62"/>
      <c r="E48" s="1187" t="s">
        <v>14</v>
      </c>
      <c r="F48" s="1187"/>
      <c r="G48" s="1187"/>
      <c r="H48" s="1187"/>
      <c r="I48" s="1187"/>
      <c r="J48" s="1188"/>
      <c r="K48" s="63">
        <v>2463</v>
      </c>
      <c r="L48" s="64">
        <v>2419</v>
      </c>
      <c r="M48" s="64">
        <v>2470</v>
      </c>
      <c r="N48" s="64">
        <v>2458</v>
      </c>
      <c r="O48" s="65">
        <v>2074</v>
      </c>
      <c r="P48" s="48"/>
      <c r="Q48" s="48"/>
      <c r="R48" s="48"/>
      <c r="S48" s="48"/>
      <c r="T48" s="48"/>
      <c r="U48" s="48"/>
    </row>
    <row r="49" spans="1:21" ht="30.75" customHeight="1" x14ac:dyDescent="0.15">
      <c r="A49" s="48"/>
      <c r="B49" s="1195"/>
      <c r="C49" s="1196"/>
      <c r="D49" s="62"/>
      <c r="E49" s="1187" t="s">
        <v>15</v>
      </c>
      <c r="F49" s="1187"/>
      <c r="G49" s="1187"/>
      <c r="H49" s="1187"/>
      <c r="I49" s="1187"/>
      <c r="J49" s="1188"/>
      <c r="K49" s="63" t="s">
        <v>491</v>
      </c>
      <c r="L49" s="64" t="s">
        <v>491</v>
      </c>
      <c r="M49" s="64" t="s">
        <v>491</v>
      </c>
      <c r="N49" s="64" t="s">
        <v>491</v>
      </c>
      <c r="O49" s="65" t="s">
        <v>491</v>
      </c>
      <c r="P49" s="48"/>
      <c r="Q49" s="48"/>
      <c r="R49" s="48"/>
      <c r="S49" s="48"/>
      <c r="T49" s="48"/>
      <c r="U49" s="48"/>
    </row>
    <row r="50" spans="1:21" ht="30.75" customHeight="1" x14ac:dyDescent="0.15">
      <c r="A50" s="48"/>
      <c r="B50" s="1195"/>
      <c r="C50" s="1196"/>
      <c r="D50" s="62"/>
      <c r="E50" s="1187" t="s">
        <v>16</v>
      </c>
      <c r="F50" s="1187"/>
      <c r="G50" s="1187"/>
      <c r="H50" s="1187"/>
      <c r="I50" s="1187"/>
      <c r="J50" s="1188"/>
      <c r="K50" s="63">
        <v>105</v>
      </c>
      <c r="L50" s="64">
        <v>98</v>
      </c>
      <c r="M50" s="64">
        <v>92</v>
      </c>
      <c r="N50" s="64">
        <v>85</v>
      </c>
      <c r="O50" s="65">
        <v>73</v>
      </c>
      <c r="P50" s="48"/>
      <c r="Q50" s="48"/>
      <c r="R50" s="48"/>
      <c r="S50" s="48"/>
      <c r="T50" s="48"/>
      <c r="U50" s="48"/>
    </row>
    <row r="51" spans="1:21" ht="30.75" customHeight="1" x14ac:dyDescent="0.15">
      <c r="A51" s="48"/>
      <c r="B51" s="1197"/>
      <c r="C51" s="1198"/>
      <c r="D51" s="66"/>
      <c r="E51" s="1187" t="s">
        <v>17</v>
      </c>
      <c r="F51" s="1187"/>
      <c r="G51" s="1187"/>
      <c r="H51" s="1187"/>
      <c r="I51" s="1187"/>
      <c r="J51" s="1188"/>
      <c r="K51" s="63" t="s">
        <v>491</v>
      </c>
      <c r="L51" s="64" t="s">
        <v>491</v>
      </c>
      <c r="M51" s="64" t="s">
        <v>491</v>
      </c>
      <c r="N51" s="64" t="s">
        <v>491</v>
      </c>
      <c r="O51" s="65" t="s">
        <v>491</v>
      </c>
      <c r="P51" s="48"/>
      <c r="Q51" s="48"/>
      <c r="R51" s="48"/>
      <c r="S51" s="48"/>
      <c r="T51" s="48"/>
      <c r="U51" s="48"/>
    </row>
    <row r="52" spans="1:21" ht="30.75" customHeight="1" x14ac:dyDescent="0.15">
      <c r="A52" s="48"/>
      <c r="B52" s="1185" t="s">
        <v>18</v>
      </c>
      <c r="C52" s="1186"/>
      <c r="D52" s="66"/>
      <c r="E52" s="1187" t="s">
        <v>19</v>
      </c>
      <c r="F52" s="1187"/>
      <c r="G52" s="1187"/>
      <c r="H52" s="1187"/>
      <c r="I52" s="1187"/>
      <c r="J52" s="1188"/>
      <c r="K52" s="63">
        <v>5094</v>
      </c>
      <c r="L52" s="64">
        <v>5163</v>
      </c>
      <c r="M52" s="64">
        <v>5294</v>
      </c>
      <c r="N52" s="64">
        <v>5549</v>
      </c>
      <c r="O52" s="65">
        <v>5548</v>
      </c>
      <c r="P52" s="48"/>
      <c r="Q52" s="48"/>
      <c r="R52" s="48"/>
      <c r="S52" s="48"/>
      <c r="T52" s="48"/>
      <c r="U52" s="48"/>
    </row>
    <row r="53" spans="1:21" ht="30.75" customHeight="1" thickBot="1" x14ac:dyDescent="0.2">
      <c r="A53" s="48"/>
      <c r="B53" s="1189" t="s">
        <v>20</v>
      </c>
      <c r="C53" s="1190"/>
      <c r="D53" s="67"/>
      <c r="E53" s="1191" t="s">
        <v>21</v>
      </c>
      <c r="F53" s="1191"/>
      <c r="G53" s="1191"/>
      <c r="H53" s="1191"/>
      <c r="I53" s="1191"/>
      <c r="J53" s="1192"/>
      <c r="K53" s="68">
        <v>1999</v>
      </c>
      <c r="L53" s="69">
        <v>1675</v>
      </c>
      <c r="M53" s="69">
        <v>1585</v>
      </c>
      <c r="N53" s="69">
        <v>1176</v>
      </c>
      <c r="O53" s="70">
        <v>824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530</v>
      </c>
      <c r="J40" s="79" t="s">
        <v>531</v>
      </c>
      <c r="K40" s="79" t="s">
        <v>532</v>
      </c>
      <c r="L40" s="79" t="s">
        <v>533</v>
      </c>
      <c r="M40" s="80" t="s">
        <v>534</v>
      </c>
    </row>
    <row r="41" spans="2:13" ht="27.75" customHeight="1" x14ac:dyDescent="0.15">
      <c r="B41" s="1213" t="s">
        <v>23</v>
      </c>
      <c r="C41" s="1214"/>
      <c r="D41" s="81"/>
      <c r="E41" s="1215" t="s">
        <v>24</v>
      </c>
      <c r="F41" s="1215"/>
      <c r="G41" s="1215"/>
      <c r="H41" s="1216"/>
      <c r="I41" s="82">
        <v>36329</v>
      </c>
      <c r="J41" s="83">
        <v>34523</v>
      </c>
      <c r="K41" s="83">
        <v>33417</v>
      </c>
      <c r="L41" s="83">
        <v>36532</v>
      </c>
      <c r="M41" s="84">
        <v>35794</v>
      </c>
    </row>
    <row r="42" spans="2:13" ht="27.75" customHeight="1" x14ac:dyDescent="0.15">
      <c r="B42" s="1203"/>
      <c r="C42" s="1204"/>
      <c r="D42" s="85"/>
      <c r="E42" s="1207" t="s">
        <v>25</v>
      </c>
      <c r="F42" s="1207"/>
      <c r="G42" s="1207"/>
      <c r="H42" s="1208"/>
      <c r="I42" s="86">
        <v>419</v>
      </c>
      <c r="J42" s="87">
        <v>330</v>
      </c>
      <c r="K42" s="87">
        <v>244</v>
      </c>
      <c r="L42" s="87">
        <v>164</v>
      </c>
      <c r="M42" s="88">
        <v>94</v>
      </c>
    </row>
    <row r="43" spans="2:13" ht="27.75" customHeight="1" x14ac:dyDescent="0.15">
      <c r="B43" s="1203"/>
      <c r="C43" s="1204"/>
      <c r="D43" s="85"/>
      <c r="E43" s="1207" t="s">
        <v>26</v>
      </c>
      <c r="F43" s="1207"/>
      <c r="G43" s="1207"/>
      <c r="H43" s="1208"/>
      <c r="I43" s="86">
        <v>34682</v>
      </c>
      <c r="J43" s="87">
        <v>32281</v>
      </c>
      <c r="K43" s="87">
        <v>30985</v>
      </c>
      <c r="L43" s="87">
        <v>29225</v>
      </c>
      <c r="M43" s="88">
        <v>28246</v>
      </c>
    </row>
    <row r="44" spans="2:13" ht="27.75" customHeight="1" x14ac:dyDescent="0.15">
      <c r="B44" s="1203"/>
      <c r="C44" s="1204"/>
      <c r="D44" s="85"/>
      <c r="E44" s="1207" t="s">
        <v>27</v>
      </c>
      <c r="F44" s="1207"/>
      <c r="G44" s="1207"/>
      <c r="H44" s="1208"/>
      <c r="I44" s="86" t="s">
        <v>491</v>
      </c>
      <c r="J44" s="87" t="s">
        <v>491</v>
      </c>
      <c r="K44" s="87" t="s">
        <v>491</v>
      </c>
      <c r="L44" s="87" t="s">
        <v>491</v>
      </c>
      <c r="M44" s="88" t="s">
        <v>491</v>
      </c>
    </row>
    <row r="45" spans="2:13" ht="27.75" customHeight="1" x14ac:dyDescent="0.15">
      <c r="B45" s="1203"/>
      <c r="C45" s="1204"/>
      <c r="D45" s="85"/>
      <c r="E45" s="1207" t="s">
        <v>28</v>
      </c>
      <c r="F45" s="1207"/>
      <c r="G45" s="1207"/>
      <c r="H45" s="1208"/>
      <c r="I45" s="86">
        <v>7179</v>
      </c>
      <c r="J45" s="87">
        <v>6958</v>
      </c>
      <c r="K45" s="87">
        <v>6646</v>
      </c>
      <c r="L45" s="87">
        <v>6057</v>
      </c>
      <c r="M45" s="88">
        <v>5737</v>
      </c>
    </row>
    <row r="46" spans="2:13" ht="27.75" customHeight="1" x14ac:dyDescent="0.15">
      <c r="B46" s="1203"/>
      <c r="C46" s="1204"/>
      <c r="D46" s="85"/>
      <c r="E46" s="1207" t="s">
        <v>29</v>
      </c>
      <c r="F46" s="1207"/>
      <c r="G46" s="1207"/>
      <c r="H46" s="1208"/>
      <c r="I46" s="86" t="s">
        <v>491</v>
      </c>
      <c r="J46" s="87" t="s">
        <v>491</v>
      </c>
      <c r="K46" s="87" t="s">
        <v>491</v>
      </c>
      <c r="L46" s="87" t="s">
        <v>491</v>
      </c>
      <c r="M46" s="88" t="s">
        <v>491</v>
      </c>
    </row>
    <row r="47" spans="2:13" ht="27.75" customHeight="1" x14ac:dyDescent="0.15">
      <c r="B47" s="1203"/>
      <c r="C47" s="1204"/>
      <c r="D47" s="85"/>
      <c r="E47" s="1207" t="s">
        <v>30</v>
      </c>
      <c r="F47" s="1207"/>
      <c r="G47" s="1207"/>
      <c r="H47" s="1208"/>
      <c r="I47" s="86" t="s">
        <v>491</v>
      </c>
      <c r="J47" s="87" t="s">
        <v>491</v>
      </c>
      <c r="K47" s="87" t="s">
        <v>491</v>
      </c>
      <c r="L47" s="87" t="s">
        <v>491</v>
      </c>
      <c r="M47" s="88" t="s">
        <v>491</v>
      </c>
    </row>
    <row r="48" spans="2:13" ht="27.75" customHeight="1" x14ac:dyDescent="0.15">
      <c r="B48" s="1205"/>
      <c r="C48" s="1206"/>
      <c r="D48" s="85"/>
      <c r="E48" s="1207" t="s">
        <v>31</v>
      </c>
      <c r="F48" s="1207"/>
      <c r="G48" s="1207"/>
      <c r="H48" s="1208"/>
      <c r="I48" s="86" t="s">
        <v>491</v>
      </c>
      <c r="J48" s="87" t="s">
        <v>491</v>
      </c>
      <c r="K48" s="87" t="s">
        <v>491</v>
      </c>
      <c r="L48" s="87" t="s">
        <v>491</v>
      </c>
      <c r="M48" s="88" t="s">
        <v>491</v>
      </c>
    </row>
    <row r="49" spans="2:13" ht="27.75" customHeight="1" x14ac:dyDescent="0.15">
      <c r="B49" s="1201" t="s">
        <v>32</v>
      </c>
      <c r="C49" s="1202"/>
      <c r="D49" s="89"/>
      <c r="E49" s="1207" t="s">
        <v>33</v>
      </c>
      <c r="F49" s="1207"/>
      <c r="G49" s="1207"/>
      <c r="H49" s="1208"/>
      <c r="I49" s="86">
        <v>12040</v>
      </c>
      <c r="J49" s="87">
        <v>12901</v>
      </c>
      <c r="K49" s="87">
        <v>13404</v>
      </c>
      <c r="L49" s="87">
        <v>11463</v>
      </c>
      <c r="M49" s="88">
        <v>11861</v>
      </c>
    </row>
    <row r="50" spans="2:13" ht="27.75" customHeight="1" x14ac:dyDescent="0.15">
      <c r="B50" s="1203"/>
      <c r="C50" s="1204"/>
      <c r="D50" s="85"/>
      <c r="E50" s="1207" t="s">
        <v>34</v>
      </c>
      <c r="F50" s="1207"/>
      <c r="G50" s="1207"/>
      <c r="H50" s="1208"/>
      <c r="I50" s="86">
        <v>1759</v>
      </c>
      <c r="J50" s="87">
        <v>1695</v>
      </c>
      <c r="K50" s="87">
        <v>1606</v>
      </c>
      <c r="L50" s="87">
        <v>1475</v>
      </c>
      <c r="M50" s="88">
        <v>1302</v>
      </c>
    </row>
    <row r="51" spans="2:13" ht="27.75" customHeight="1" x14ac:dyDescent="0.15">
      <c r="B51" s="1205"/>
      <c r="C51" s="1206"/>
      <c r="D51" s="85"/>
      <c r="E51" s="1207" t="s">
        <v>35</v>
      </c>
      <c r="F51" s="1207"/>
      <c r="G51" s="1207"/>
      <c r="H51" s="1208"/>
      <c r="I51" s="86">
        <v>54379</v>
      </c>
      <c r="J51" s="87">
        <v>53557</v>
      </c>
      <c r="K51" s="87">
        <v>54161</v>
      </c>
      <c r="L51" s="87">
        <v>54525</v>
      </c>
      <c r="M51" s="88">
        <v>53546</v>
      </c>
    </row>
    <row r="52" spans="2:13" ht="27.75" customHeight="1" thickBot="1" x14ac:dyDescent="0.2">
      <c r="B52" s="1209" t="s">
        <v>36</v>
      </c>
      <c r="C52" s="1210"/>
      <c r="D52" s="90"/>
      <c r="E52" s="1211" t="s">
        <v>37</v>
      </c>
      <c r="F52" s="1211"/>
      <c r="G52" s="1211"/>
      <c r="H52" s="1212"/>
      <c r="I52" s="91">
        <v>10431</v>
      </c>
      <c r="J52" s="92">
        <v>5938</v>
      </c>
      <c r="K52" s="92">
        <v>2121</v>
      </c>
      <c r="L52" s="92">
        <v>4516</v>
      </c>
      <c r="M52" s="93">
        <v>3163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7" zoomScale="85" zoomScaleNormal="85" zoomScaleSheetLayoutView="55" workbookViewId="0">
      <selection activeCell="G65" sqref="G65:O69"/>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564</v>
      </c>
      <c r="I42" s="352"/>
      <c r="J42" s="352"/>
      <c r="K42" s="352"/>
      <c r="L42" s="244"/>
      <c r="M42" s="244"/>
      <c r="N42" s="244"/>
      <c r="O42" s="244"/>
    </row>
    <row r="43" spans="2:17" x14ac:dyDescent="0.15">
      <c r="B43" s="248"/>
      <c r="C43" s="244"/>
      <c r="D43" s="244"/>
      <c r="E43" s="244"/>
      <c r="F43" s="244"/>
      <c r="G43" s="1217"/>
      <c r="H43" s="1218"/>
      <c r="I43" s="1218"/>
      <c r="J43" s="1218"/>
      <c r="K43" s="1218"/>
      <c r="L43" s="1218"/>
      <c r="M43" s="1218"/>
      <c r="N43" s="1218"/>
      <c r="O43" s="1219"/>
    </row>
    <row r="44" spans="2:17" x14ac:dyDescent="0.15">
      <c r="B44" s="248"/>
      <c r="C44" s="244"/>
      <c r="D44" s="244"/>
      <c r="E44" s="244"/>
      <c r="F44" s="244"/>
      <c r="G44" s="1220"/>
      <c r="H44" s="1221"/>
      <c r="I44" s="1221"/>
      <c r="J44" s="1221"/>
      <c r="K44" s="1221"/>
      <c r="L44" s="1221"/>
      <c r="M44" s="1221"/>
      <c r="N44" s="1221"/>
      <c r="O44" s="1222"/>
    </row>
    <row r="45" spans="2:17" x14ac:dyDescent="0.15">
      <c r="B45" s="248"/>
      <c r="C45" s="244"/>
      <c r="D45" s="244"/>
      <c r="E45" s="244"/>
      <c r="F45" s="244"/>
      <c r="G45" s="1220"/>
      <c r="H45" s="1221"/>
      <c r="I45" s="1221"/>
      <c r="J45" s="1221"/>
      <c r="K45" s="1221"/>
      <c r="L45" s="1221"/>
      <c r="M45" s="1221"/>
      <c r="N45" s="1221"/>
      <c r="O45" s="1222"/>
    </row>
    <row r="46" spans="2:17" x14ac:dyDescent="0.15">
      <c r="B46" s="248"/>
      <c r="C46" s="244"/>
      <c r="D46" s="244"/>
      <c r="E46" s="244"/>
      <c r="F46" s="244"/>
      <c r="G46" s="1220"/>
      <c r="H46" s="1221"/>
      <c r="I46" s="1221"/>
      <c r="J46" s="1221"/>
      <c r="K46" s="1221"/>
      <c r="L46" s="1221"/>
      <c r="M46" s="1221"/>
      <c r="N46" s="1221"/>
      <c r="O46" s="1222"/>
    </row>
    <row r="47" spans="2:17" x14ac:dyDescent="0.15">
      <c r="B47" s="248"/>
      <c r="C47" s="244"/>
      <c r="D47" s="244"/>
      <c r="E47" s="244"/>
      <c r="F47" s="244"/>
      <c r="G47" s="1223"/>
      <c r="H47" s="1224"/>
      <c r="I47" s="1224"/>
      <c r="J47" s="1224"/>
      <c r="K47" s="1224"/>
      <c r="L47" s="1224"/>
      <c r="M47" s="1224"/>
      <c r="N47" s="1224"/>
      <c r="O47" s="1225"/>
    </row>
    <row r="48" spans="2:17" x14ac:dyDescent="0.15">
      <c r="B48" s="248"/>
      <c r="C48" s="244"/>
      <c r="D48" s="244"/>
      <c r="E48" s="244"/>
      <c r="F48" s="244"/>
      <c r="G48" s="244"/>
      <c r="H48" s="353"/>
      <c r="I48" s="353"/>
      <c r="J48" s="353"/>
    </row>
    <row r="49" spans="1:17" x14ac:dyDescent="0.15">
      <c r="B49" s="248"/>
      <c r="C49" s="244"/>
      <c r="D49" s="244"/>
      <c r="E49" s="244"/>
      <c r="F49" s="244"/>
      <c r="G49" s="243" t="s">
        <v>565</v>
      </c>
    </row>
    <row r="50" spans="1:17" x14ac:dyDescent="0.15">
      <c r="B50" s="248"/>
      <c r="C50" s="244"/>
      <c r="D50" s="244"/>
      <c r="E50" s="244"/>
      <c r="F50" s="244"/>
      <c r="G50" s="1226"/>
      <c r="H50" s="1227"/>
      <c r="I50" s="1227"/>
      <c r="J50" s="1228"/>
      <c r="K50" s="354" t="s">
        <v>530</v>
      </c>
      <c r="L50" s="354" t="s">
        <v>531</v>
      </c>
      <c r="M50" s="354" t="s">
        <v>532</v>
      </c>
      <c r="N50" s="354" t="s">
        <v>533</v>
      </c>
      <c r="O50" s="354" t="s">
        <v>534</v>
      </c>
    </row>
    <row r="51" spans="1:17" x14ac:dyDescent="0.15">
      <c r="B51" s="248"/>
      <c r="C51" s="244"/>
      <c r="D51" s="244"/>
      <c r="E51" s="244"/>
      <c r="F51" s="244"/>
      <c r="G51" s="1229" t="s">
        <v>566</v>
      </c>
      <c r="H51" s="1230"/>
      <c r="I51" s="1235" t="s">
        <v>567</v>
      </c>
      <c r="J51" s="1235"/>
      <c r="K51" s="1237"/>
      <c r="L51" s="1237"/>
      <c r="M51" s="1237"/>
      <c r="N51" s="1237"/>
      <c r="O51" s="1237"/>
    </row>
    <row r="52" spans="1:17" x14ac:dyDescent="0.15">
      <c r="B52" s="248"/>
      <c r="C52" s="244"/>
      <c r="D52" s="244"/>
      <c r="E52" s="244"/>
      <c r="F52" s="244"/>
      <c r="G52" s="1231"/>
      <c r="H52" s="1232"/>
      <c r="I52" s="1236"/>
      <c r="J52" s="1236"/>
      <c r="K52" s="1238"/>
      <c r="L52" s="1238"/>
      <c r="M52" s="1238"/>
      <c r="N52" s="1238"/>
      <c r="O52" s="1238"/>
    </row>
    <row r="53" spans="1:17" x14ac:dyDescent="0.15">
      <c r="A53" s="355"/>
      <c r="B53" s="248"/>
      <c r="C53" s="244"/>
      <c r="D53" s="244"/>
      <c r="E53" s="244"/>
      <c r="F53" s="244"/>
      <c r="G53" s="1231"/>
      <c r="H53" s="1232"/>
      <c r="I53" s="1239" t="s">
        <v>568</v>
      </c>
      <c r="J53" s="1239"/>
      <c r="K53" s="1240"/>
      <c r="L53" s="1240"/>
      <c r="M53" s="1240"/>
      <c r="N53" s="1240"/>
      <c r="O53" s="1240"/>
    </row>
    <row r="54" spans="1:17" x14ac:dyDescent="0.15">
      <c r="A54" s="355"/>
      <c r="B54" s="248"/>
      <c r="C54" s="244"/>
      <c r="D54" s="244"/>
      <c r="E54" s="244"/>
      <c r="F54" s="244"/>
      <c r="G54" s="1233"/>
      <c r="H54" s="1234"/>
      <c r="I54" s="1239"/>
      <c r="J54" s="1239"/>
      <c r="K54" s="1241"/>
      <c r="L54" s="1241"/>
      <c r="M54" s="1241"/>
      <c r="N54" s="1241"/>
      <c r="O54" s="1241"/>
    </row>
    <row r="55" spans="1:17" x14ac:dyDescent="0.15">
      <c r="A55" s="355"/>
      <c r="B55" s="248"/>
      <c r="C55" s="244"/>
      <c r="D55" s="244"/>
      <c r="E55" s="244"/>
      <c r="F55" s="244"/>
      <c r="G55" s="1242" t="s">
        <v>569</v>
      </c>
      <c r="H55" s="1243"/>
      <c r="I55" s="1239" t="s">
        <v>567</v>
      </c>
      <c r="J55" s="1239"/>
      <c r="K55" s="1237"/>
      <c r="L55" s="1237"/>
      <c r="M55" s="1237"/>
      <c r="N55" s="1237"/>
      <c r="O55" s="1237"/>
    </row>
    <row r="56" spans="1:17" x14ac:dyDescent="0.15">
      <c r="A56" s="355"/>
      <c r="B56" s="248"/>
      <c r="C56" s="244"/>
      <c r="D56" s="244"/>
      <c r="E56" s="244"/>
      <c r="F56" s="244"/>
      <c r="G56" s="1244"/>
      <c r="H56" s="1245"/>
      <c r="I56" s="1239"/>
      <c r="J56" s="1239"/>
      <c r="K56" s="1238"/>
      <c r="L56" s="1238"/>
      <c r="M56" s="1238"/>
      <c r="N56" s="1238"/>
      <c r="O56" s="1238"/>
    </row>
    <row r="57" spans="1:17" s="355" customFormat="1" x14ac:dyDescent="0.15">
      <c r="B57" s="356"/>
      <c r="C57" s="352"/>
      <c r="D57" s="352"/>
      <c r="E57" s="352"/>
      <c r="F57" s="352"/>
      <c r="G57" s="1244"/>
      <c r="H57" s="1245"/>
      <c r="I57" s="1248" t="s">
        <v>568</v>
      </c>
      <c r="J57" s="1248"/>
      <c r="K57" s="1240"/>
      <c r="L57" s="1240"/>
      <c r="M57" s="1240"/>
      <c r="N57" s="1240"/>
      <c r="O57" s="1240"/>
      <c r="P57" s="357"/>
      <c r="Q57" s="356"/>
    </row>
    <row r="58" spans="1:17" s="355" customFormat="1" x14ac:dyDescent="0.15">
      <c r="A58" s="243"/>
      <c r="B58" s="356"/>
      <c r="C58" s="352"/>
      <c r="D58" s="352"/>
      <c r="E58" s="352"/>
      <c r="F58" s="352"/>
      <c r="G58" s="1246"/>
      <c r="H58" s="1247"/>
      <c r="I58" s="1248"/>
      <c r="J58" s="1248"/>
      <c r="K58" s="1241"/>
      <c r="L58" s="1241"/>
      <c r="M58" s="1241"/>
      <c r="N58" s="1241"/>
      <c r="O58" s="1241"/>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570</v>
      </c>
      <c r="C63" s="244"/>
      <c r="D63" s="244"/>
      <c r="E63" s="244"/>
      <c r="F63" s="244"/>
      <c r="G63" s="244"/>
      <c r="H63" s="244"/>
      <c r="I63" s="244"/>
      <c r="J63" s="244"/>
      <c r="K63" s="244"/>
      <c r="L63" s="244"/>
      <c r="M63" s="244"/>
      <c r="N63" s="244"/>
      <c r="O63" s="244"/>
    </row>
    <row r="64" spans="1:17" x14ac:dyDescent="0.15">
      <c r="B64" s="248"/>
      <c r="C64" s="244"/>
      <c r="D64" s="244"/>
      <c r="E64" s="244"/>
      <c r="F64" s="244"/>
      <c r="G64" s="351" t="s">
        <v>564</v>
      </c>
      <c r="I64" s="352"/>
      <c r="J64" s="352"/>
      <c r="K64" s="352"/>
      <c r="L64" s="244"/>
      <c r="M64" s="244"/>
      <c r="N64" s="244"/>
      <c r="O64" s="244"/>
    </row>
    <row r="65" spans="2:30" x14ac:dyDescent="0.15">
      <c r="B65" s="248"/>
      <c r="C65" s="244"/>
      <c r="D65" s="244"/>
      <c r="E65" s="244"/>
      <c r="F65" s="244"/>
      <c r="G65" s="1249" t="s">
        <v>573</v>
      </c>
      <c r="H65" s="1218"/>
      <c r="I65" s="1218"/>
      <c r="J65" s="1218"/>
      <c r="K65" s="1218"/>
      <c r="L65" s="1218"/>
      <c r="M65" s="1218"/>
      <c r="N65" s="1218"/>
      <c r="O65" s="1219"/>
    </row>
    <row r="66" spans="2:30" x14ac:dyDescent="0.15">
      <c r="B66" s="248"/>
      <c r="C66" s="244"/>
      <c r="D66" s="244"/>
      <c r="E66" s="244"/>
      <c r="F66" s="244"/>
      <c r="G66" s="1220"/>
      <c r="H66" s="1221"/>
      <c r="I66" s="1221"/>
      <c r="J66" s="1221"/>
      <c r="K66" s="1221"/>
      <c r="L66" s="1221"/>
      <c r="M66" s="1221"/>
      <c r="N66" s="1221"/>
      <c r="O66" s="1222"/>
    </row>
    <row r="67" spans="2:30" x14ac:dyDescent="0.15">
      <c r="B67" s="248"/>
      <c r="C67" s="244"/>
      <c r="D67" s="244"/>
      <c r="E67" s="244"/>
      <c r="F67" s="244"/>
      <c r="G67" s="1220"/>
      <c r="H67" s="1221"/>
      <c r="I67" s="1221"/>
      <c r="J67" s="1221"/>
      <c r="K67" s="1221"/>
      <c r="L67" s="1221"/>
      <c r="M67" s="1221"/>
      <c r="N67" s="1221"/>
      <c r="O67" s="1222"/>
    </row>
    <row r="68" spans="2:30" x14ac:dyDescent="0.15">
      <c r="B68" s="248"/>
      <c r="C68" s="244"/>
      <c r="D68" s="244"/>
      <c r="E68" s="244"/>
      <c r="F68" s="244"/>
      <c r="G68" s="1220"/>
      <c r="H68" s="1221"/>
      <c r="I68" s="1221"/>
      <c r="J68" s="1221"/>
      <c r="K68" s="1221"/>
      <c r="L68" s="1221"/>
      <c r="M68" s="1221"/>
      <c r="N68" s="1221"/>
      <c r="O68" s="1222"/>
    </row>
    <row r="69" spans="2:30" x14ac:dyDescent="0.15">
      <c r="B69" s="248"/>
      <c r="C69" s="244"/>
      <c r="D69" s="244"/>
      <c r="E69" s="244"/>
      <c r="F69" s="244"/>
      <c r="G69" s="1223"/>
      <c r="H69" s="1224"/>
      <c r="I69" s="1224"/>
      <c r="J69" s="1224"/>
      <c r="K69" s="1224"/>
      <c r="L69" s="1224"/>
      <c r="M69" s="1224"/>
      <c r="N69" s="1224"/>
      <c r="O69" s="122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571</v>
      </c>
      <c r="I71" s="368"/>
      <c r="J71" s="364"/>
      <c r="K71" s="364"/>
      <c r="L71" s="365"/>
      <c r="M71" s="364"/>
      <c r="N71" s="365"/>
      <c r="O71" s="366"/>
    </row>
    <row r="72" spans="2:30" x14ac:dyDescent="0.15">
      <c r="B72" s="248"/>
      <c r="C72" s="244"/>
      <c r="D72" s="244"/>
      <c r="E72" s="244"/>
      <c r="F72" s="244"/>
      <c r="G72" s="1226"/>
      <c r="H72" s="1227"/>
      <c r="I72" s="1227"/>
      <c r="J72" s="1228"/>
      <c r="K72" s="354" t="s">
        <v>530</v>
      </c>
      <c r="L72" s="354" t="s">
        <v>531</v>
      </c>
      <c r="M72" s="354" t="s">
        <v>532</v>
      </c>
      <c r="N72" s="354" t="s">
        <v>533</v>
      </c>
      <c r="O72" s="354" t="s">
        <v>534</v>
      </c>
    </row>
    <row r="73" spans="2:30" x14ac:dyDescent="0.15">
      <c r="B73" s="248"/>
      <c r="C73" s="244"/>
      <c r="D73" s="244"/>
      <c r="E73" s="244"/>
      <c r="F73" s="244"/>
      <c r="G73" s="1229" t="s">
        <v>566</v>
      </c>
      <c r="H73" s="1230"/>
      <c r="I73" s="1235" t="s">
        <v>567</v>
      </c>
      <c r="J73" s="1235"/>
      <c r="K73" s="1250">
        <v>58.7</v>
      </c>
      <c r="L73" s="1250">
        <v>34</v>
      </c>
      <c r="M73" s="1238">
        <v>12</v>
      </c>
      <c r="N73" s="1238">
        <v>26.1</v>
      </c>
      <c r="O73" s="1238">
        <v>18.5</v>
      </c>
      <c r="S73" s="243">
        <v>9.9</v>
      </c>
    </row>
    <row r="74" spans="2:30" x14ac:dyDescent="0.15">
      <c r="B74" s="248"/>
      <c r="C74" s="244"/>
      <c r="D74" s="244"/>
      <c r="E74" s="244"/>
      <c r="F74" s="244"/>
      <c r="G74" s="1231"/>
      <c r="H74" s="1232"/>
      <c r="I74" s="1236"/>
      <c r="J74" s="1236"/>
      <c r="K74" s="1250"/>
      <c r="L74" s="1250"/>
      <c r="M74" s="1238"/>
      <c r="N74" s="1238"/>
      <c r="O74" s="1238"/>
    </row>
    <row r="75" spans="2:30" x14ac:dyDescent="0.15">
      <c r="B75" s="248"/>
      <c r="C75" s="244"/>
      <c r="D75" s="244"/>
      <c r="E75" s="244"/>
      <c r="F75" s="244"/>
      <c r="G75" s="1231"/>
      <c r="H75" s="1232"/>
      <c r="I75" s="1239" t="s">
        <v>572</v>
      </c>
      <c r="J75" s="1239"/>
      <c r="K75" s="1251">
        <v>13.1</v>
      </c>
      <c r="L75" s="1251">
        <v>11.2</v>
      </c>
      <c r="M75" s="1251">
        <v>9.9</v>
      </c>
      <c r="N75" s="1251">
        <v>8.4</v>
      </c>
      <c r="O75" s="1251">
        <v>6.8</v>
      </c>
      <c r="U75" s="243">
        <v>81.2</v>
      </c>
      <c r="W75" s="243">
        <v>87.2</v>
      </c>
      <c r="Y75" s="243">
        <v>99.8</v>
      </c>
      <c r="AA75" s="243">
        <v>109.5</v>
      </c>
      <c r="AC75" s="243">
        <v>115.2</v>
      </c>
    </row>
    <row r="76" spans="2:30" x14ac:dyDescent="0.15">
      <c r="B76" s="248"/>
      <c r="C76" s="244"/>
      <c r="D76" s="244"/>
      <c r="E76" s="244"/>
      <c r="F76" s="244"/>
      <c r="G76" s="1233"/>
      <c r="H76" s="1234"/>
      <c r="I76" s="1239"/>
      <c r="J76" s="1239"/>
      <c r="K76" s="1241"/>
      <c r="L76" s="1241"/>
      <c r="M76" s="1241"/>
      <c r="N76" s="1241"/>
      <c r="O76" s="1241"/>
    </row>
    <row r="77" spans="2:30" x14ac:dyDescent="0.15">
      <c r="B77" s="248"/>
      <c r="C77" s="244"/>
      <c r="D77" s="244"/>
      <c r="E77" s="244"/>
      <c r="F77" s="244"/>
      <c r="G77" s="1242" t="s">
        <v>569</v>
      </c>
      <c r="H77" s="1243"/>
      <c r="I77" s="1239" t="s">
        <v>567</v>
      </c>
      <c r="J77" s="1239"/>
      <c r="K77" s="1250">
        <v>69.2</v>
      </c>
      <c r="L77" s="1250">
        <v>58.2</v>
      </c>
      <c r="M77" s="1238">
        <v>50.3</v>
      </c>
      <c r="N77" s="1238">
        <v>45.9</v>
      </c>
      <c r="O77" s="1238">
        <v>37.299999999999997</v>
      </c>
      <c r="R77" s="243">
        <v>12.3</v>
      </c>
      <c r="T77" s="243">
        <v>11.1</v>
      </c>
    </row>
    <row r="78" spans="2:30" x14ac:dyDescent="0.15">
      <c r="B78" s="248"/>
      <c r="C78" s="244"/>
      <c r="D78" s="244"/>
      <c r="E78" s="244"/>
      <c r="F78" s="244"/>
      <c r="G78" s="1244"/>
      <c r="H78" s="1245"/>
      <c r="I78" s="1239"/>
      <c r="J78" s="1239"/>
      <c r="K78" s="1250"/>
      <c r="L78" s="1250"/>
      <c r="M78" s="1238"/>
      <c r="N78" s="1238"/>
      <c r="O78" s="1238"/>
    </row>
    <row r="79" spans="2:30" x14ac:dyDescent="0.15">
      <c r="B79" s="248"/>
      <c r="C79" s="244"/>
      <c r="D79" s="244"/>
      <c r="E79" s="244"/>
      <c r="F79" s="244"/>
      <c r="G79" s="1244"/>
      <c r="H79" s="1245"/>
      <c r="I79" s="1252" t="s">
        <v>572</v>
      </c>
      <c r="J79" s="1248"/>
      <c r="K79" s="1253">
        <v>11.1</v>
      </c>
      <c r="L79" s="1253">
        <v>10.3</v>
      </c>
      <c r="M79" s="1253">
        <v>9.6</v>
      </c>
      <c r="N79" s="1253">
        <v>8.8000000000000007</v>
      </c>
      <c r="O79" s="1253">
        <v>7.8</v>
      </c>
      <c r="V79" s="243">
        <v>53.5</v>
      </c>
      <c r="X79" s="243">
        <v>48.2</v>
      </c>
      <c r="Z79" s="243">
        <v>34.200000000000003</v>
      </c>
      <c r="AB79" s="243">
        <v>30.3</v>
      </c>
      <c r="AD79" s="243">
        <v>28.9</v>
      </c>
    </row>
    <row r="80" spans="2:30" x14ac:dyDescent="0.15">
      <c r="B80" s="248"/>
      <c r="C80" s="244"/>
      <c r="D80" s="244"/>
      <c r="E80" s="244"/>
      <c r="F80" s="244"/>
      <c r="G80" s="1246"/>
      <c r="H80" s="1247"/>
      <c r="I80" s="1248"/>
      <c r="J80" s="1248"/>
      <c r="K80" s="1253"/>
      <c r="L80" s="1253"/>
      <c r="M80" s="1253"/>
      <c r="N80" s="1253"/>
      <c r="O80" s="1253"/>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9" zoomScale="25" zoomScaleNormal="25" zoomScaleSheetLayoutView="70" workbookViewId="0">
      <selection activeCell="G43" sqref="G43:O47"/>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58" zoomScale="25" zoomScaleNormal="25" zoomScaleSheetLayoutView="55" workbookViewId="0">
      <selection activeCell="G43" sqref="G43:O47"/>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529</v>
      </c>
      <c r="G2" s="111"/>
      <c r="H2" s="112"/>
    </row>
    <row r="3" spans="1:8" x14ac:dyDescent="0.15">
      <c r="A3" s="108" t="s">
        <v>522</v>
      </c>
      <c r="B3" s="113"/>
      <c r="C3" s="114"/>
      <c r="D3" s="115">
        <v>46479</v>
      </c>
      <c r="E3" s="116"/>
      <c r="F3" s="117">
        <v>47569</v>
      </c>
      <c r="G3" s="118"/>
      <c r="H3" s="119"/>
    </row>
    <row r="4" spans="1:8" x14ac:dyDescent="0.15">
      <c r="A4" s="120"/>
      <c r="B4" s="121"/>
      <c r="C4" s="122"/>
      <c r="D4" s="123">
        <v>32410</v>
      </c>
      <c r="E4" s="124"/>
      <c r="F4" s="125">
        <v>26255</v>
      </c>
      <c r="G4" s="126"/>
      <c r="H4" s="127"/>
    </row>
    <row r="5" spans="1:8" x14ac:dyDescent="0.15">
      <c r="A5" s="108" t="s">
        <v>524</v>
      </c>
      <c r="B5" s="113"/>
      <c r="C5" s="114"/>
      <c r="D5" s="115">
        <v>59287</v>
      </c>
      <c r="E5" s="116"/>
      <c r="F5" s="117">
        <v>50880</v>
      </c>
      <c r="G5" s="118"/>
      <c r="H5" s="119"/>
    </row>
    <row r="6" spans="1:8" x14ac:dyDescent="0.15">
      <c r="A6" s="120"/>
      <c r="B6" s="121"/>
      <c r="C6" s="122"/>
      <c r="D6" s="123">
        <v>39166</v>
      </c>
      <c r="E6" s="124"/>
      <c r="F6" s="125">
        <v>26879</v>
      </c>
      <c r="G6" s="126"/>
      <c r="H6" s="127"/>
    </row>
    <row r="7" spans="1:8" x14ac:dyDescent="0.15">
      <c r="A7" s="108" t="s">
        <v>525</v>
      </c>
      <c r="B7" s="113"/>
      <c r="C7" s="114"/>
      <c r="D7" s="115">
        <v>78853</v>
      </c>
      <c r="E7" s="116"/>
      <c r="F7" s="117">
        <v>63956</v>
      </c>
      <c r="G7" s="118"/>
      <c r="H7" s="119"/>
    </row>
    <row r="8" spans="1:8" x14ac:dyDescent="0.15">
      <c r="A8" s="120"/>
      <c r="B8" s="121"/>
      <c r="C8" s="122"/>
      <c r="D8" s="123">
        <v>46440</v>
      </c>
      <c r="E8" s="124"/>
      <c r="F8" s="125">
        <v>29239</v>
      </c>
      <c r="G8" s="126"/>
      <c r="H8" s="127"/>
    </row>
    <row r="9" spans="1:8" x14ac:dyDescent="0.15">
      <c r="A9" s="108" t="s">
        <v>526</v>
      </c>
      <c r="B9" s="113"/>
      <c r="C9" s="114"/>
      <c r="D9" s="115">
        <v>161751</v>
      </c>
      <c r="E9" s="116"/>
      <c r="F9" s="117">
        <v>66255</v>
      </c>
      <c r="G9" s="118"/>
      <c r="H9" s="119"/>
    </row>
    <row r="10" spans="1:8" x14ac:dyDescent="0.15">
      <c r="A10" s="120"/>
      <c r="B10" s="121"/>
      <c r="C10" s="122"/>
      <c r="D10" s="123">
        <v>68469</v>
      </c>
      <c r="E10" s="124"/>
      <c r="F10" s="125">
        <v>31822</v>
      </c>
      <c r="G10" s="126"/>
      <c r="H10" s="127"/>
    </row>
    <row r="11" spans="1:8" x14ac:dyDescent="0.15">
      <c r="A11" s="108" t="s">
        <v>527</v>
      </c>
      <c r="B11" s="113"/>
      <c r="C11" s="114"/>
      <c r="D11" s="115">
        <v>63540</v>
      </c>
      <c r="E11" s="116"/>
      <c r="F11" s="117">
        <v>54227</v>
      </c>
      <c r="G11" s="118"/>
      <c r="H11" s="119"/>
    </row>
    <row r="12" spans="1:8" x14ac:dyDescent="0.15">
      <c r="A12" s="120"/>
      <c r="B12" s="121"/>
      <c r="C12" s="128"/>
      <c r="D12" s="123">
        <v>40869</v>
      </c>
      <c r="E12" s="124"/>
      <c r="F12" s="125">
        <v>29694</v>
      </c>
      <c r="G12" s="126"/>
      <c r="H12" s="127"/>
    </row>
    <row r="13" spans="1:8" x14ac:dyDescent="0.15">
      <c r="A13" s="108"/>
      <c r="B13" s="113"/>
      <c r="C13" s="129"/>
      <c r="D13" s="130">
        <v>81982</v>
      </c>
      <c r="E13" s="131"/>
      <c r="F13" s="132">
        <v>56577</v>
      </c>
      <c r="G13" s="133"/>
      <c r="H13" s="119"/>
    </row>
    <row r="14" spans="1:8" x14ac:dyDescent="0.15">
      <c r="A14" s="120"/>
      <c r="B14" s="121"/>
      <c r="C14" s="122"/>
      <c r="D14" s="123">
        <v>45471</v>
      </c>
      <c r="E14" s="124"/>
      <c r="F14" s="125">
        <v>28778</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7.15</v>
      </c>
      <c r="C19" s="134">
        <f>ROUND(VALUE(SUBSTITUTE(実質収支比率等に係る経年分析!G$48,"▲","-")),2)</f>
        <v>8.44</v>
      </c>
      <c r="D19" s="134">
        <f>ROUND(VALUE(SUBSTITUTE(実質収支比率等に係る経年分析!H$48,"▲","-")),2)</f>
        <v>6.96</v>
      </c>
      <c r="E19" s="134">
        <f>ROUND(VALUE(SUBSTITUTE(実質収支比率等に係る経年分析!I$48,"▲","-")),2)</f>
        <v>9.6</v>
      </c>
      <c r="F19" s="134">
        <f>ROUND(VALUE(SUBSTITUTE(実質収支比率等に係る経年分析!J$48,"▲","-")),2)</f>
        <v>14.55</v>
      </c>
    </row>
    <row r="20" spans="1:11" x14ac:dyDescent="0.15">
      <c r="A20" s="134" t="s">
        <v>42</v>
      </c>
      <c r="B20" s="134">
        <f>ROUND(VALUE(SUBSTITUTE(実質収支比率等に係る経年分析!F$47,"▲","-")),2)</f>
        <v>29.19</v>
      </c>
      <c r="C20" s="134">
        <f>ROUND(VALUE(SUBSTITUTE(実質収支比率等に係る経年分析!G$47,"▲","-")),2)</f>
        <v>29.61</v>
      </c>
      <c r="D20" s="134">
        <f>ROUND(VALUE(SUBSTITUTE(実質収支比率等に係る経年分析!H$47,"▲","-")),2)</f>
        <v>29.39</v>
      </c>
      <c r="E20" s="134">
        <f>ROUND(VALUE(SUBSTITUTE(実質収支比率等に係る経年分析!I$47,"▲","-")),2)</f>
        <v>20.7</v>
      </c>
      <c r="F20" s="134">
        <f>ROUND(VALUE(SUBSTITUTE(実質収支比率等に係る経年分析!J$47,"▲","-")),2)</f>
        <v>22.7</v>
      </c>
    </row>
    <row r="21" spans="1:11" x14ac:dyDescent="0.15">
      <c r="A21" s="134" t="s">
        <v>43</v>
      </c>
      <c r="B21" s="134">
        <f>IF(ISNUMBER(VALUE(SUBSTITUTE(実質収支比率等に係る経年分析!F$49,"▲","-"))),ROUND(VALUE(SUBSTITUTE(実質収支比率等に係る経年分析!F$49,"▲","-")),2),NA())</f>
        <v>11.27</v>
      </c>
      <c r="C21" s="134">
        <f>IF(ISNUMBER(VALUE(SUBSTITUTE(実質収支比率等に係る経年分析!G$49,"▲","-"))),ROUND(VALUE(SUBSTITUTE(実質収支比率等に係る経年分析!G$49,"▲","-")),2),NA())</f>
        <v>10.47</v>
      </c>
      <c r="D21" s="134">
        <f>IF(ISNUMBER(VALUE(SUBSTITUTE(実質収支比率等に係る経年分析!H$49,"▲","-"))),ROUND(VALUE(SUBSTITUTE(実質収支比率等に係る経年分析!H$49,"▲","-")),2),NA())</f>
        <v>7.88</v>
      </c>
      <c r="E21" s="134">
        <f>IF(ISNUMBER(VALUE(SUBSTITUTE(実質収支比率等に係る経年分析!I$49,"▲","-"))),ROUND(VALUE(SUBSTITUTE(実質収支比率等に係る経年分析!I$49,"▲","-")),2),NA())</f>
        <v>-0.38</v>
      </c>
      <c r="F21" s="134">
        <f>IF(ISNUMBER(VALUE(SUBSTITUTE(実質収支比率等に係る経年分析!J$49,"▲","-"))),ROUND(VALUE(SUBSTITUTE(実質収支比率等に係る経年分析!J$49,"▲","-")),2),NA())</f>
        <v>10.42</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#N/A</v>
      </c>
      <c r="I28" s="135">
        <f>IF(ROUND(VALUE(SUBSTITUTE(連結実質赤字比率に係る赤字・黒字の構成分析!I$42,"▲", "-")), 2) &gt;= 0, ABS(ROUND(VALUE(SUBSTITUTE(連結実質赤字比率に係る赤字・黒字の構成分析!I$42,"▲", "-")), 2)), NA())</f>
        <v>0</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看護専門学校特別会計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x14ac:dyDescent="0.15">
      <c r="A31" s="135" t="str">
        <f>IF(連結実質赤字比率に係る赤字・黒字の構成分析!C$39="",NA(),連結実質赤字比率に係る赤字・黒字の構成分析!C$39)</f>
        <v>国民健康保険特別会計直診勘定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x14ac:dyDescent="0.15">
      <c r="A32" s="135" t="str">
        <f>IF(連結実質赤字比率に係る赤字・黒字の構成分析!C$38="",NA(),連結実質赤字比率に係る赤字・黒字の構成分析!C$38)</f>
        <v>介護保険特別会計保険事業勘定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0.66</v>
      </c>
    </row>
    <row r="33" spans="1:16" x14ac:dyDescent="0.15">
      <c r="A33" s="135" t="str">
        <f>IF(連結実質赤字比率に係る赤字・黒字の構成分析!C$37="",NA(),連結実質赤字比率に係る赤字・黒字の構成分析!C$37)</f>
        <v>国民健康保険特別会計事業勘定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1.65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1.66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1.97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1.65</v>
      </c>
    </row>
    <row r="34" spans="1:16" x14ac:dyDescent="0.15">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7.42</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14.07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12.75</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7.15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8.43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6.86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9.4600000000000009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14.48</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5094</v>
      </c>
      <c r="E42" s="136"/>
      <c r="F42" s="136"/>
      <c r="G42" s="136">
        <f>'実質公債費比率（分子）の構造'!L$52</f>
        <v>5163</v>
      </c>
      <c r="H42" s="136"/>
      <c r="I42" s="136"/>
      <c r="J42" s="136">
        <f>'実質公債費比率（分子）の構造'!M$52</f>
        <v>5294</v>
      </c>
      <c r="K42" s="136"/>
      <c r="L42" s="136"/>
      <c r="M42" s="136">
        <f>'実質公債費比率（分子）の構造'!N$52</f>
        <v>5549</v>
      </c>
      <c r="N42" s="136"/>
      <c r="O42" s="136"/>
      <c r="P42" s="136">
        <f>'実質公債費比率（分子）の構造'!O$52</f>
        <v>5548</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105</v>
      </c>
      <c r="C44" s="136"/>
      <c r="D44" s="136"/>
      <c r="E44" s="136">
        <f>'実質公債費比率（分子）の構造'!L$50</f>
        <v>98</v>
      </c>
      <c r="F44" s="136"/>
      <c r="G44" s="136"/>
      <c r="H44" s="136">
        <f>'実質公債費比率（分子）の構造'!M$50</f>
        <v>92</v>
      </c>
      <c r="I44" s="136"/>
      <c r="J44" s="136"/>
      <c r="K44" s="136">
        <f>'実質公債費比率（分子）の構造'!N$50</f>
        <v>85</v>
      </c>
      <c r="L44" s="136"/>
      <c r="M44" s="136"/>
      <c r="N44" s="136">
        <f>'実質公債費比率（分子）の構造'!O$50</f>
        <v>73</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2463</v>
      </c>
      <c r="C46" s="136"/>
      <c r="D46" s="136"/>
      <c r="E46" s="136">
        <f>'実質公債費比率（分子）の構造'!L$48</f>
        <v>2419</v>
      </c>
      <c r="F46" s="136"/>
      <c r="G46" s="136"/>
      <c r="H46" s="136">
        <f>'実質公債費比率（分子）の構造'!M$48</f>
        <v>2470</v>
      </c>
      <c r="I46" s="136"/>
      <c r="J46" s="136"/>
      <c r="K46" s="136">
        <f>'実質公債費比率（分子）の構造'!N$48</f>
        <v>2458</v>
      </c>
      <c r="L46" s="136"/>
      <c r="M46" s="136"/>
      <c r="N46" s="136">
        <f>'実質公債費比率（分子）の構造'!O$48</f>
        <v>2074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4525</v>
      </c>
      <c r="C49" s="136"/>
      <c r="D49" s="136"/>
      <c r="E49" s="136">
        <f>'実質公債費比率（分子）の構造'!L$45</f>
        <v>4321</v>
      </c>
      <c r="F49" s="136"/>
      <c r="G49" s="136"/>
      <c r="H49" s="136">
        <f>'実質公債費比率（分子）の構造'!M$45</f>
        <v>4317</v>
      </c>
      <c r="I49" s="136"/>
      <c r="J49" s="136"/>
      <c r="K49" s="136">
        <f>'実質公債費比率（分子）の構造'!N$45</f>
        <v>4182</v>
      </c>
      <c r="L49" s="136"/>
      <c r="M49" s="136"/>
      <c r="N49" s="136">
        <f>'実質公債費比率（分子）の構造'!O$45</f>
        <v>4225</v>
      </c>
      <c r="O49" s="136"/>
      <c r="P49" s="136"/>
    </row>
    <row r="50" spans="1:16" x14ac:dyDescent="0.15">
      <c r="A50" s="136" t="s">
        <v>58</v>
      </c>
      <c r="B50" s="136" t="e">
        <f>NA()</f>
        <v>#N/A</v>
      </c>
      <c r="C50" s="136">
        <f>IF(ISNUMBER('実質公債費比率（分子）の構造'!K$53),'実質公債費比率（分子）の構造'!K$53,NA())</f>
        <v>1999</v>
      </c>
      <c r="D50" s="136" t="e">
        <f>NA()</f>
        <v>#N/A</v>
      </c>
      <c r="E50" s="136" t="e">
        <f>NA()</f>
        <v>#N/A</v>
      </c>
      <c r="F50" s="136">
        <f>IF(ISNUMBER('実質公債費比率（分子）の構造'!L$53),'実質公債費比率（分子）の構造'!L$53,NA())</f>
        <v>1675</v>
      </c>
      <c r="G50" s="136" t="e">
        <f>NA()</f>
        <v>#N/A</v>
      </c>
      <c r="H50" s="136" t="e">
        <f>NA()</f>
        <v>#N/A</v>
      </c>
      <c r="I50" s="136">
        <f>IF(ISNUMBER('実質公債費比率（分子）の構造'!M$53),'実質公債費比率（分子）の構造'!M$53,NA())</f>
        <v>1585</v>
      </c>
      <c r="J50" s="136" t="e">
        <f>NA()</f>
        <v>#N/A</v>
      </c>
      <c r="K50" s="136" t="e">
        <f>NA()</f>
        <v>#N/A</v>
      </c>
      <c r="L50" s="136">
        <f>IF(ISNUMBER('実質公債費比率（分子）の構造'!N$53),'実質公債費比率（分子）の構造'!N$53,NA())</f>
        <v>1176</v>
      </c>
      <c r="M50" s="136" t="e">
        <f>NA()</f>
        <v>#N/A</v>
      </c>
      <c r="N50" s="136" t="e">
        <f>NA()</f>
        <v>#N/A</v>
      </c>
      <c r="O50" s="136">
        <f>IF(ISNUMBER('実質公債費比率（分子）の構造'!O$53),'実質公債費比率（分子）の構造'!O$53,NA())</f>
        <v>824</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54379</v>
      </c>
      <c r="E56" s="135"/>
      <c r="F56" s="135"/>
      <c r="G56" s="135">
        <f>'将来負担比率（分子）の構造'!J$51</f>
        <v>53557</v>
      </c>
      <c r="H56" s="135"/>
      <c r="I56" s="135"/>
      <c r="J56" s="135">
        <f>'将来負担比率（分子）の構造'!K$51</f>
        <v>54161</v>
      </c>
      <c r="K56" s="135"/>
      <c r="L56" s="135"/>
      <c r="M56" s="135">
        <f>'将来負担比率（分子）の構造'!L$51</f>
        <v>54525</v>
      </c>
      <c r="N56" s="135"/>
      <c r="O56" s="135"/>
      <c r="P56" s="135">
        <f>'将来負担比率（分子）の構造'!M$51</f>
        <v>53546</v>
      </c>
    </row>
    <row r="57" spans="1:16" x14ac:dyDescent="0.15">
      <c r="A57" s="135" t="s">
        <v>34</v>
      </c>
      <c r="B57" s="135"/>
      <c r="C57" s="135"/>
      <c r="D57" s="135">
        <f>'将来負担比率（分子）の構造'!I$50</f>
        <v>1759</v>
      </c>
      <c r="E57" s="135"/>
      <c r="F57" s="135"/>
      <c r="G57" s="135">
        <f>'将来負担比率（分子）の構造'!J$50</f>
        <v>1695</v>
      </c>
      <c r="H57" s="135"/>
      <c r="I57" s="135"/>
      <c r="J57" s="135">
        <f>'将来負担比率（分子）の構造'!K$50</f>
        <v>1606</v>
      </c>
      <c r="K57" s="135"/>
      <c r="L57" s="135"/>
      <c r="M57" s="135">
        <f>'将来負担比率（分子）の構造'!L$50</f>
        <v>1475</v>
      </c>
      <c r="N57" s="135"/>
      <c r="O57" s="135"/>
      <c r="P57" s="135">
        <f>'将来負担比率（分子）の構造'!M$50</f>
        <v>1302</v>
      </c>
    </row>
    <row r="58" spans="1:16" x14ac:dyDescent="0.15">
      <c r="A58" s="135" t="s">
        <v>33</v>
      </c>
      <c r="B58" s="135"/>
      <c r="C58" s="135"/>
      <c r="D58" s="135">
        <f>'将来負担比率（分子）の構造'!I$49</f>
        <v>12040</v>
      </c>
      <c r="E58" s="135"/>
      <c r="F58" s="135"/>
      <c r="G58" s="135">
        <f>'将来負担比率（分子）の構造'!J$49</f>
        <v>12901</v>
      </c>
      <c r="H58" s="135"/>
      <c r="I58" s="135"/>
      <c r="J58" s="135">
        <f>'将来負担比率（分子）の構造'!K$49</f>
        <v>13404</v>
      </c>
      <c r="K58" s="135"/>
      <c r="L58" s="135"/>
      <c r="M58" s="135">
        <f>'将来負担比率（分子）の構造'!L$49</f>
        <v>11463</v>
      </c>
      <c r="N58" s="135"/>
      <c r="O58" s="135"/>
      <c r="P58" s="135">
        <f>'将来負担比率（分子）の構造'!M$49</f>
        <v>11861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7179</v>
      </c>
      <c r="C62" s="135"/>
      <c r="D62" s="135"/>
      <c r="E62" s="135">
        <f>'将来負担比率（分子）の構造'!J$45</f>
        <v>6958</v>
      </c>
      <c r="F62" s="135"/>
      <c r="G62" s="135"/>
      <c r="H62" s="135">
        <f>'将来負担比率（分子）の構造'!K$45</f>
        <v>6646</v>
      </c>
      <c r="I62" s="135"/>
      <c r="J62" s="135"/>
      <c r="K62" s="135">
        <f>'将来負担比率（分子）の構造'!L$45</f>
        <v>6057</v>
      </c>
      <c r="L62" s="135"/>
      <c r="M62" s="135"/>
      <c r="N62" s="135">
        <f>'将来負担比率（分子）の構造'!M$45</f>
        <v>5737</v>
      </c>
      <c r="O62" s="135"/>
      <c r="P62" s="135"/>
    </row>
    <row r="63" spans="1:16" x14ac:dyDescent="0.15">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34682</v>
      </c>
      <c r="C64" s="135"/>
      <c r="D64" s="135"/>
      <c r="E64" s="135">
        <f>'将来負担比率（分子）の構造'!J$43</f>
        <v>32281</v>
      </c>
      <c r="F64" s="135"/>
      <c r="G64" s="135"/>
      <c r="H64" s="135">
        <f>'将来負担比率（分子）の構造'!K$43</f>
        <v>30985</v>
      </c>
      <c r="I64" s="135"/>
      <c r="J64" s="135"/>
      <c r="K64" s="135">
        <f>'将来負担比率（分子）の構造'!L$43</f>
        <v>29225</v>
      </c>
      <c r="L64" s="135"/>
      <c r="M64" s="135"/>
      <c r="N64" s="135">
        <f>'将来負担比率（分子）の構造'!M$43</f>
        <v>28246</v>
      </c>
      <c r="O64" s="135"/>
      <c r="P64" s="135"/>
    </row>
    <row r="65" spans="1:16" x14ac:dyDescent="0.15">
      <c r="A65" s="135" t="s">
        <v>25</v>
      </c>
      <c r="B65" s="135">
        <f>'将来負担比率（分子）の構造'!I$42</f>
        <v>419</v>
      </c>
      <c r="C65" s="135"/>
      <c r="D65" s="135"/>
      <c r="E65" s="135">
        <f>'将来負担比率（分子）の構造'!J$42</f>
        <v>330</v>
      </c>
      <c r="F65" s="135"/>
      <c r="G65" s="135"/>
      <c r="H65" s="135">
        <f>'将来負担比率（分子）の構造'!K$42</f>
        <v>244</v>
      </c>
      <c r="I65" s="135"/>
      <c r="J65" s="135"/>
      <c r="K65" s="135">
        <f>'将来負担比率（分子）の構造'!L$42</f>
        <v>164</v>
      </c>
      <c r="L65" s="135"/>
      <c r="M65" s="135"/>
      <c r="N65" s="135">
        <f>'将来負担比率（分子）の構造'!M$42</f>
        <v>94</v>
      </c>
      <c r="O65" s="135"/>
      <c r="P65" s="135"/>
    </row>
    <row r="66" spans="1:16" x14ac:dyDescent="0.15">
      <c r="A66" s="135" t="s">
        <v>24</v>
      </c>
      <c r="B66" s="135">
        <f>'将来負担比率（分子）の構造'!I$41</f>
        <v>36329</v>
      </c>
      <c r="C66" s="135"/>
      <c r="D66" s="135"/>
      <c r="E66" s="135">
        <f>'将来負担比率（分子）の構造'!J$41</f>
        <v>34523</v>
      </c>
      <c r="F66" s="135"/>
      <c r="G66" s="135"/>
      <c r="H66" s="135">
        <f>'将来負担比率（分子）の構造'!K$41</f>
        <v>33417</v>
      </c>
      <c r="I66" s="135"/>
      <c r="J66" s="135"/>
      <c r="K66" s="135">
        <f>'将来負担比率（分子）の構造'!L$41</f>
        <v>36532</v>
      </c>
      <c r="L66" s="135"/>
      <c r="M66" s="135"/>
      <c r="N66" s="135">
        <f>'将来負担比率（分子）の構造'!M$41</f>
        <v>35794</v>
      </c>
      <c r="O66" s="135"/>
      <c r="P66" s="135"/>
    </row>
    <row r="67" spans="1:16" x14ac:dyDescent="0.15">
      <c r="A67" s="135" t="s">
        <v>62</v>
      </c>
      <c r="B67" s="135" t="e">
        <f>NA()</f>
        <v>#N/A</v>
      </c>
      <c r="C67" s="135">
        <f>IF(ISNUMBER('将来負担比率（分子）の構造'!I$52), IF('将来負担比率（分子）の構造'!I$52 &lt; 0, 0, '将来負担比率（分子）の構造'!I$52), NA())</f>
        <v>10431</v>
      </c>
      <c r="D67" s="135" t="e">
        <f>NA()</f>
        <v>#N/A</v>
      </c>
      <c r="E67" s="135" t="e">
        <f>NA()</f>
        <v>#N/A</v>
      </c>
      <c r="F67" s="135">
        <f>IF(ISNUMBER('将来負担比率（分子）の構造'!J$52), IF('将来負担比率（分子）の構造'!J$52 &lt; 0, 0, '将来負担比率（分子）の構造'!J$52), NA())</f>
        <v>5938</v>
      </c>
      <c r="G67" s="135" t="e">
        <f>NA()</f>
        <v>#N/A</v>
      </c>
      <c r="H67" s="135" t="e">
        <f>NA()</f>
        <v>#N/A</v>
      </c>
      <c r="I67" s="135">
        <f>IF(ISNUMBER('将来負担比率（分子）の構造'!K$52), IF('将来負担比率（分子）の構造'!K$52 &lt; 0, 0, '将来負担比率（分子）の構造'!K$52), NA())</f>
        <v>2121</v>
      </c>
      <c r="J67" s="135" t="e">
        <f>NA()</f>
        <v>#N/A</v>
      </c>
      <c r="K67" s="135" t="e">
        <f>NA()</f>
        <v>#N/A</v>
      </c>
      <c r="L67" s="135">
        <f>IF(ISNUMBER('将来負担比率（分子）の構造'!L$52), IF('将来負担比率（分子）の構造'!L$52 &lt; 0, 0, '将来負担比率（分子）の構造'!L$52), NA())</f>
        <v>4516</v>
      </c>
      <c r="M67" s="135" t="e">
        <f>NA()</f>
        <v>#N/A</v>
      </c>
      <c r="N67" s="135" t="e">
        <f>NA()</f>
        <v>#N/A</v>
      </c>
      <c r="O67" s="135">
        <f>IF(ISNUMBER('将来負担比率（分子）の構造'!M$52), IF('将来負担比率（分子）の構造'!M$52 &lt; 0, 0, '将来負担比率（分子）の構造'!M$52), NA())</f>
        <v>3163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P17" sqref="AP17:BF17"/>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7625520</v>
      </c>
      <c r="S5" s="669"/>
      <c r="T5" s="669"/>
      <c r="U5" s="669"/>
      <c r="V5" s="669"/>
      <c r="W5" s="669"/>
      <c r="X5" s="669"/>
      <c r="Y5" s="716"/>
      <c r="Z5" s="729">
        <v>18.600000000000001</v>
      </c>
      <c r="AA5" s="729"/>
      <c r="AB5" s="729"/>
      <c r="AC5" s="729"/>
      <c r="AD5" s="730">
        <v>7625520</v>
      </c>
      <c r="AE5" s="730"/>
      <c r="AF5" s="730"/>
      <c r="AG5" s="730"/>
      <c r="AH5" s="730"/>
      <c r="AI5" s="730"/>
      <c r="AJ5" s="730"/>
      <c r="AK5" s="730"/>
      <c r="AL5" s="717">
        <v>35.6</v>
      </c>
      <c r="AM5" s="686"/>
      <c r="AN5" s="686"/>
      <c r="AO5" s="718"/>
      <c r="AP5" s="705" t="s">
        <v>205</v>
      </c>
      <c r="AQ5" s="706"/>
      <c r="AR5" s="706"/>
      <c r="AS5" s="706"/>
      <c r="AT5" s="706"/>
      <c r="AU5" s="706"/>
      <c r="AV5" s="706"/>
      <c r="AW5" s="706"/>
      <c r="AX5" s="706"/>
      <c r="AY5" s="706"/>
      <c r="AZ5" s="706"/>
      <c r="BA5" s="706"/>
      <c r="BB5" s="706"/>
      <c r="BC5" s="706"/>
      <c r="BD5" s="706"/>
      <c r="BE5" s="706"/>
      <c r="BF5" s="707"/>
      <c r="BG5" s="618">
        <v>7625388</v>
      </c>
      <c r="BH5" s="619"/>
      <c r="BI5" s="619"/>
      <c r="BJ5" s="619"/>
      <c r="BK5" s="619"/>
      <c r="BL5" s="619"/>
      <c r="BM5" s="619"/>
      <c r="BN5" s="620"/>
      <c r="BO5" s="671">
        <v>100</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355341</v>
      </c>
      <c r="S6" s="619"/>
      <c r="T6" s="619"/>
      <c r="U6" s="619"/>
      <c r="V6" s="619"/>
      <c r="W6" s="619"/>
      <c r="X6" s="619"/>
      <c r="Y6" s="620"/>
      <c r="Z6" s="671">
        <v>0.9</v>
      </c>
      <c r="AA6" s="671"/>
      <c r="AB6" s="671"/>
      <c r="AC6" s="671"/>
      <c r="AD6" s="672">
        <v>355341</v>
      </c>
      <c r="AE6" s="672"/>
      <c r="AF6" s="672"/>
      <c r="AG6" s="672"/>
      <c r="AH6" s="672"/>
      <c r="AI6" s="672"/>
      <c r="AJ6" s="672"/>
      <c r="AK6" s="672"/>
      <c r="AL6" s="641">
        <v>1.7</v>
      </c>
      <c r="AM6" s="673"/>
      <c r="AN6" s="673"/>
      <c r="AO6" s="674"/>
      <c r="AP6" s="615" t="s">
        <v>211</v>
      </c>
      <c r="AQ6" s="616"/>
      <c r="AR6" s="616"/>
      <c r="AS6" s="616"/>
      <c r="AT6" s="616"/>
      <c r="AU6" s="616"/>
      <c r="AV6" s="616"/>
      <c r="AW6" s="616"/>
      <c r="AX6" s="616"/>
      <c r="AY6" s="616"/>
      <c r="AZ6" s="616"/>
      <c r="BA6" s="616"/>
      <c r="BB6" s="616"/>
      <c r="BC6" s="616"/>
      <c r="BD6" s="616"/>
      <c r="BE6" s="616"/>
      <c r="BF6" s="617"/>
      <c r="BG6" s="618">
        <v>7625388</v>
      </c>
      <c r="BH6" s="619"/>
      <c r="BI6" s="619"/>
      <c r="BJ6" s="619"/>
      <c r="BK6" s="619"/>
      <c r="BL6" s="619"/>
      <c r="BM6" s="619"/>
      <c r="BN6" s="620"/>
      <c r="BO6" s="671">
        <v>100</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226152</v>
      </c>
      <c r="CS6" s="619"/>
      <c r="CT6" s="619"/>
      <c r="CU6" s="619"/>
      <c r="CV6" s="619"/>
      <c r="CW6" s="619"/>
      <c r="CX6" s="619"/>
      <c r="CY6" s="620"/>
      <c r="CZ6" s="671">
        <v>0.6</v>
      </c>
      <c r="DA6" s="671"/>
      <c r="DB6" s="671"/>
      <c r="DC6" s="671"/>
      <c r="DD6" s="624">
        <v>1512</v>
      </c>
      <c r="DE6" s="619"/>
      <c r="DF6" s="619"/>
      <c r="DG6" s="619"/>
      <c r="DH6" s="619"/>
      <c r="DI6" s="619"/>
      <c r="DJ6" s="619"/>
      <c r="DK6" s="619"/>
      <c r="DL6" s="619"/>
      <c r="DM6" s="619"/>
      <c r="DN6" s="619"/>
      <c r="DO6" s="619"/>
      <c r="DP6" s="620"/>
      <c r="DQ6" s="624">
        <v>225907</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17216</v>
      </c>
      <c r="S7" s="619"/>
      <c r="T7" s="619"/>
      <c r="U7" s="619"/>
      <c r="V7" s="619"/>
      <c r="W7" s="619"/>
      <c r="X7" s="619"/>
      <c r="Y7" s="620"/>
      <c r="Z7" s="671">
        <v>0</v>
      </c>
      <c r="AA7" s="671"/>
      <c r="AB7" s="671"/>
      <c r="AC7" s="671"/>
      <c r="AD7" s="672">
        <v>17216</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3152032</v>
      </c>
      <c r="BH7" s="619"/>
      <c r="BI7" s="619"/>
      <c r="BJ7" s="619"/>
      <c r="BK7" s="619"/>
      <c r="BL7" s="619"/>
      <c r="BM7" s="619"/>
      <c r="BN7" s="620"/>
      <c r="BO7" s="671">
        <v>41.3</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3889936</v>
      </c>
      <c r="CS7" s="619"/>
      <c r="CT7" s="619"/>
      <c r="CU7" s="619"/>
      <c r="CV7" s="619"/>
      <c r="CW7" s="619"/>
      <c r="CX7" s="619"/>
      <c r="CY7" s="620"/>
      <c r="CZ7" s="671">
        <v>10.6</v>
      </c>
      <c r="DA7" s="671"/>
      <c r="DB7" s="671"/>
      <c r="DC7" s="671"/>
      <c r="DD7" s="624">
        <v>332941</v>
      </c>
      <c r="DE7" s="619"/>
      <c r="DF7" s="619"/>
      <c r="DG7" s="619"/>
      <c r="DH7" s="619"/>
      <c r="DI7" s="619"/>
      <c r="DJ7" s="619"/>
      <c r="DK7" s="619"/>
      <c r="DL7" s="619"/>
      <c r="DM7" s="619"/>
      <c r="DN7" s="619"/>
      <c r="DO7" s="619"/>
      <c r="DP7" s="620"/>
      <c r="DQ7" s="624">
        <v>3042633</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55468</v>
      </c>
      <c r="S8" s="619"/>
      <c r="T8" s="619"/>
      <c r="U8" s="619"/>
      <c r="V8" s="619"/>
      <c r="W8" s="619"/>
      <c r="X8" s="619"/>
      <c r="Y8" s="620"/>
      <c r="Z8" s="671">
        <v>0.1</v>
      </c>
      <c r="AA8" s="671"/>
      <c r="AB8" s="671"/>
      <c r="AC8" s="671"/>
      <c r="AD8" s="672">
        <v>55468</v>
      </c>
      <c r="AE8" s="672"/>
      <c r="AF8" s="672"/>
      <c r="AG8" s="672"/>
      <c r="AH8" s="672"/>
      <c r="AI8" s="672"/>
      <c r="AJ8" s="672"/>
      <c r="AK8" s="672"/>
      <c r="AL8" s="641">
        <v>0.3</v>
      </c>
      <c r="AM8" s="673"/>
      <c r="AN8" s="673"/>
      <c r="AO8" s="674"/>
      <c r="AP8" s="615" t="s">
        <v>217</v>
      </c>
      <c r="AQ8" s="616"/>
      <c r="AR8" s="616"/>
      <c r="AS8" s="616"/>
      <c r="AT8" s="616"/>
      <c r="AU8" s="616"/>
      <c r="AV8" s="616"/>
      <c r="AW8" s="616"/>
      <c r="AX8" s="616"/>
      <c r="AY8" s="616"/>
      <c r="AZ8" s="616"/>
      <c r="BA8" s="616"/>
      <c r="BB8" s="616"/>
      <c r="BC8" s="616"/>
      <c r="BD8" s="616"/>
      <c r="BE8" s="616"/>
      <c r="BF8" s="617"/>
      <c r="BG8" s="618">
        <v>111756</v>
      </c>
      <c r="BH8" s="619"/>
      <c r="BI8" s="619"/>
      <c r="BJ8" s="619"/>
      <c r="BK8" s="619"/>
      <c r="BL8" s="619"/>
      <c r="BM8" s="619"/>
      <c r="BN8" s="620"/>
      <c r="BO8" s="671">
        <v>1.5</v>
      </c>
      <c r="BP8" s="671"/>
      <c r="BQ8" s="671"/>
      <c r="BR8" s="671"/>
      <c r="BS8" s="624" t="s">
        <v>109</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9681530</v>
      </c>
      <c r="CS8" s="619"/>
      <c r="CT8" s="619"/>
      <c r="CU8" s="619"/>
      <c r="CV8" s="619"/>
      <c r="CW8" s="619"/>
      <c r="CX8" s="619"/>
      <c r="CY8" s="620"/>
      <c r="CZ8" s="671">
        <v>26.3</v>
      </c>
      <c r="DA8" s="671"/>
      <c r="DB8" s="671"/>
      <c r="DC8" s="671"/>
      <c r="DD8" s="624">
        <v>491363</v>
      </c>
      <c r="DE8" s="619"/>
      <c r="DF8" s="619"/>
      <c r="DG8" s="619"/>
      <c r="DH8" s="619"/>
      <c r="DI8" s="619"/>
      <c r="DJ8" s="619"/>
      <c r="DK8" s="619"/>
      <c r="DL8" s="619"/>
      <c r="DM8" s="619"/>
      <c r="DN8" s="619"/>
      <c r="DO8" s="619"/>
      <c r="DP8" s="620"/>
      <c r="DQ8" s="624">
        <v>5292913</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54650</v>
      </c>
      <c r="S9" s="619"/>
      <c r="T9" s="619"/>
      <c r="U9" s="619"/>
      <c r="V9" s="619"/>
      <c r="W9" s="619"/>
      <c r="X9" s="619"/>
      <c r="Y9" s="620"/>
      <c r="Z9" s="671">
        <v>0.1</v>
      </c>
      <c r="AA9" s="671"/>
      <c r="AB9" s="671"/>
      <c r="AC9" s="671"/>
      <c r="AD9" s="672">
        <v>54650</v>
      </c>
      <c r="AE9" s="672"/>
      <c r="AF9" s="672"/>
      <c r="AG9" s="672"/>
      <c r="AH9" s="672"/>
      <c r="AI9" s="672"/>
      <c r="AJ9" s="672"/>
      <c r="AK9" s="672"/>
      <c r="AL9" s="641">
        <v>0.3</v>
      </c>
      <c r="AM9" s="673"/>
      <c r="AN9" s="673"/>
      <c r="AO9" s="674"/>
      <c r="AP9" s="615" t="s">
        <v>220</v>
      </c>
      <c r="AQ9" s="616"/>
      <c r="AR9" s="616"/>
      <c r="AS9" s="616"/>
      <c r="AT9" s="616"/>
      <c r="AU9" s="616"/>
      <c r="AV9" s="616"/>
      <c r="AW9" s="616"/>
      <c r="AX9" s="616"/>
      <c r="AY9" s="616"/>
      <c r="AZ9" s="616"/>
      <c r="BA9" s="616"/>
      <c r="BB9" s="616"/>
      <c r="BC9" s="616"/>
      <c r="BD9" s="616"/>
      <c r="BE9" s="616"/>
      <c r="BF9" s="617"/>
      <c r="BG9" s="618">
        <v>2487207</v>
      </c>
      <c r="BH9" s="619"/>
      <c r="BI9" s="619"/>
      <c r="BJ9" s="619"/>
      <c r="BK9" s="619"/>
      <c r="BL9" s="619"/>
      <c r="BM9" s="619"/>
      <c r="BN9" s="620"/>
      <c r="BO9" s="671">
        <v>32.6</v>
      </c>
      <c r="BP9" s="671"/>
      <c r="BQ9" s="671"/>
      <c r="BR9" s="671"/>
      <c r="BS9" s="624" t="s">
        <v>109</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3308797</v>
      </c>
      <c r="CS9" s="619"/>
      <c r="CT9" s="619"/>
      <c r="CU9" s="619"/>
      <c r="CV9" s="619"/>
      <c r="CW9" s="619"/>
      <c r="CX9" s="619"/>
      <c r="CY9" s="620"/>
      <c r="CZ9" s="671">
        <v>9</v>
      </c>
      <c r="DA9" s="671"/>
      <c r="DB9" s="671"/>
      <c r="DC9" s="671"/>
      <c r="DD9" s="624">
        <v>80440</v>
      </c>
      <c r="DE9" s="619"/>
      <c r="DF9" s="619"/>
      <c r="DG9" s="619"/>
      <c r="DH9" s="619"/>
      <c r="DI9" s="619"/>
      <c r="DJ9" s="619"/>
      <c r="DK9" s="619"/>
      <c r="DL9" s="619"/>
      <c r="DM9" s="619"/>
      <c r="DN9" s="619"/>
      <c r="DO9" s="619"/>
      <c r="DP9" s="620"/>
      <c r="DQ9" s="624">
        <v>2187456</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1211506</v>
      </c>
      <c r="S10" s="619"/>
      <c r="T10" s="619"/>
      <c r="U10" s="619"/>
      <c r="V10" s="619"/>
      <c r="W10" s="619"/>
      <c r="X10" s="619"/>
      <c r="Y10" s="620"/>
      <c r="Z10" s="671">
        <v>3</v>
      </c>
      <c r="AA10" s="671"/>
      <c r="AB10" s="671"/>
      <c r="AC10" s="671"/>
      <c r="AD10" s="672">
        <v>1211506</v>
      </c>
      <c r="AE10" s="672"/>
      <c r="AF10" s="672"/>
      <c r="AG10" s="672"/>
      <c r="AH10" s="672"/>
      <c r="AI10" s="672"/>
      <c r="AJ10" s="672"/>
      <c r="AK10" s="672"/>
      <c r="AL10" s="641">
        <v>5.7</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161455</v>
      </c>
      <c r="BH10" s="619"/>
      <c r="BI10" s="619"/>
      <c r="BJ10" s="619"/>
      <c r="BK10" s="619"/>
      <c r="BL10" s="619"/>
      <c r="BM10" s="619"/>
      <c r="BN10" s="620"/>
      <c r="BO10" s="671">
        <v>2.1</v>
      </c>
      <c r="BP10" s="671"/>
      <c r="BQ10" s="671"/>
      <c r="BR10" s="671"/>
      <c r="BS10" s="624" t="s">
        <v>109</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32755</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v>23064</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v>18984</v>
      </c>
      <c r="S11" s="619"/>
      <c r="T11" s="619"/>
      <c r="U11" s="619"/>
      <c r="V11" s="619"/>
      <c r="W11" s="619"/>
      <c r="X11" s="619"/>
      <c r="Y11" s="620"/>
      <c r="Z11" s="671">
        <v>0</v>
      </c>
      <c r="AA11" s="671"/>
      <c r="AB11" s="671"/>
      <c r="AC11" s="671"/>
      <c r="AD11" s="672">
        <v>18984</v>
      </c>
      <c r="AE11" s="672"/>
      <c r="AF11" s="672"/>
      <c r="AG11" s="672"/>
      <c r="AH11" s="672"/>
      <c r="AI11" s="672"/>
      <c r="AJ11" s="672"/>
      <c r="AK11" s="672"/>
      <c r="AL11" s="641">
        <v>0.1</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391614</v>
      </c>
      <c r="BH11" s="619"/>
      <c r="BI11" s="619"/>
      <c r="BJ11" s="619"/>
      <c r="BK11" s="619"/>
      <c r="BL11" s="619"/>
      <c r="BM11" s="619"/>
      <c r="BN11" s="620"/>
      <c r="BO11" s="671">
        <v>5.0999999999999996</v>
      </c>
      <c r="BP11" s="671"/>
      <c r="BQ11" s="671"/>
      <c r="BR11" s="671"/>
      <c r="BS11" s="624" t="s">
        <v>109</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1505127</v>
      </c>
      <c r="CS11" s="619"/>
      <c r="CT11" s="619"/>
      <c r="CU11" s="619"/>
      <c r="CV11" s="619"/>
      <c r="CW11" s="619"/>
      <c r="CX11" s="619"/>
      <c r="CY11" s="620"/>
      <c r="CZ11" s="671">
        <v>4.0999999999999996</v>
      </c>
      <c r="DA11" s="671"/>
      <c r="DB11" s="671"/>
      <c r="DC11" s="671"/>
      <c r="DD11" s="624">
        <v>410123</v>
      </c>
      <c r="DE11" s="619"/>
      <c r="DF11" s="619"/>
      <c r="DG11" s="619"/>
      <c r="DH11" s="619"/>
      <c r="DI11" s="619"/>
      <c r="DJ11" s="619"/>
      <c r="DK11" s="619"/>
      <c r="DL11" s="619"/>
      <c r="DM11" s="619"/>
      <c r="DN11" s="619"/>
      <c r="DO11" s="619"/>
      <c r="DP11" s="620"/>
      <c r="DQ11" s="624">
        <v>728800</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3842932</v>
      </c>
      <c r="BH12" s="619"/>
      <c r="BI12" s="619"/>
      <c r="BJ12" s="619"/>
      <c r="BK12" s="619"/>
      <c r="BL12" s="619"/>
      <c r="BM12" s="619"/>
      <c r="BN12" s="620"/>
      <c r="BO12" s="671">
        <v>50.4</v>
      </c>
      <c r="BP12" s="671"/>
      <c r="BQ12" s="671"/>
      <c r="BR12" s="671"/>
      <c r="BS12" s="624" t="s">
        <v>109</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942940</v>
      </c>
      <c r="CS12" s="619"/>
      <c r="CT12" s="619"/>
      <c r="CU12" s="619"/>
      <c r="CV12" s="619"/>
      <c r="CW12" s="619"/>
      <c r="CX12" s="619"/>
      <c r="CY12" s="620"/>
      <c r="CZ12" s="671">
        <v>2.6</v>
      </c>
      <c r="DA12" s="671"/>
      <c r="DB12" s="671"/>
      <c r="DC12" s="671"/>
      <c r="DD12" s="624">
        <v>8825</v>
      </c>
      <c r="DE12" s="619"/>
      <c r="DF12" s="619"/>
      <c r="DG12" s="619"/>
      <c r="DH12" s="619"/>
      <c r="DI12" s="619"/>
      <c r="DJ12" s="619"/>
      <c r="DK12" s="619"/>
      <c r="DL12" s="619"/>
      <c r="DM12" s="619"/>
      <c r="DN12" s="619"/>
      <c r="DO12" s="619"/>
      <c r="DP12" s="620"/>
      <c r="DQ12" s="624">
        <v>877353</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97963</v>
      </c>
      <c r="S13" s="619"/>
      <c r="T13" s="619"/>
      <c r="U13" s="619"/>
      <c r="V13" s="619"/>
      <c r="W13" s="619"/>
      <c r="X13" s="619"/>
      <c r="Y13" s="620"/>
      <c r="Z13" s="671">
        <v>0.2</v>
      </c>
      <c r="AA13" s="671"/>
      <c r="AB13" s="671"/>
      <c r="AC13" s="671"/>
      <c r="AD13" s="672">
        <v>97963</v>
      </c>
      <c r="AE13" s="672"/>
      <c r="AF13" s="672"/>
      <c r="AG13" s="672"/>
      <c r="AH13" s="672"/>
      <c r="AI13" s="672"/>
      <c r="AJ13" s="672"/>
      <c r="AK13" s="672"/>
      <c r="AL13" s="641">
        <v>0.5</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3833770</v>
      </c>
      <c r="BH13" s="619"/>
      <c r="BI13" s="619"/>
      <c r="BJ13" s="619"/>
      <c r="BK13" s="619"/>
      <c r="BL13" s="619"/>
      <c r="BM13" s="619"/>
      <c r="BN13" s="620"/>
      <c r="BO13" s="671">
        <v>50.3</v>
      </c>
      <c r="BP13" s="671"/>
      <c r="BQ13" s="671"/>
      <c r="BR13" s="671"/>
      <c r="BS13" s="624" t="s">
        <v>109</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4513004</v>
      </c>
      <c r="CS13" s="619"/>
      <c r="CT13" s="619"/>
      <c r="CU13" s="619"/>
      <c r="CV13" s="619"/>
      <c r="CW13" s="619"/>
      <c r="CX13" s="619"/>
      <c r="CY13" s="620"/>
      <c r="CZ13" s="671">
        <v>12.3</v>
      </c>
      <c r="DA13" s="671"/>
      <c r="DB13" s="671"/>
      <c r="DC13" s="671"/>
      <c r="DD13" s="624">
        <v>1318135</v>
      </c>
      <c r="DE13" s="619"/>
      <c r="DF13" s="619"/>
      <c r="DG13" s="619"/>
      <c r="DH13" s="619"/>
      <c r="DI13" s="619"/>
      <c r="DJ13" s="619"/>
      <c r="DK13" s="619"/>
      <c r="DL13" s="619"/>
      <c r="DM13" s="619"/>
      <c r="DN13" s="619"/>
      <c r="DO13" s="619"/>
      <c r="DP13" s="620"/>
      <c r="DQ13" s="624">
        <v>3111485</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196281</v>
      </c>
      <c r="BH14" s="619"/>
      <c r="BI14" s="619"/>
      <c r="BJ14" s="619"/>
      <c r="BK14" s="619"/>
      <c r="BL14" s="619"/>
      <c r="BM14" s="619"/>
      <c r="BN14" s="620"/>
      <c r="BO14" s="671">
        <v>2.6</v>
      </c>
      <c r="BP14" s="671"/>
      <c r="BQ14" s="671"/>
      <c r="BR14" s="671"/>
      <c r="BS14" s="624" t="s">
        <v>109</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1284786</v>
      </c>
      <c r="CS14" s="619"/>
      <c r="CT14" s="619"/>
      <c r="CU14" s="619"/>
      <c r="CV14" s="619"/>
      <c r="CW14" s="619"/>
      <c r="CX14" s="619"/>
      <c r="CY14" s="620"/>
      <c r="CZ14" s="671">
        <v>3.5</v>
      </c>
      <c r="DA14" s="671"/>
      <c r="DB14" s="671"/>
      <c r="DC14" s="671"/>
      <c r="DD14" s="624">
        <v>334972</v>
      </c>
      <c r="DE14" s="619"/>
      <c r="DF14" s="619"/>
      <c r="DG14" s="619"/>
      <c r="DH14" s="619"/>
      <c r="DI14" s="619"/>
      <c r="DJ14" s="619"/>
      <c r="DK14" s="619"/>
      <c r="DL14" s="619"/>
      <c r="DM14" s="619"/>
      <c r="DN14" s="619"/>
      <c r="DO14" s="619"/>
      <c r="DP14" s="620"/>
      <c r="DQ14" s="624">
        <v>840398</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26189</v>
      </c>
      <c r="S15" s="619"/>
      <c r="T15" s="619"/>
      <c r="U15" s="619"/>
      <c r="V15" s="619"/>
      <c r="W15" s="619"/>
      <c r="X15" s="619"/>
      <c r="Y15" s="620"/>
      <c r="Z15" s="671">
        <v>0.1</v>
      </c>
      <c r="AA15" s="671"/>
      <c r="AB15" s="671"/>
      <c r="AC15" s="671"/>
      <c r="AD15" s="672">
        <v>26189</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434143</v>
      </c>
      <c r="BH15" s="619"/>
      <c r="BI15" s="619"/>
      <c r="BJ15" s="619"/>
      <c r="BK15" s="619"/>
      <c r="BL15" s="619"/>
      <c r="BM15" s="619"/>
      <c r="BN15" s="620"/>
      <c r="BO15" s="671">
        <v>5.7</v>
      </c>
      <c r="BP15" s="671"/>
      <c r="BQ15" s="671"/>
      <c r="BR15" s="671"/>
      <c r="BS15" s="624" t="s">
        <v>109</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3961627</v>
      </c>
      <c r="CS15" s="619"/>
      <c r="CT15" s="619"/>
      <c r="CU15" s="619"/>
      <c r="CV15" s="619"/>
      <c r="CW15" s="619"/>
      <c r="CX15" s="619"/>
      <c r="CY15" s="620"/>
      <c r="CZ15" s="671">
        <v>10.8</v>
      </c>
      <c r="DA15" s="671"/>
      <c r="DB15" s="671"/>
      <c r="DC15" s="671"/>
      <c r="DD15" s="624">
        <v>1269837</v>
      </c>
      <c r="DE15" s="619"/>
      <c r="DF15" s="619"/>
      <c r="DG15" s="619"/>
      <c r="DH15" s="619"/>
      <c r="DI15" s="619"/>
      <c r="DJ15" s="619"/>
      <c r="DK15" s="619"/>
      <c r="DL15" s="619"/>
      <c r="DM15" s="619"/>
      <c r="DN15" s="619"/>
      <c r="DO15" s="619"/>
      <c r="DP15" s="620"/>
      <c r="DQ15" s="624">
        <v>2324066</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13421790</v>
      </c>
      <c r="S16" s="619"/>
      <c r="T16" s="619"/>
      <c r="U16" s="619"/>
      <c r="V16" s="619"/>
      <c r="W16" s="619"/>
      <c r="X16" s="619"/>
      <c r="Y16" s="620"/>
      <c r="Z16" s="671">
        <v>32.700000000000003</v>
      </c>
      <c r="AA16" s="671"/>
      <c r="AB16" s="671"/>
      <c r="AC16" s="671"/>
      <c r="AD16" s="672">
        <v>11915606</v>
      </c>
      <c r="AE16" s="672"/>
      <c r="AF16" s="672"/>
      <c r="AG16" s="672"/>
      <c r="AH16" s="672"/>
      <c r="AI16" s="672"/>
      <c r="AJ16" s="672"/>
      <c r="AK16" s="672"/>
      <c r="AL16" s="641">
        <v>55.6</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2363099</v>
      </c>
      <c r="CS16" s="619"/>
      <c r="CT16" s="619"/>
      <c r="CU16" s="619"/>
      <c r="CV16" s="619"/>
      <c r="CW16" s="619"/>
      <c r="CX16" s="619"/>
      <c r="CY16" s="620"/>
      <c r="CZ16" s="671">
        <v>6.4</v>
      </c>
      <c r="DA16" s="671"/>
      <c r="DB16" s="671"/>
      <c r="DC16" s="671"/>
      <c r="DD16" s="624" t="s">
        <v>109</v>
      </c>
      <c r="DE16" s="619"/>
      <c r="DF16" s="619"/>
      <c r="DG16" s="619"/>
      <c r="DH16" s="619"/>
      <c r="DI16" s="619"/>
      <c r="DJ16" s="619"/>
      <c r="DK16" s="619"/>
      <c r="DL16" s="619"/>
      <c r="DM16" s="619"/>
      <c r="DN16" s="619"/>
      <c r="DO16" s="619"/>
      <c r="DP16" s="620"/>
      <c r="DQ16" s="624">
        <v>325381</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11915606</v>
      </c>
      <c r="S17" s="619"/>
      <c r="T17" s="619"/>
      <c r="U17" s="619"/>
      <c r="V17" s="619"/>
      <c r="W17" s="619"/>
      <c r="X17" s="619"/>
      <c r="Y17" s="620"/>
      <c r="Z17" s="671">
        <v>29.1</v>
      </c>
      <c r="AA17" s="671"/>
      <c r="AB17" s="671"/>
      <c r="AC17" s="671"/>
      <c r="AD17" s="672">
        <v>11915606</v>
      </c>
      <c r="AE17" s="672"/>
      <c r="AF17" s="672"/>
      <c r="AG17" s="672"/>
      <c r="AH17" s="672"/>
      <c r="AI17" s="672"/>
      <c r="AJ17" s="672"/>
      <c r="AK17" s="672"/>
      <c r="AL17" s="641">
        <v>55.6</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5067472</v>
      </c>
      <c r="CS17" s="619"/>
      <c r="CT17" s="619"/>
      <c r="CU17" s="619"/>
      <c r="CV17" s="619"/>
      <c r="CW17" s="619"/>
      <c r="CX17" s="619"/>
      <c r="CY17" s="620"/>
      <c r="CZ17" s="671">
        <v>13.8</v>
      </c>
      <c r="DA17" s="671"/>
      <c r="DB17" s="671"/>
      <c r="DC17" s="671"/>
      <c r="DD17" s="624" t="s">
        <v>109</v>
      </c>
      <c r="DE17" s="619"/>
      <c r="DF17" s="619"/>
      <c r="DG17" s="619"/>
      <c r="DH17" s="619"/>
      <c r="DI17" s="619"/>
      <c r="DJ17" s="619"/>
      <c r="DK17" s="619"/>
      <c r="DL17" s="619"/>
      <c r="DM17" s="619"/>
      <c r="DN17" s="619"/>
      <c r="DO17" s="619"/>
      <c r="DP17" s="620"/>
      <c r="DQ17" s="624">
        <v>4902476</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1506184</v>
      </c>
      <c r="S18" s="619"/>
      <c r="T18" s="619"/>
      <c r="U18" s="619"/>
      <c r="V18" s="619"/>
      <c r="W18" s="619"/>
      <c r="X18" s="619"/>
      <c r="Y18" s="620"/>
      <c r="Z18" s="671">
        <v>3.7</v>
      </c>
      <c r="AA18" s="671"/>
      <c r="AB18" s="671"/>
      <c r="AC18" s="671"/>
      <c r="AD18" s="672" t="s">
        <v>109</v>
      </c>
      <c r="AE18" s="672"/>
      <c r="AF18" s="672"/>
      <c r="AG18" s="672"/>
      <c r="AH18" s="672"/>
      <c r="AI18" s="672"/>
      <c r="AJ18" s="672"/>
      <c r="AK18" s="672"/>
      <c r="AL18" s="641" t="s">
        <v>109</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132</v>
      </c>
      <c r="BH19" s="619"/>
      <c r="BI19" s="619"/>
      <c r="BJ19" s="619"/>
      <c r="BK19" s="619"/>
      <c r="BL19" s="619"/>
      <c r="BM19" s="619"/>
      <c r="BN19" s="620"/>
      <c r="BO19" s="671">
        <v>0</v>
      </c>
      <c r="BP19" s="671"/>
      <c r="BQ19" s="671"/>
      <c r="BR19" s="671"/>
      <c r="BS19" s="624" t="s">
        <v>109</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22884627</v>
      </c>
      <c r="S20" s="619"/>
      <c r="T20" s="619"/>
      <c r="U20" s="619"/>
      <c r="V20" s="619"/>
      <c r="W20" s="619"/>
      <c r="X20" s="619"/>
      <c r="Y20" s="620"/>
      <c r="Z20" s="671">
        <v>55.8</v>
      </c>
      <c r="AA20" s="671"/>
      <c r="AB20" s="671"/>
      <c r="AC20" s="671"/>
      <c r="AD20" s="672">
        <v>21378443</v>
      </c>
      <c r="AE20" s="672"/>
      <c r="AF20" s="672"/>
      <c r="AG20" s="672"/>
      <c r="AH20" s="672"/>
      <c r="AI20" s="672"/>
      <c r="AJ20" s="672"/>
      <c r="AK20" s="672"/>
      <c r="AL20" s="641">
        <v>99.7</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132</v>
      </c>
      <c r="BH20" s="619"/>
      <c r="BI20" s="619"/>
      <c r="BJ20" s="619"/>
      <c r="BK20" s="619"/>
      <c r="BL20" s="619"/>
      <c r="BM20" s="619"/>
      <c r="BN20" s="620"/>
      <c r="BO20" s="671">
        <v>0</v>
      </c>
      <c r="BP20" s="671"/>
      <c r="BQ20" s="671"/>
      <c r="BR20" s="671"/>
      <c r="BS20" s="624" t="s">
        <v>109</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36777225</v>
      </c>
      <c r="CS20" s="619"/>
      <c r="CT20" s="619"/>
      <c r="CU20" s="619"/>
      <c r="CV20" s="619"/>
      <c r="CW20" s="619"/>
      <c r="CX20" s="619"/>
      <c r="CY20" s="620"/>
      <c r="CZ20" s="671">
        <v>100</v>
      </c>
      <c r="DA20" s="671"/>
      <c r="DB20" s="671"/>
      <c r="DC20" s="671"/>
      <c r="DD20" s="624">
        <v>4248148</v>
      </c>
      <c r="DE20" s="619"/>
      <c r="DF20" s="619"/>
      <c r="DG20" s="619"/>
      <c r="DH20" s="619"/>
      <c r="DI20" s="619"/>
      <c r="DJ20" s="619"/>
      <c r="DK20" s="619"/>
      <c r="DL20" s="619"/>
      <c r="DM20" s="619"/>
      <c r="DN20" s="619"/>
      <c r="DO20" s="619"/>
      <c r="DP20" s="620"/>
      <c r="DQ20" s="624">
        <v>23881932</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11184</v>
      </c>
      <c r="S21" s="619"/>
      <c r="T21" s="619"/>
      <c r="U21" s="619"/>
      <c r="V21" s="619"/>
      <c r="W21" s="619"/>
      <c r="X21" s="619"/>
      <c r="Y21" s="620"/>
      <c r="Z21" s="671">
        <v>0</v>
      </c>
      <c r="AA21" s="671"/>
      <c r="AB21" s="671"/>
      <c r="AC21" s="671"/>
      <c r="AD21" s="672">
        <v>11184</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132</v>
      </c>
      <c r="BH21" s="619"/>
      <c r="BI21" s="619"/>
      <c r="BJ21" s="619"/>
      <c r="BK21" s="619"/>
      <c r="BL21" s="619"/>
      <c r="BM21" s="619"/>
      <c r="BN21" s="620"/>
      <c r="BO21" s="671">
        <v>0</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93774</v>
      </c>
      <c r="S22" s="619"/>
      <c r="T22" s="619"/>
      <c r="U22" s="619"/>
      <c r="V22" s="619"/>
      <c r="W22" s="619"/>
      <c r="X22" s="619"/>
      <c r="Y22" s="620"/>
      <c r="Z22" s="671">
        <v>0.2</v>
      </c>
      <c r="AA22" s="671"/>
      <c r="AB22" s="671"/>
      <c r="AC22" s="671"/>
      <c r="AD22" s="672" t="s">
        <v>109</v>
      </c>
      <c r="AE22" s="672"/>
      <c r="AF22" s="672"/>
      <c r="AG22" s="672"/>
      <c r="AH22" s="672"/>
      <c r="AI22" s="672"/>
      <c r="AJ22" s="672"/>
      <c r="AK22" s="672"/>
      <c r="AL22" s="641" t="s">
        <v>109</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365391</v>
      </c>
      <c r="S23" s="619"/>
      <c r="T23" s="619"/>
      <c r="U23" s="619"/>
      <c r="V23" s="619"/>
      <c r="W23" s="619"/>
      <c r="X23" s="619"/>
      <c r="Y23" s="620"/>
      <c r="Z23" s="671">
        <v>0.9</v>
      </c>
      <c r="AA23" s="671"/>
      <c r="AB23" s="671"/>
      <c r="AC23" s="671"/>
      <c r="AD23" s="672">
        <v>32471</v>
      </c>
      <c r="AE23" s="672"/>
      <c r="AF23" s="672"/>
      <c r="AG23" s="672"/>
      <c r="AH23" s="672"/>
      <c r="AI23" s="672"/>
      <c r="AJ23" s="672"/>
      <c r="AK23" s="672"/>
      <c r="AL23" s="641">
        <v>0.2</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284340</v>
      </c>
      <c r="S24" s="619"/>
      <c r="T24" s="619"/>
      <c r="U24" s="619"/>
      <c r="V24" s="619"/>
      <c r="W24" s="619"/>
      <c r="X24" s="619"/>
      <c r="Y24" s="620"/>
      <c r="Z24" s="671">
        <v>0.7</v>
      </c>
      <c r="AA24" s="671"/>
      <c r="AB24" s="671"/>
      <c r="AC24" s="671"/>
      <c r="AD24" s="672">
        <v>1982</v>
      </c>
      <c r="AE24" s="672"/>
      <c r="AF24" s="672"/>
      <c r="AG24" s="672"/>
      <c r="AH24" s="672"/>
      <c r="AI24" s="672"/>
      <c r="AJ24" s="672"/>
      <c r="AK24" s="672"/>
      <c r="AL24" s="641">
        <v>0</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14504790</v>
      </c>
      <c r="CS24" s="669"/>
      <c r="CT24" s="669"/>
      <c r="CU24" s="669"/>
      <c r="CV24" s="669"/>
      <c r="CW24" s="669"/>
      <c r="CX24" s="669"/>
      <c r="CY24" s="716"/>
      <c r="CZ24" s="720">
        <v>39.4</v>
      </c>
      <c r="DA24" s="721"/>
      <c r="DB24" s="721"/>
      <c r="DC24" s="722"/>
      <c r="DD24" s="715">
        <v>11126459</v>
      </c>
      <c r="DE24" s="669"/>
      <c r="DF24" s="669"/>
      <c r="DG24" s="669"/>
      <c r="DH24" s="669"/>
      <c r="DI24" s="669"/>
      <c r="DJ24" s="669"/>
      <c r="DK24" s="716"/>
      <c r="DL24" s="715">
        <v>10093205</v>
      </c>
      <c r="DM24" s="669"/>
      <c r="DN24" s="669"/>
      <c r="DO24" s="669"/>
      <c r="DP24" s="669"/>
      <c r="DQ24" s="669"/>
      <c r="DR24" s="669"/>
      <c r="DS24" s="669"/>
      <c r="DT24" s="669"/>
      <c r="DU24" s="669"/>
      <c r="DV24" s="716"/>
      <c r="DW24" s="717">
        <v>44.4</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3628386</v>
      </c>
      <c r="S25" s="619"/>
      <c r="T25" s="619"/>
      <c r="U25" s="619"/>
      <c r="V25" s="619"/>
      <c r="W25" s="619"/>
      <c r="X25" s="619"/>
      <c r="Y25" s="620"/>
      <c r="Z25" s="671">
        <v>8.8000000000000007</v>
      </c>
      <c r="AA25" s="671"/>
      <c r="AB25" s="671"/>
      <c r="AC25" s="671"/>
      <c r="AD25" s="672" t="s">
        <v>109</v>
      </c>
      <c r="AE25" s="672"/>
      <c r="AF25" s="672"/>
      <c r="AG25" s="672"/>
      <c r="AH25" s="672"/>
      <c r="AI25" s="672"/>
      <c r="AJ25" s="672"/>
      <c r="AK25" s="672"/>
      <c r="AL25" s="641" t="s">
        <v>109</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4853479</v>
      </c>
      <c r="CS25" s="637"/>
      <c r="CT25" s="637"/>
      <c r="CU25" s="637"/>
      <c r="CV25" s="637"/>
      <c r="CW25" s="637"/>
      <c r="CX25" s="637"/>
      <c r="CY25" s="638"/>
      <c r="CZ25" s="621">
        <v>13.2</v>
      </c>
      <c r="DA25" s="639"/>
      <c r="DB25" s="639"/>
      <c r="DC25" s="640"/>
      <c r="DD25" s="624">
        <v>4589135</v>
      </c>
      <c r="DE25" s="637"/>
      <c r="DF25" s="637"/>
      <c r="DG25" s="637"/>
      <c r="DH25" s="637"/>
      <c r="DI25" s="637"/>
      <c r="DJ25" s="637"/>
      <c r="DK25" s="638"/>
      <c r="DL25" s="624">
        <v>4418314</v>
      </c>
      <c r="DM25" s="637"/>
      <c r="DN25" s="637"/>
      <c r="DO25" s="637"/>
      <c r="DP25" s="637"/>
      <c r="DQ25" s="637"/>
      <c r="DR25" s="637"/>
      <c r="DS25" s="637"/>
      <c r="DT25" s="637"/>
      <c r="DU25" s="637"/>
      <c r="DV25" s="638"/>
      <c r="DW25" s="641">
        <v>19.399999999999999</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3245333</v>
      </c>
      <c r="CS26" s="619"/>
      <c r="CT26" s="619"/>
      <c r="CU26" s="619"/>
      <c r="CV26" s="619"/>
      <c r="CW26" s="619"/>
      <c r="CX26" s="619"/>
      <c r="CY26" s="620"/>
      <c r="CZ26" s="621">
        <v>8.8000000000000007</v>
      </c>
      <c r="DA26" s="639"/>
      <c r="DB26" s="639"/>
      <c r="DC26" s="640"/>
      <c r="DD26" s="624">
        <v>3026123</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2861425</v>
      </c>
      <c r="S27" s="619"/>
      <c r="T27" s="619"/>
      <c r="U27" s="619"/>
      <c r="V27" s="619"/>
      <c r="W27" s="619"/>
      <c r="X27" s="619"/>
      <c r="Y27" s="620"/>
      <c r="Z27" s="671">
        <v>7</v>
      </c>
      <c r="AA27" s="671"/>
      <c r="AB27" s="671"/>
      <c r="AC27" s="671"/>
      <c r="AD27" s="672" t="s">
        <v>109</v>
      </c>
      <c r="AE27" s="672"/>
      <c r="AF27" s="672"/>
      <c r="AG27" s="672"/>
      <c r="AH27" s="672"/>
      <c r="AI27" s="672"/>
      <c r="AJ27" s="672"/>
      <c r="AK27" s="672"/>
      <c r="AL27" s="641" t="s">
        <v>109</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7625520</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4583839</v>
      </c>
      <c r="CS27" s="637"/>
      <c r="CT27" s="637"/>
      <c r="CU27" s="637"/>
      <c r="CV27" s="637"/>
      <c r="CW27" s="637"/>
      <c r="CX27" s="637"/>
      <c r="CY27" s="638"/>
      <c r="CZ27" s="621">
        <v>12.5</v>
      </c>
      <c r="DA27" s="639"/>
      <c r="DB27" s="639"/>
      <c r="DC27" s="640"/>
      <c r="DD27" s="624">
        <v>1634848</v>
      </c>
      <c r="DE27" s="637"/>
      <c r="DF27" s="637"/>
      <c r="DG27" s="637"/>
      <c r="DH27" s="637"/>
      <c r="DI27" s="637"/>
      <c r="DJ27" s="637"/>
      <c r="DK27" s="638"/>
      <c r="DL27" s="624">
        <v>1614598</v>
      </c>
      <c r="DM27" s="637"/>
      <c r="DN27" s="637"/>
      <c r="DO27" s="637"/>
      <c r="DP27" s="637"/>
      <c r="DQ27" s="637"/>
      <c r="DR27" s="637"/>
      <c r="DS27" s="637"/>
      <c r="DT27" s="637"/>
      <c r="DU27" s="637"/>
      <c r="DV27" s="638"/>
      <c r="DW27" s="641">
        <v>7.1</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103821</v>
      </c>
      <c r="S28" s="619"/>
      <c r="T28" s="619"/>
      <c r="U28" s="619"/>
      <c r="V28" s="619"/>
      <c r="W28" s="619"/>
      <c r="X28" s="619"/>
      <c r="Y28" s="620"/>
      <c r="Z28" s="671">
        <v>0.3</v>
      </c>
      <c r="AA28" s="671"/>
      <c r="AB28" s="671"/>
      <c r="AC28" s="671"/>
      <c r="AD28" s="672">
        <v>6071</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5067472</v>
      </c>
      <c r="CS28" s="619"/>
      <c r="CT28" s="619"/>
      <c r="CU28" s="619"/>
      <c r="CV28" s="619"/>
      <c r="CW28" s="619"/>
      <c r="CX28" s="619"/>
      <c r="CY28" s="620"/>
      <c r="CZ28" s="621">
        <v>13.8</v>
      </c>
      <c r="DA28" s="639"/>
      <c r="DB28" s="639"/>
      <c r="DC28" s="640"/>
      <c r="DD28" s="624">
        <v>4902476</v>
      </c>
      <c r="DE28" s="619"/>
      <c r="DF28" s="619"/>
      <c r="DG28" s="619"/>
      <c r="DH28" s="619"/>
      <c r="DI28" s="619"/>
      <c r="DJ28" s="619"/>
      <c r="DK28" s="620"/>
      <c r="DL28" s="624">
        <v>4060293</v>
      </c>
      <c r="DM28" s="619"/>
      <c r="DN28" s="619"/>
      <c r="DO28" s="619"/>
      <c r="DP28" s="619"/>
      <c r="DQ28" s="619"/>
      <c r="DR28" s="619"/>
      <c r="DS28" s="619"/>
      <c r="DT28" s="619"/>
      <c r="DU28" s="619"/>
      <c r="DV28" s="620"/>
      <c r="DW28" s="641">
        <v>17.899999999999999</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169540</v>
      </c>
      <c r="S29" s="619"/>
      <c r="T29" s="619"/>
      <c r="U29" s="619"/>
      <c r="V29" s="619"/>
      <c r="W29" s="619"/>
      <c r="X29" s="619"/>
      <c r="Y29" s="620"/>
      <c r="Z29" s="671">
        <v>0.4</v>
      </c>
      <c r="AA29" s="671"/>
      <c r="AB29" s="671"/>
      <c r="AC29" s="671"/>
      <c r="AD29" s="672" t="s">
        <v>109</v>
      </c>
      <c r="AE29" s="672"/>
      <c r="AF29" s="672"/>
      <c r="AG29" s="672"/>
      <c r="AH29" s="672"/>
      <c r="AI29" s="672"/>
      <c r="AJ29" s="672"/>
      <c r="AK29" s="672"/>
      <c r="AL29" s="641" t="s">
        <v>109</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5067472</v>
      </c>
      <c r="CS29" s="637"/>
      <c r="CT29" s="637"/>
      <c r="CU29" s="637"/>
      <c r="CV29" s="637"/>
      <c r="CW29" s="637"/>
      <c r="CX29" s="637"/>
      <c r="CY29" s="638"/>
      <c r="CZ29" s="621">
        <v>13.8</v>
      </c>
      <c r="DA29" s="639"/>
      <c r="DB29" s="639"/>
      <c r="DC29" s="640"/>
      <c r="DD29" s="624">
        <v>4902476</v>
      </c>
      <c r="DE29" s="637"/>
      <c r="DF29" s="637"/>
      <c r="DG29" s="637"/>
      <c r="DH29" s="637"/>
      <c r="DI29" s="637"/>
      <c r="DJ29" s="637"/>
      <c r="DK29" s="638"/>
      <c r="DL29" s="624">
        <v>4060293</v>
      </c>
      <c r="DM29" s="637"/>
      <c r="DN29" s="637"/>
      <c r="DO29" s="637"/>
      <c r="DP29" s="637"/>
      <c r="DQ29" s="637"/>
      <c r="DR29" s="637"/>
      <c r="DS29" s="637"/>
      <c r="DT29" s="637"/>
      <c r="DU29" s="637"/>
      <c r="DV29" s="638"/>
      <c r="DW29" s="641">
        <v>17.899999999999999</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759911</v>
      </c>
      <c r="S30" s="619"/>
      <c r="T30" s="619"/>
      <c r="U30" s="619"/>
      <c r="V30" s="619"/>
      <c r="W30" s="619"/>
      <c r="X30" s="619"/>
      <c r="Y30" s="620"/>
      <c r="Z30" s="671">
        <v>1.9</v>
      </c>
      <c r="AA30" s="671"/>
      <c r="AB30" s="671"/>
      <c r="AC30" s="671"/>
      <c r="AD30" s="672" t="s">
        <v>109</v>
      </c>
      <c r="AE30" s="672"/>
      <c r="AF30" s="672"/>
      <c r="AG30" s="672"/>
      <c r="AH30" s="672"/>
      <c r="AI30" s="672"/>
      <c r="AJ30" s="672"/>
      <c r="AK30" s="672"/>
      <c r="AL30" s="641" t="s">
        <v>109</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98.8</v>
      </c>
      <c r="BH30" s="685"/>
      <c r="BI30" s="685"/>
      <c r="BJ30" s="685"/>
      <c r="BK30" s="685"/>
      <c r="BL30" s="685"/>
      <c r="BM30" s="686">
        <v>94.3</v>
      </c>
      <c r="BN30" s="685"/>
      <c r="BO30" s="685"/>
      <c r="BP30" s="685"/>
      <c r="BQ30" s="687"/>
      <c r="BR30" s="684">
        <v>98.7</v>
      </c>
      <c r="BS30" s="685"/>
      <c r="BT30" s="685"/>
      <c r="BU30" s="685"/>
      <c r="BV30" s="685"/>
      <c r="BW30" s="685"/>
      <c r="BX30" s="686">
        <v>94</v>
      </c>
      <c r="BY30" s="685"/>
      <c r="BZ30" s="685"/>
      <c r="CA30" s="685"/>
      <c r="CB30" s="687"/>
      <c r="CD30" s="690"/>
      <c r="CE30" s="691"/>
      <c r="CF30" s="655" t="s">
        <v>289</v>
      </c>
      <c r="CG30" s="652"/>
      <c r="CH30" s="652"/>
      <c r="CI30" s="652"/>
      <c r="CJ30" s="652"/>
      <c r="CK30" s="652"/>
      <c r="CL30" s="652"/>
      <c r="CM30" s="652"/>
      <c r="CN30" s="652"/>
      <c r="CO30" s="652"/>
      <c r="CP30" s="652"/>
      <c r="CQ30" s="653"/>
      <c r="CR30" s="618">
        <v>4688969</v>
      </c>
      <c r="CS30" s="619"/>
      <c r="CT30" s="619"/>
      <c r="CU30" s="619"/>
      <c r="CV30" s="619"/>
      <c r="CW30" s="619"/>
      <c r="CX30" s="619"/>
      <c r="CY30" s="620"/>
      <c r="CZ30" s="621">
        <v>12.7</v>
      </c>
      <c r="DA30" s="639"/>
      <c r="DB30" s="639"/>
      <c r="DC30" s="640"/>
      <c r="DD30" s="624">
        <v>4525175</v>
      </c>
      <c r="DE30" s="619"/>
      <c r="DF30" s="619"/>
      <c r="DG30" s="619"/>
      <c r="DH30" s="619"/>
      <c r="DI30" s="619"/>
      <c r="DJ30" s="619"/>
      <c r="DK30" s="620"/>
      <c r="DL30" s="624">
        <v>3682992</v>
      </c>
      <c r="DM30" s="619"/>
      <c r="DN30" s="619"/>
      <c r="DO30" s="619"/>
      <c r="DP30" s="619"/>
      <c r="DQ30" s="619"/>
      <c r="DR30" s="619"/>
      <c r="DS30" s="619"/>
      <c r="DT30" s="619"/>
      <c r="DU30" s="619"/>
      <c r="DV30" s="620"/>
      <c r="DW30" s="641">
        <v>16.2</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4665543</v>
      </c>
      <c r="S31" s="619"/>
      <c r="T31" s="619"/>
      <c r="U31" s="619"/>
      <c r="V31" s="619"/>
      <c r="W31" s="619"/>
      <c r="X31" s="619"/>
      <c r="Y31" s="620"/>
      <c r="Z31" s="671">
        <v>11.4</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99.1</v>
      </c>
      <c r="BH31" s="637"/>
      <c r="BI31" s="637"/>
      <c r="BJ31" s="637"/>
      <c r="BK31" s="637"/>
      <c r="BL31" s="637"/>
      <c r="BM31" s="673">
        <v>96.8</v>
      </c>
      <c r="BN31" s="683"/>
      <c r="BO31" s="683"/>
      <c r="BP31" s="683"/>
      <c r="BQ31" s="647"/>
      <c r="BR31" s="682">
        <v>99</v>
      </c>
      <c r="BS31" s="637"/>
      <c r="BT31" s="637"/>
      <c r="BU31" s="637"/>
      <c r="BV31" s="637"/>
      <c r="BW31" s="637"/>
      <c r="BX31" s="673">
        <v>96.5</v>
      </c>
      <c r="BY31" s="683"/>
      <c r="BZ31" s="683"/>
      <c r="CA31" s="683"/>
      <c r="CB31" s="647"/>
      <c r="CD31" s="690"/>
      <c r="CE31" s="691"/>
      <c r="CF31" s="655" t="s">
        <v>293</v>
      </c>
      <c r="CG31" s="652"/>
      <c r="CH31" s="652"/>
      <c r="CI31" s="652"/>
      <c r="CJ31" s="652"/>
      <c r="CK31" s="652"/>
      <c r="CL31" s="652"/>
      <c r="CM31" s="652"/>
      <c r="CN31" s="652"/>
      <c r="CO31" s="652"/>
      <c r="CP31" s="652"/>
      <c r="CQ31" s="653"/>
      <c r="CR31" s="618">
        <v>378503</v>
      </c>
      <c r="CS31" s="637"/>
      <c r="CT31" s="637"/>
      <c r="CU31" s="637"/>
      <c r="CV31" s="637"/>
      <c r="CW31" s="637"/>
      <c r="CX31" s="637"/>
      <c r="CY31" s="638"/>
      <c r="CZ31" s="621">
        <v>1</v>
      </c>
      <c r="DA31" s="639"/>
      <c r="DB31" s="639"/>
      <c r="DC31" s="640"/>
      <c r="DD31" s="624">
        <v>377301</v>
      </c>
      <c r="DE31" s="637"/>
      <c r="DF31" s="637"/>
      <c r="DG31" s="637"/>
      <c r="DH31" s="637"/>
      <c r="DI31" s="637"/>
      <c r="DJ31" s="637"/>
      <c r="DK31" s="638"/>
      <c r="DL31" s="624">
        <v>377301</v>
      </c>
      <c r="DM31" s="637"/>
      <c r="DN31" s="637"/>
      <c r="DO31" s="637"/>
      <c r="DP31" s="637"/>
      <c r="DQ31" s="637"/>
      <c r="DR31" s="637"/>
      <c r="DS31" s="637"/>
      <c r="DT31" s="637"/>
      <c r="DU31" s="637"/>
      <c r="DV31" s="638"/>
      <c r="DW31" s="641">
        <v>1.7</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1236033</v>
      </c>
      <c r="S32" s="619"/>
      <c r="T32" s="619"/>
      <c r="U32" s="619"/>
      <c r="V32" s="619"/>
      <c r="W32" s="619"/>
      <c r="X32" s="619"/>
      <c r="Y32" s="620"/>
      <c r="Z32" s="671">
        <v>3</v>
      </c>
      <c r="AA32" s="671"/>
      <c r="AB32" s="671"/>
      <c r="AC32" s="671"/>
      <c r="AD32" s="672">
        <v>10701</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98.4</v>
      </c>
      <c r="BH32" s="603"/>
      <c r="BI32" s="603"/>
      <c r="BJ32" s="603"/>
      <c r="BK32" s="603"/>
      <c r="BL32" s="603"/>
      <c r="BM32" s="666">
        <v>91.6</v>
      </c>
      <c r="BN32" s="603"/>
      <c r="BO32" s="603"/>
      <c r="BP32" s="603"/>
      <c r="BQ32" s="660"/>
      <c r="BR32" s="681">
        <v>98.4</v>
      </c>
      <c r="BS32" s="603"/>
      <c r="BT32" s="603"/>
      <c r="BU32" s="603"/>
      <c r="BV32" s="603"/>
      <c r="BW32" s="603"/>
      <c r="BX32" s="666">
        <v>91.3</v>
      </c>
      <c r="BY32" s="603"/>
      <c r="BZ32" s="603"/>
      <c r="CA32" s="603"/>
      <c r="CB32" s="660"/>
      <c r="CD32" s="692"/>
      <c r="CE32" s="693"/>
      <c r="CF32" s="655" t="s">
        <v>296</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3951000</v>
      </c>
      <c r="S33" s="619"/>
      <c r="T33" s="619"/>
      <c r="U33" s="619"/>
      <c r="V33" s="619"/>
      <c r="W33" s="619"/>
      <c r="X33" s="619"/>
      <c r="Y33" s="620"/>
      <c r="Z33" s="671">
        <v>9.6</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15661188</v>
      </c>
      <c r="CS33" s="637"/>
      <c r="CT33" s="637"/>
      <c r="CU33" s="637"/>
      <c r="CV33" s="637"/>
      <c r="CW33" s="637"/>
      <c r="CX33" s="637"/>
      <c r="CY33" s="638"/>
      <c r="CZ33" s="621">
        <v>42.6</v>
      </c>
      <c r="DA33" s="639"/>
      <c r="DB33" s="639"/>
      <c r="DC33" s="640"/>
      <c r="DD33" s="624">
        <v>11847178</v>
      </c>
      <c r="DE33" s="637"/>
      <c r="DF33" s="637"/>
      <c r="DG33" s="637"/>
      <c r="DH33" s="637"/>
      <c r="DI33" s="637"/>
      <c r="DJ33" s="637"/>
      <c r="DK33" s="638"/>
      <c r="DL33" s="624">
        <v>9182516</v>
      </c>
      <c r="DM33" s="637"/>
      <c r="DN33" s="637"/>
      <c r="DO33" s="637"/>
      <c r="DP33" s="637"/>
      <c r="DQ33" s="637"/>
      <c r="DR33" s="637"/>
      <c r="DS33" s="637"/>
      <c r="DT33" s="637"/>
      <c r="DU33" s="637"/>
      <c r="DV33" s="638"/>
      <c r="DW33" s="641">
        <v>40.4</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4909360</v>
      </c>
      <c r="CS34" s="619"/>
      <c r="CT34" s="619"/>
      <c r="CU34" s="619"/>
      <c r="CV34" s="619"/>
      <c r="CW34" s="619"/>
      <c r="CX34" s="619"/>
      <c r="CY34" s="620"/>
      <c r="CZ34" s="621">
        <v>13.3</v>
      </c>
      <c r="DA34" s="639"/>
      <c r="DB34" s="639"/>
      <c r="DC34" s="640"/>
      <c r="DD34" s="624">
        <v>3323634</v>
      </c>
      <c r="DE34" s="619"/>
      <c r="DF34" s="619"/>
      <c r="DG34" s="619"/>
      <c r="DH34" s="619"/>
      <c r="DI34" s="619"/>
      <c r="DJ34" s="619"/>
      <c r="DK34" s="620"/>
      <c r="DL34" s="624">
        <v>2779796</v>
      </c>
      <c r="DM34" s="619"/>
      <c r="DN34" s="619"/>
      <c r="DO34" s="619"/>
      <c r="DP34" s="619"/>
      <c r="DQ34" s="619"/>
      <c r="DR34" s="619"/>
      <c r="DS34" s="619"/>
      <c r="DT34" s="619"/>
      <c r="DU34" s="619"/>
      <c r="DV34" s="620"/>
      <c r="DW34" s="641">
        <v>12.2</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1299000</v>
      </c>
      <c r="S35" s="619"/>
      <c r="T35" s="619"/>
      <c r="U35" s="619"/>
      <c r="V35" s="619"/>
      <c r="W35" s="619"/>
      <c r="X35" s="619"/>
      <c r="Y35" s="620"/>
      <c r="Z35" s="671">
        <v>3.2</v>
      </c>
      <c r="AA35" s="671"/>
      <c r="AB35" s="671"/>
      <c r="AC35" s="671"/>
      <c r="AD35" s="672" t="s">
        <v>109</v>
      </c>
      <c r="AE35" s="672"/>
      <c r="AF35" s="672"/>
      <c r="AG35" s="672"/>
      <c r="AH35" s="672"/>
      <c r="AI35" s="672"/>
      <c r="AJ35" s="672"/>
      <c r="AK35" s="672"/>
      <c r="AL35" s="641" t="s">
        <v>109</v>
      </c>
      <c r="AM35" s="673"/>
      <c r="AN35" s="673"/>
      <c r="AO35" s="674"/>
      <c r="AP35" s="186"/>
      <c r="AQ35" s="675" t="s">
        <v>304</v>
      </c>
      <c r="AR35" s="676"/>
      <c r="AS35" s="676"/>
      <c r="AT35" s="676"/>
      <c r="AU35" s="676"/>
      <c r="AV35" s="676"/>
      <c r="AW35" s="676"/>
      <c r="AX35" s="676"/>
      <c r="AY35" s="677"/>
      <c r="AZ35" s="668">
        <v>5543530</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370082</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555377</v>
      </c>
      <c r="CS35" s="637"/>
      <c r="CT35" s="637"/>
      <c r="CU35" s="637"/>
      <c r="CV35" s="637"/>
      <c r="CW35" s="637"/>
      <c r="CX35" s="637"/>
      <c r="CY35" s="638"/>
      <c r="CZ35" s="621">
        <v>1.5</v>
      </c>
      <c r="DA35" s="639"/>
      <c r="DB35" s="639"/>
      <c r="DC35" s="640"/>
      <c r="DD35" s="624">
        <v>453129</v>
      </c>
      <c r="DE35" s="637"/>
      <c r="DF35" s="637"/>
      <c r="DG35" s="637"/>
      <c r="DH35" s="637"/>
      <c r="DI35" s="637"/>
      <c r="DJ35" s="637"/>
      <c r="DK35" s="638"/>
      <c r="DL35" s="624">
        <v>421785</v>
      </c>
      <c r="DM35" s="637"/>
      <c r="DN35" s="637"/>
      <c r="DO35" s="637"/>
      <c r="DP35" s="637"/>
      <c r="DQ35" s="637"/>
      <c r="DR35" s="637"/>
      <c r="DS35" s="637"/>
      <c r="DT35" s="637"/>
      <c r="DU35" s="637"/>
      <c r="DV35" s="638"/>
      <c r="DW35" s="641">
        <v>1.9</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41014975</v>
      </c>
      <c r="S36" s="659"/>
      <c r="T36" s="659"/>
      <c r="U36" s="659"/>
      <c r="V36" s="659"/>
      <c r="W36" s="659"/>
      <c r="X36" s="659"/>
      <c r="Y36" s="662"/>
      <c r="Z36" s="663">
        <v>100</v>
      </c>
      <c r="AA36" s="663"/>
      <c r="AB36" s="663"/>
      <c r="AC36" s="663"/>
      <c r="AD36" s="664">
        <v>21440852</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2252234</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304676</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5788899</v>
      </c>
      <c r="CS36" s="619"/>
      <c r="CT36" s="619"/>
      <c r="CU36" s="619"/>
      <c r="CV36" s="619"/>
      <c r="CW36" s="619"/>
      <c r="CX36" s="619"/>
      <c r="CY36" s="620"/>
      <c r="CZ36" s="621">
        <v>15.7</v>
      </c>
      <c r="DA36" s="639"/>
      <c r="DB36" s="639"/>
      <c r="DC36" s="640"/>
      <c r="DD36" s="624">
        <v>4536449</v>
      </c>
      <c r="DE36" s="619"/>
      <c r="DF36" s="619"/>
      <c r="DG36" s="619"/>
      <c r="DH36" s="619"/>
      <c r="DI36" s="619"/>
      <c r="DJ36" s="619"/>
      <c r="DK36" s="620"/>
      <c r="DL36" s="624">
        <v>3564921</v>
      </c>
      <c r="DM36" s="619"/>
      <c r="DN36" s="619"/>
      <c r="DO36" s="619"/>
      <c r="DP36" s="619"/>
      <c r="DQ36" s="619"/>
      <c r="DR36" s="619"/>
      <c r="DS36" s="619"/>
      <c r="DT36" s="619"/>
      <c r="DU36" s="619"/>
      <c r="DV36" s="620"/>
      <c r="DW36" s="641">
        <v>15.7</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466237</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9310</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131639</v>
      </c>
      <c r="CS37" s="637"/>
      <c r="CT37" s="637"/>
      <c r="CU37" s="637"/>
      <c r="CV37" s="637"/>
      <c r="CW37" s="637"/>
      <c r="CX37" s="637"/>
      <c r="CY37" s="638"/>
      <c r="CZ37" s="621">
        <v>0.4</v>
      </c>
      <c r="DA37" s="639"/>
      <c r="DB37" s="639"/>
      <c r="DC37" s="640"/>
      <c r="DD37" s="624">
        <v>131617</v>
      </c>
      <c r="DE37" s="637"/>
      <c r="DF37" s="637"/>
      <c r="DG37" s="637"/>
      <c r="DH37" s="637"/>
      <c r="DI37" s="637"/>
      <c r="DJ37" s="637"/>
      <c r="DK37" s="638"/>
      <c r="DL37" s="624">
        <v>131617</v>
      </c>
      <c r="DM37" s="637"/>
      <c r="DN37" s="637"/>
      <c r="DO37" s="637"/>
      <c r="DP37" s="637"/>
      <c r="DQ37" s="637"/>
      <c r="DR37" s="637"/>
      <c r="DS37" s="637"/>
      <c r="DT37" s="637"/>
      <c r="DU37" s="637"/>
      <c r="DV37" s="638"/>
      <c r="DW37" s="641">
        <v>0.6</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v>62499</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15561</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2762560</v>
      </c>
      <c r="CS38" s="619"/>
      <c r="CT38" s="619"/>
      <c r="CU38" s="619"/>
      <c r="CV38" s="619"/>
      <c r="CW38" s="619"/>
      <c r="CX38" s="619"/>
      <c r="CY38" s="620"/>
      <c r="CZ38" s="621">
        <v>7.5</v>
      </c>
      <c r="DA38" s="639"/>
      <c r="DB38" s="639"/>
      <c r="DC38" s="640"/>
      <c r="DD38" s="624">
        <v>2301183</v>
      </c>
      <c r="DE38" s="619"/>
      <c r="DF38" s="619"/>
      <c r="DG38" s="619"/>
      <c r="DH38" s="619"/>
      <c r="DI38" s="619"/>
      <c r="DJ38" s="619"/>
      <c r="DK38" s="620"/>
      <c r="DL38" s="624">
        <v>2294804</v>
      </c>
      <c r="DM38" s="619"/>
      <c r="DN38" s="619"/>
      <c r="DO38" s="619"/>
      <c r="DP38" s="619"/>
      <c r="DQ38" s="619"/>
      <c r="DR38" s="619"/>
      <c r="DS38" s="619"/>
      <c r="DT38" s="619"/>
      <c r="DU38" s="619"/>
      <c r="DV38" s="620"/>
      <c r="DW38" s="641">
        <v>10.1</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v>5969</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98</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894422</v>
      </c>
      <c r="CS39" s="637"/>
      <c r="CT39" s="637"/>
      <c r="CU39" s="637"/>
      <c r="CV39" s="637"/>
      <c r="CW39" s="637"/>
      <c r="CX39" s="637"/>
      <c r="CY39" s="638"/>
      <c r="CZ39" s="621">
        <v>2.4</v>
      </c>
      <c r="DA39" s="639"/>
      <c r="DB39" s="639"/>
      <c r="DC39" s="640"/>
      <c r="DD39" s="624">
        <v>692213</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629373</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105</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750570</v>
      </c>
      <c r="CS40" s="619"/>
      <c r="CT40" s="619"/>
      <c r="CU40" s="619"/>
      <c r="CV40" s="619"/>
      <c r="CW40" s="619"/>
      <c r="CX40" s="619"/>
      <c r="CY40" s="620"/>
      <c r="CZ40" s="621">
        <v>2</v>
      </c>
      <c r="DA40" s="639"/>
      <c r="DB40" s="639"/>
      <c r="DC40" s="640"/>
      <c r="DD40" s="624">
        <v>540570</v>
      </c>
      <c r="DE40" s="619"/>
      <c r="DF40" s="619"/>
      <c r="DG40" s="619"/>
      <c r="DH40" s="619"/>
      <c r="DI40" s="619"/>
      <c r="DJ40" s="619"/>
      <c r="DK40" s="620"/>
      <c r="DL40" s="624">
        <v>121210</v>
      </c>
      <c r="DM40" s="619"/>
      <c r="DN40" s="619"/>
      <c r="DO40" s="619"/>
      <c r="DP40" s="619"/>
      <c r="DQ40" s="619"/>
      <c r="DR40" s="619"/>
      <c r="DS40" s="619"/>
      <c r="DT40" s="619"/>
      <c r="DU40" s="619"/>
      <c r="DV40" s="620"/>
      <c r="DW40" s="641">
        <v>0.5</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314</v>
      </c>
      <c r="AR41" s="657"/>
      <c r="AS41" s="657"/>
      <c r="AT41" s="657"/>
      <c r="AU41" s="657"/>
      <c r="AV41" s="657"/>
      <c r="AW41" s="657"/>
      <c r="AX41" s="657"/>
      <c r="AY41" s="658"/>
      <c r="AZ41" s="602">
        <v>2127218</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340</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6611247</v>
      </c>
      <c r="CS42" s="619"/>
      <c r="CT42" s="619"/>
      <c r="CU42" s="619"/>
      <c r="CV42" s="619"/>
      <c r="CW42" s="619"/>
      <c r="CX42" s="619"/>
      <c r="CY42" s="620"/>
      <c r="CZ42" s="621">
        <v>18</v>
      </c>
      <c r="DA42" s="622"/>
      <c r="DB42" s="622"/>
      <c r="DC42" s="623"/>
      <c r="DD42" s="624">
        <v>908295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103801</v>
      </c>
      <c r="CS43" s="637"/>
      <c r="CT43" s="637"/>
      <c r="CU43" s="637"/>
      <c r="CV43" s="637"/>
      <c r="CW43" s="637"/>
      <c r="CX43" s="637"/>
      <c r="CY43" s="638"/>
      <c r="CZ43" s="621">
        <v>0.3</v>
      </c>
      <c r="DA43" s="639"/>
      <c r="DB43" s="639"/>
      <c r="DC43" s="640"/>
      <c r="DD43" s="624">
        <v>103301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330</v>
      </c>
      <c r="CD44" s="631" t="s">
        <v>284</v>
      </c>
      <c r="CE44" s="632"/>
      <c r="CF44" s="615" t="s">
        <v>331</v>
      </c>
      <c r="CG44" s="616"/>
      <c r="CH44" s="616"/>
      <c r="CI44" s="616"/>
      <c r="CJ44" s="616"/>
      <c r="CK44" s="616"/>
      <c r="CL44" s="616"/>
      <c r="CM44" s="616"/>
      <c r="CN44" s="616"/>
      <c r="CO44" s="616"/>
      <c r="CP44" s="616"/>
      <c r="CQ44" s="617"/>
      <c r="CR44" s="618">
        <v>4248148</v>
      </c>
      <c r="CS44" s="619"/>
      <c r="CT44" s="619"/>
      <c r="CU44" s="619"/>
      <c r="CV44" s="619"/>
      <c r="CW44" s="619"/>
      <c r="CX44" s="619"/>
      <c r="CY44" s="620"/>
      <c r="CZ44" s="621">
        <v>11.6</v>
      </c>
      <c r="DA44" s="622"/>
      <c r="DB44" s="622"/>
      <c r="DC44" s="623"/>
      <c r="DD44" s="624">
        <v>582914</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332</v>
      </c>
      <c r="CG45" s="616"/>
      <c r="CH45" s="616"/>
      <c r="CI45" s="616"/>
      <c r="CJ45" s="616"/>
      <c r="CK45" s="616"/>
      <c r="CL45" s="616"/>
      <c r="CM45" s="616"/>
      <c r="CN45" s="616"/>
      <c r="CO45" s="616"/>
      <c r="CP45" s="616"/>
      <c r="CQ45" s="617"/>
      <c r="CR45" s="618">
        <v>1487740</v>
      </c>
      <c r="CS45" s="637"/>
      <c r="CT45" s="637"/>
      <c r="CU45" s="637"/>
      <c r="CV45" s="637"/>
      <c r="CW45" s="637"/>
      <c r="CX45" s="637"/>
      <c r="CY45" s="638"/>
      <c r="CZ45" s="621">
        <v>4</v>
      </c>
      <c r="DA45" s="639"/>
      <c r="DB45" s="639"/>
      <c r="DC45" s="640"/>
      <c r="DD45" s="624">
        <v>93146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333</v>
      </c>
      <c r="CG46" s="616"/>
      <c r="CH46" s="616"/>
      <c r="CI46" s="616"/>
      <c r="CJ46" s="616"/>
      <c r="CK46" s="616"/>
      <c r="CL46" s="616"/>
      <c r="CM46" s="616"/>
      <c r="CN46" s="616"/>
      <c r="CO46" s="616"/>
      <c r="CP46" s="616"/>
      <c r="CQ46" s="617"/>
      <c r="CR46" s="618">
        <v>2732387</v>
      </c>
      <c r="CS46" s="619"/>
      <c r="CT46" s="619"/>
      <c r="CU46" s="619"/>
      <c r="CV46" s="619"/>
      <c r="CW46" s="619"/>
      <c r="CX46" s="619"/>
      <c r="CY46" s="620"/>
      <c r="CZ46" s="621">
        <v>7.4</v>
      </c>
      <c r="DA46" s="622"/>
      <c r="DB46" s="622"/>
      <c r="DC46" s="623"/>
      <c r="DD46" s="624">
        <v>479165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334</v>
      </c>
      <c r="CG47" s="616"/>
      <c r="CH47" s="616"/>
      <c r="CI47" s="616"/>
      <c r="CJ47" s="616"/>
      <c r="CK47" s="616"/>
      <c r="CL47" s="616"/>
      <c r="CM47" s="616"/>
      <c r="CN47" s="616"/>
      <c r="CO47" s="616"/>
      <c r="CP47" s="616"/>
      <c r="CQ47" s="617"/>
      <c r="CR47" s="618">
        <v>2363099</v>
      </c>
      <c r="CS47" s="637"/>
      <c r="CT47" s="637"/>
      <c r="CU47" s="637"/>
      <c r="CV47" s="637"/>
      <c r="CW47" s="637"/>
      <c r="CX47" s="637"/>
      <c r="CY47" s="638"/>
      <c r="CZ47" s="621">
        <v>6.4</v>
      </c>
      <c r="DA47" s="639"/>
      <c r="DB47" s="639"/>
      <c r="DC47" s="640"/>
      <c r="DD47" s="624">
        <v>325381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335</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336</v>
      </c>
      <c r="CE49" s="600"/>
      <c r="CF49" s="600"/>
      <c r="CG49" s="600"/>
      <c r="CH49" s="600"/>
      <c r="CI49" s="600"/>
      <c r="CJ49" s="600"/>
      <c r="CK49" s="600"/>
      <c r="CL49" s="600"/>
      <c r="CM49" s="600"/>
      <c r="CN49" s="600"/>
      <c r="CO49" s="600"/>
      <c r="CP49" s="600"/>
      <c r="CQ49" s="601"/>
      <c r="CR49" s="602">
        <v>36777225</v>
      </c>
      <c r="CS49" s="603"/>
      <c r="CT49" s="603"/>
      <c r="CU49" s="603"/>
      <c r="CV49" s="603"/>
      <c r="CW49" s="603"/>
      <c r="CX49" s="603"/>
      <c r="CY49" s="604"/>
      <c r="CZ49" s="605">
        <v>100</v>
      </c>
      <c r="DA49" s="606"/>
      <c r="DB49" s="606"/>
      <c r="DC49" s="607"/>
      <c r="DD49" s="608">
        <v>23881932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49" zoomScale="70" zoomScaleNormal="25" zoomScaleSheetLayoutView="70" workbookViewId="0">
      <selection activeCell="CW102" sqref="CW102:DA102"/>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8" t="s">
        <v>338</v>
      </c>
      <c r="DK2" s="1139"/>
      <c r="DL2" s="1139"/>
      <c r="DM2" s="1139"/>
      <c r="DN2" s="1139"/>
      <c r="DO2" s="1140"/>
      <c r="DP2" s="200"/>
      <c r="DQ2" s="1138" t="s">
        <v>339</v>
      </c>
      <c r="DR2" s="1139"/>
      <c r="DS2" s="1139"/>
      <c r="DT2" s="1139"/>
      <c r="DU2" s="1139"/>
      <c r="DV2" s="1139"/>
      <c r="DW2" s="1139"/>
      <c r="DX2" s="1139"/>
      <c r="DY2" s="1139"/>
      <c r="DZ2" s="1140"/>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91" t="s">
        <v>340</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41"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6" t="s">
        <v>356</v>
      </c>
      <c r="DH5" s="1127"/>
      <c r="DI5" s="1127"/>
      <c r="DJ5" s="1127"/>
      <c r="DK5" s="1128"/>
      <c r="DL5" s="1126" t="s">
        <v>357</v>
      </c>
      <c r="DM5" s="1127"/>
      <c r="DN5" s="1127"/>
      <c r="DO5" s="1127"/>
      <c r="DP5" s="1128"/>
      <c r="DQ5" s="1027" t="s">
        <v>358</v>
      </c>
      <c r="DR5" s="1028"/>
      <c r="DS5" s="1028"/>
      <c r="DT5" s="1028"/>
      <c r="DU5" s="1029"/>
      <c r="DV5" s="1027" t="s">
        <v>349</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2"/>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9"/>
      <c r="DH6" s="1130"/>
      <c r="DI6" s="1130"/>
      <c r="DJ6" s="1130"/>
      <c r="DK6" s="1131"/>
      <c r="DL6" s="1129"/>
      <c r="DM6" s="1130"/>
      <c r="DN6" s="1130"/>
      <c r="DO6" s="1130"/>
      <c r="DP6" s="1131"/>
      <c r="DQ6" s="1030"/>
      <c r="DR6" s="1031"/>
      <c r="DS6" s="1031"/>
      <c r="DT6" s="1031"/>
      <c r="DU6" s="1032"/>
      <c r="DV6" s="1030"/>
      <c r="DW6" s="1031"/>
      <c r="DX6" s="1031"/>
      <c r="DY6" s="1031"/>
      <c r="DZ6" s="1044"/>
      <c r="EA6" s="205"/>
    </row>
    <row r="7" spans="1:131" s="206" customFormat="1" ht="26.25" customHeight="1" thickTop="1" x14ac:dyDescent="0.15">
      <c r="A7" s="209">
        <v>1</v>
      </c>
      <c r="B7" s="1078" t="s">
        <v>359</v>
      </c>
      <c r="C7" s="1079"/>
      <c r="D7" s="1079"/>
      <c r="E7" s="1079"/>
      <c r="F7" s="1079"/>
      <c r="G7" s="1079"/>
      <c r="H7" s="1079"/>
      <c r="I7" s="1079"/>
      <c r="J7" s="1079"/>
      <c r="K7" s="1079"/>
      <c r="L7" s="1079"/>
      <c r="M7" s="1079"/>
      <c r="N7" s="1079"/>
      <c r="O7" s="1079"/>
      <c r="P7" s="1080"/>
      <c r="Q7" s="1132">
        <v>40942</v>
      </c>
      <c r="R7" s="1133"/>
      <c r="S7" s="1133"/>
      <c r="T7" s="1133"/>
      <c r="U7" s="1133"/>
      <c r="V7" s="1133">
        <v>36660</v>
      </c>
      <c r="W7" s="1133"/>
      <c r="X7" s="1133"/>
      <c r="Y7" s="1133"/>
      <c r="Z7" s="1133"/>
      <c r="AA7" s="1133">
        <v>4282</v>
      </c>
      <c r="AB7" s="1133"/>
      <c r="AC7" s="1133"/>
      <c r="AD7" s="1133"/>
      <c r="AE7" s="1134"/>
      <c r="AF7" s="1135">
        <v>3247</v>
      </c>
      <c r="AG7" s="1136"/>
      <c r="AH7" s="1136"/>
      <c r="AI7" s="1136"/>
      <c r="AJ7" s="1137"/>
      <c r="AK7" s="1119">
        <v>760</v>
      </c>
      <c r="AL7" s="1120"/>
      <c r="AM7" s="1120"/>
      <c r="AN7" s="1120"/>
      <c r="AO7" s="1120"/>
      <c r="AP7" s="1120">
        <v>35794</v>
      </c>
      <c r="AQ7" s="1120"/>
      <c r="AR7" s="1120"/>
      <c r="AS7" s="1120"/>
      <c r="AT7" s="1120"/>
      <c r="AU7" s="1121"/>
      <c r="AV7" s="1121"/>
      <c r="AW7" s="1121"/>
      <c r="AX7" s="1121"/>
      <c r="AY7" s="1122"/>
      <c r="AZ7" s="203"/>
      <c r="BA7" s="203"/>
      <c r="BB7" s="203"/>
      <c r="BC7" s="203"/>
      <c r="BD7" s="203"/>
      <c r="BE7" s="204"/>
      <c r="BF7" s="204"/>
      <c r="BG7" s="204"/>
      <c r="BH7" s="204"/>
      <c r="BI7" s="204"/>
      <c r="BJ7" s="204"/>
      <c r="BK7" s="204"/>
      <c r="BL7" s="204"/>
      <c r="BM7" s="204"/>
      <c r="BN7" s="204"/>
      <c r="BO7" s="204"/>
      <c r="BP7" s="204"/>
      <c r="BQ7" s="210">
        <v>1</v>
      </c>
      <c r="BR7" s="211" t="s">
        <v>556</v>
      </c>
      <c r="BS7" s="1123" t="s">
        <v>557</v>
      </c>
      <c r="BT7" s="1124"/>
      <c r="BU7" s="1124"/>
      <c r="BV7" s="1124"/>
      <c r="BW7" s="1124"/>
      <c r="BX7" s="1124"/>
      <c r="BY7" s="1124"/>
      <c r="BZ7" s="1124"/>
      <c r="CA7" s="1124"/>
      <c r="CB7" s="1124"/>
      <c r="CC7" s="1124"/>
      <c r="CD7" s="1124"/>
      <c r="CE7" s="1124"/>
      <c r="CF7" s="1124"/>
      <c r="CG7" s="1125"/>
      <c r="CH7" s="1116">
        <v>4</v>
      </c>
      <c r="CI7" s="1117"/>
      <c r="CJ7" s="1117"/>
      <c r="CK7" s="1117"/>
      <c r="CL7" s="1118"/>
      <c r="CM7" s="1116">
        <v>270</v>
      </c>
      <c r="CN7" s="1117"/>
      <c r="CO7" s="1117"/>
      <c r="CP7" s="1117"/>
      <c r="CQ7" s="1118"/>
      <c r="CR7" s="1116">
        <v>120</v>
      </c>
      <c r="CS7" s="1117"/>
      <c r="CT7" s="1117"/>
      <c r="CU7" s="1117"/>
      <c r="CV7" s="1118"/>
      <c r="CW7" s="1116">
        <v>11</v>
      </c>
      <c r="CX7" s="1117"/>
      <c r="CY7" s="1117"/>
      <c r="CZ7" s="1117"/>
      <c r="DA7" s="1118"/>
      <c r="DB7" s="1116" t="s">
        <v>561</v>
      </c>
      <c r="DC7" s="1117"/>
      <c r="DD7" s="1117"/>
      <c r="DE7" s="1117"/>
      <c r="DF7" s="1118"/>
      <c r="DG7" s="1116" t="s">
        <v>561</v>
      </c>
      <c r="DH7" s="1117"/>
      <c r="DI7" s="1117"/>
      <c r="DJ7" s="1117"/>
      <c r="DK7" s="1118"/>
      <c r="DL7" s="1116" t="s">
        <v>561</v>
      </c>
      <c r="DM7" s="1117"/>
      <c r="DN7" s="1117"/>
      <c r="DO7" s="1117"/>
      <c r="DP7" s="1118"/>
      <c r="DQ7" s="1116"/>
      <c r="DR7" s="1117"/>
      <c r="DS7" s="1117"/>
      <c r="DT7" s="1117"/>
      <c r="DU7" s="1118"/>
      <c r="DV7" s="1143"/>
      <c r="DW7" s="1144"/>
      <c r="DX7" s="1144"/>
      <c r="DY7" s="1144"/>
      <c r="DZ7" s="1145"/>
      <c r="EA7" s="205"/>
    </row>
    <row r="8" spans="1:131" s="206" customFormat="1" ht="26.25" customHeight="1" x14ac:dyDescent="0.15">
      <c r="A8" s="212">
        <v>2</v>
      </c>
      <c r="B8" s="1065" t="s">
        <v>360</v>
      </c>
      <c r="C8" s="1066"/>
      <c r="D8" s="1066"/>
      <c r="E8" s="1066"/>
      <c r="F8" s="1066"/>
      <c r="G8" s="1066"/>
      <c r="H8" s="1066"/>
      <c r="I8" s="1066"/>
      <c r="J8" s="1066"/>
      <c r="K8" s="1066"/>
      <c r="L8" s="1066"/>
      <c r="M8" s="1066"/>
      <c r="N8" s="1066"/>
      <c r="O8" s="1066"/>
      <c r="P8" s="1067"/>
      <c r="Q8" s="1071">
        <v>95</v>
      </c>
      <c r="R8" s="1072"/>
      <c r="S8" s="1072"/>
      <c r="T8" s="1072"/>
      <c r="U8" s="1072"/>
      <c r="V8" s="1072">
        <v>140</v>
      </c>
      <c r="W8" s="1072"/>
      <c r="X8" s="1072"/>
      <c r="Y8" s="1072"/>
      <c r="Z8" s="1072"/>
      <c r="AA8" s="1072">
        <v>-45</v>
      </c>
      <c r="AB8" s="1072"/>
      <c r="AC8" s="1072"/>
      <c r="AD8" s="1072"/>
      <c r="AE8" s="1073"/>
      <c r="AF8" s="1045">
        <v>14</v>
      </c>
      <c r="AG8" s="1046"/>
      <c r="AH8" s="1046"/>
      <c r="AI8" s="1046"/>
      <c r="AJ8" s="1047"/>
      <c r="AK8" s="1114" t="s">
        <v>561</v>
      </c>
      <c r="AL8" s="1115"/>
      <c r="AM8" s="1115"/>
      <c r="AN8" s="1115"/>
      <c r="AO8" s="1115"/>
      <c r="AP8" s="1115" t="s">
        <v>561</v>
      </c>
      <c r="AQ8" s="1115"/>
      <c r="AR8" s="1115"/>
      <c r="AS8" s="1115"/>
      <c r="AT8" s="1115"/>
      <c r="AU8" s="1112"/>
      <c r="AV8" s="1112"/>
      <c r="AW8" s="1112"/>
      <c r="AX8" s="1112"/>
      <c r="AY8" s="1113"/>
      <c r="AZ8" s="203"/>
      <c r="BA8" s="203"/>
      <c r="BB8" s="203"/>
      <c r="BC8" s="203"/>
      <c r="BD8" s="203"/>
      <c r="BE8" s="204"/>
      <c r="BF8" s="204"/>
      <c r="BG8" s="204"/>
      <c r="BH8" s="204"/>
      <c r="BI8" s="204"/>
      <c r="BJ8" s="204"/>
      <c r="BK8" s="204"/>
      <c r="BL8" s="204"/>
      <c r="BM8" s="204"/>
      <c r="BN8" s="204"/>
      <c r="BO8" s="204"/>
      <c r="BP8" s="204"/>
      <c r="BQ8" s="213">
        <v>2</v>
      </c>
      <c r="BR8" s="214" t="s">
        <v>558</v>
      </c>
      <c r="BS8" s="1040" t="s">
        <v>559</v>
      </c>
      <c r="BT8" s="1041"/>
      <c r="BU8" s="1041"/>
      <c r="BV8" s="1041"/>
      <c r="BW8" s="1041"/>
      <c r="BX8" s="1041"/>
      <c r="BY8" s="1041"/>
      <c r="BZ8" s="1041"/>
      <c r="CA8" s="1041"/>
      <c r="CB8" s="1041"/>
      <c r="CC8" s="1041"/>
      <c r="CD8" s="1041"/>
      <c r="CE8" s="1041"/>
      <c r="CF8" s="1041"/>
      <c r="CG8" s="1042"/>
      <c r="CH8" s="1015">
        <v>13</v>
      </c>
      <c r="CI8" s="1016"/>
      <c r="CJ8" s="1016"/>
      <c r="CK8" s="1016"/>
      <c r="CL8" s="1017"/>
      <c r="CM8" s="1015">
        <v>1664</v>
      </c>
      <c r="CN8" s="1016"/>
      <c r="CO8" s="1016"/>
      <c r="CP8" s="1016"/>
      <c r="CQ8" s="1017"/>
      <c r="CR8" s="1015">
        <v>510</v>
      </c>
      <c r="CS8" s="1016"/>
      <c r="CT8" s="1016"/>
      <c r="CU8" s="1016"/>
      <c r="CV8" s="1017"/>
      <c r="CW8" s="1015">
        <v>10</v>
      </c>
      <c r="CX8" s="1016"/>
      <c r="CY8" s="1016"/>
      <c r="CZ8" s="1016"/>
      <c r="DA8" s="1017"/>
      <c r="DB8" s="1015" t="s">
        <v>561</v>
      </c>
      <c r="DC8" s="1016"/>
      <c r="DD8" s="1016"/>
      <c r="DE8" s="1016"/>
      <c r="DF8" s="1017"/>
      <c r="DG8" s="1015" t="s">
        <v>561</v>
      </c>
      <c r="DH8" s="1016"/>
      <c r="DI8" s="1016"/>
      <c r="DJ8" s="1016"/>
      <c r="DK8" s="1017"/>
      <c r="DL8" s="1015" t="s">
        <v>561</v>
      </c>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5"/>
      <c r="C9" s="1066"/>
      <c r="D9" s="1066"/>
      <c r="E9" s="1066"/>
      <c r="F9" s="1066"/>
      <c r="G9" s="1066"/>
      <c r="H9" s="1066"/>
      <c r="I9" s="1066"/>
      <c r="J9" s="1066"/>
      <c r="K9" s="1066"/>
      <c r="L9" s="1066"/>
      <c r="M9" s="1066"/>
      <c r="N9" s="1066"/>
      <c r="O9" s="1066"/>
      <c r="P9" s="1067"/>
      <c r="Q9" s="1071"/>
      <c r="R9" s="1072"/>
      <c r="S9" s="1072"/>
      <c r="T9" s="1072"/>
      <c r="U9" s="1072"/>
      <c r="V9" s="1072"/>
      <c r="W9" s="1072"/>
      <c r="X9" s="1072"/>
      <c r="Y9" s="1072"/>
      <c r="Z9" s="1072"/>
      <c r="AA9" s="1072"/>
      <c r="AB9" s="1072"/>
      <c r="AC9" s="1072"/>
      <c r="AD9" s="1072"/>
      <c r="AE9" s="1073"/>
      <c r="AF9" s="1045"/>
      <c r="AG9" s="1046"/>
      <c r="AH9" s="1046"/>
      <c r="AI9" s="1046"/>
      <c r="AJ9" s="1047"/>
      <c r="AK9" s="1114"/>
      <c r="AL9" s="1115"/>
      <c r="AM9" s="1115"/>
      <c r="AN9" s="1115"/>
      <c r="AO9" s="1115"/>
      <c r="AP9" s="1115"/>
      <c r="AQ9" s="1115"/>
      <c r="AR9" s="1115"/>
      <c r="AS9" s="1115"/>
      <c r="AT9" s="1115"/>
      <c r="AU9" s="1112"/>
      <c r="AV9" s="1112"/>
      <c r="AW9" s="1112"/>
      <c r="AX9" s="1112"/>
      <c r="AY9" s="1113"/>
      <c r="AZ9" s="203"/>
      <c r="BA9" s="203"/>
      <c r="BB9" s="203"/>
      <c r="BC9" s="203"/>
      <c r="BD9" s="203"/>
      <c r="BE9" s="204"/>
      <c r="BF9" s="204"/>
      <c r="BG9" s="204"/>
      <c r="BH9" s="204"/>
      <c r="BI9" s="204"/>
      <c r="BJ9" s="204"/>
      <c r="BK9" s="204"/>
      <c r="BL9" s="204"/>
      <c r="BM9" s="204"/>
      <c r="BN9" s="204"/>
      <c r="BO9" s="204"/>
      <c r="BP9" s="204"/>
      <c r="BQ9" s="213">
        <v>3</v>
      </c>
      <c r="BR9" s="214" t="s">
        <v>558</v>
      </c>
      <c r="BS9" s="1040" t="s">
        <v>560</v>
      </c>
      <c r="BT9" s="1041"/>
      <c r="BU9" s="1041"/>
      <c r="BV9" s="1041"/>
      <c r="BW9" s="1041"/>
      <c r="BX9" s="1041"/>
      <c r="BY9" s="1041"/>
      <c r="BZ9" s="1041"/>
      <c r="CA9" s="1041"/>
      <c r="CB9" s="1041"/>
      <c r="CC9" s="1041"/>
      <c r="CD9" s="1041"/>
      <c r="CE9" s="1041"/>
      <c r="CF9" s="1041"/>
      <c r="CG9" s="1042"/>
      <c r="CH9" s="1015">
        <v>4</v>
      </c>
      <c r="CI9" s="1016"/>
      <c r="CJ9" s="1016"/>
      <c r="CK9" s="1016"/>
      <c r="CL9" s="1017"/>
      <c r="CM9" s="1015">
        <v>76</v>
      </c>
      <c r="CN9" s="1016"/>
      <c r="CO9" s="1016"/>
      <c r="CP9" s="1016"/>
      <c r="CQ9" s="1017"/>
      <c r="CR9" s="1015">
        <v>10</v>
      </c>
      <c r="CS9" s="1016"/>
      <c r="CT9" s="1016"/>
      <c r="CU9" s="1016"/>
      <c r="CV9" s="1017"/>
      <c r="CW9" s="1015">
        <v>10</v>
      </c>
      <c r="CX9" s="1016"/>
      <c r="CY9" s="1016"/>
      <c r="CZ9" s="1016"/>
      <c r="DA9" s="1017"/>
      <c r="DB9" s="1015" t="s">
        <v>561</v>
      </c>
      <c r="DC9" s="1016"/>
      <c r="DD9" s="1016"/>
      <c r="DE9" s="1016"/>
      <c r="DF9" s="1017"/>
      <c r="DG9" s="1015" t="s">
        <v>561</v>
      </c>
      <c r="DH9" s="1016"/>
      <c r="DI9" s="1016"/>
      <c r="DJ9" s="1016"/>
      <c r="DK9" s="1017"/>
      <c r="DL9" s="1015" t="s">
        <v>561</v>
      </c>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5"/>
      <c r="C10" s="1066"/>
      <c r="D10" s="1066"/>
      <c r="E10" s="1066"/>
      <c r="F10" s="1066"/>
      <c r="G10" s="1066"/>
      <c r="H10" s="1066"/>
      <c r="I10" s="1066"/>
      <c r="J10" s="1066"/>
      <c r="K10" s="1066"/>
      <c r="L10" s="1066"/>
      <c r="M10" s="1066"/>
      <c r="N10" s="1066"/>
      <c r="O10" s="1066"/>
      <c r="P10" s="1067"/>
      <c r="Q10" s="1071"/>
      <c r="R10" s="1072"/>
      <c r="S10" s="1072"/>
      <c r="T10" s="1072"/>
      <c r="U10" s="1072"/>
      <c r="V10" s="1072"/>
      <c r="W10" s="1072"/>
      <c r="X10" s="1072"/>
      <c r="Y10" s="1072"/>
      <c r="Z10" s="1072"/>
      <c r="AA10" s="1072"/>
      <c r="AB10" s="1072"/>
      <c r="AC10" s="1072"/>
      <c r="AD10" s="1072"/>
      <c r="AE10" s="1073"/>
      <c r="AF10" s="1045"/>
      <c r="AG10" s="1046"/>
      <c r="AH10" s="1046"/>
      <c r="AI10" s="1046"/>
      <c r="AJ10" s="1047"/>
      <c r="AK10" s="1114"/>
      <c r="AL10" s="1115"/>
      <c r="AM10" s="1115"/>
      <c r="AN10" s="1115"/>
      <c r="AO10" s="1115"/>
      <c r="AP10" s="1115"/>
      <c r="AQ10" s="1115"/>
      <c r="AR10" s="1115"/>
      <c r="AS10" s="1115"/>
      <c r="AT10" s="1115"/>
      <c r="AU10" s="1112"/>
      <c r="AV10" s="1112"/>
      <c r="AW10" s="1112"/>
      <c r="AX10" s="1112"/>
      <c r="AY10" s="1113"/>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5"/>
      <c r="C11" s="1066"/>
      <c r="D11" s="1066"/>
      <c r="E11" s="1066"/>
      <c r="F11" s="1066"/>
      <c r="G11" s="1066"/>
      <c r="H11" s="1066"/>
      <c r="I11" s="1066"/>
      <c r="J11" s="1066"/>
      <c r="K11" s="1066"/>
      <c r="L11" s="1066"/>
      <c r="M11" s="1066"/>
      <c r="N11" s="1066"/>
      <c r="O11" s="1066"/>
      <c r="P11" s="1067"/>
      <c r="Q11" s="1071"/>
      <c r="R11" s="1072"/>
      <c r="S11" s="1072"/>
      <c r="T11" s="1072"/>
      <c r="U11" s="1072"/>
      <c r="V11" s="1072"/>
      <c r="W11" s="1072"/>
      <c r="X11" s="1072"/>
      <c r="Y11" s="1072"/>
      <c r="Z11" s="1072"/>
      <c r="AA11" s="1072"/>
      <c r="AB11" s="1072"/>
      <c r="AC11" s="1072"/>
      <c r="AD11" s="1072"/>
      <c r="AE11" s="1073"/>
      <c r="AF11" s="1045"/>
      <c r="AG11" s="1046"/>
      <c r="AH11" s="1046"/>
      <c r="AI11" s="1046"/>
      <c r="AJ11" s="1047"/>
      <c r="AK11" s="1114"/>
      <c r="AL11" s="1115"/>
      <c r="AM11" s="1115"/>
      <c r="AN11" s="1115"/>
      <c r="AO11" s="1115"/>
      <c r="AP11" s="1115"/>
      <c r="AQ11" s="1115"/>
      <c r="AR11" s="1115"/>
      <c r="AS11" s="1115"/>
      <c r="AT11" s="1115"/>
      <c r="AU11" s="1112"/>
      <c r="AV11" s="1112"/>
      <c r="AW11" s="1112"/>
      <c r="AX11" s="1112"/>
      <c r="AY11" s="1113"/>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5"/>
      <c r="C12" s="1066"/>
      <c r="D12" s="1066"/>
      <c r="E12" s="1066"/>
      <c r="F12" s="1066"/>
      <c r="G12" s="1066"/>
      <c r="H12" s="1066"/>
      <c r="I12" s="1066"/>
      <c r="J12" s="1066"/>
      <c r="K12" s="1066"/>
      <c r="L12" s="1066"/>
      <c r="M12" s="1066"/>
      <c r="N12" s="1066"/>
      <c r="O12" s="1066"/>
      <c r="P12" s="1067"/>
      <c r="Q12" s="1071"/>
      <c r="R12" s="1072"/>
      <c r="S12" s="1072"/>
      <c r="T12" s="1072"/>
      <c r="U12" s="1072"/>
      <c r="V12" s="1072"/>
      <c r="W12" s="1072"/>
      <c r="X12" s="1072"/>
      <c r="Y12" s="1072"/>
      <c r="Z12" s="1072"/>
      <c r="AA12" s="1072"/>
      <c r="AB12" s="1072"/>
      <c r="AC12" s="1072"/>
      <c r="AD12" s="1072"/>
      <c r="AE12" s="1073"/>
      <c r="AF12" s="1045"/>
      <c r="AG12" s="1046"/>
      <c r="AH12" s="1046"/>
      <c r="AI12" s="1046"/>
      <c r="AJ12" s="1047"/>
      <c r="AK12" s="1114"/>
      <c r="AL12" s="1115"/>
      <c r="AM12" s="1115"/>
      <c r="AN12" s="1115"/>
      <c r="AO12" s="1115"/>
      <c r="AP12" s="1115"/>
      <c r="AQ12" s="1115"/>
      <c r="AR12" s="1115"/>
      <c r="AS12" s="1115"/>
      <c r="AT12" s="1115"/>
      <c r="AU12" s="1112"/>
      <c r="AV12" s="1112"/>
      <c r="AW12" s="1112"/>
      <c r="AX12" s="1112"/>
      <c r="AY12" s="1113"/>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5"/>
      <c r="C13" s="1066"/>
      <c r="D13" s="1066"/>
      <c r="E13" s="1066"/>
      <c r="F13" s="1066"/>
      <c r="G13" s="1066"/>
      <c r="H13" s="1066"/>
      <c r="I13" s="1066"/>
      <c r="J13" s="1066"/>
      <c r="K13" s="1066"/>
      <c r="L13" s="1066"/>
      <c r="M13" s="1066"/>
      <c r="N13" s="1066"/>
      <c r="O13" s="1066"/>
      <c r="P13" s="1067"/>
      <c r="Q13" s="1071"/>
      <c r="R13" s="1072"/>
      <c r="S13" s="1072"/>
      <c r="T13" s="1072"/>
      <c r="U13" s="1072"/>
      <c r="V13" s="1072"/>
      <c r="W13" s="1072"/>
      <c r="X13" s="1072"/>
      <c r="Y13" s="1072"/>
      <c r="Z13" s="1072"/>
      <c r="AA13" s="1072"/>
      <c r="AB13" s="1072"/>
      <c r="AC13" s="1072"/>
      <c r="AD13" s="1072"/>
      <c r="AE13" s="1073"/>
      <c r="AF13" s="1045"/>
      <c r="AG13" s="1046"/>
      <c r="AH13" s="1046"/>
      <c r="AI13" s="1046"/>
      <c r="AJ13" s="1047"/>
      <c r="AK13" s="1114"/>
      <c r="AL13" s="1115"/>
      <c r="AM13" s="1115"/>
      <c r="AN13" s="1115"/>
      <c r="AO13" s="1115"/>
      <c r="AP13" s="1115"/>
      <c r="AQ13" s="1115"/>
      <c r="AR13" s="1115"/>
      <c r="AS13" s="1115"/>
      <c r="AT13" s="1115"/>
      <c r="AU13" s="1112"/>
      <c r="AV13" s="1112"/>
      <c r="AW13" s="1112"/>
      <c r="AX13" s="1112"/>
      <c r="AY13" s="1113"/>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5"/>
      <c r="C14" s="1066"/>
      <c r="D14" s="1066"/>
      <c r="E14" s="1066"/>
      <c r="F14" s="1066"/>
      <c r="G14" s="1066"/>
      <c r="H14" s="1066"/>
      <c r="I14" s="1066"/>
      <c r="J14" s="1066"/>
      <c r="K14" s="1066"/>
      <c r="L14" s="1066"/>
      <c r="M14" s="1066"/>
      <c r="N14" s="1066"/>
      <c r="O14" s="1066"/>
      <c r="P14" s="1067"/>
      <c r="Q14" s="1071"/>
      <c r="R14" s="1072"/>
      <c r="S14" s="1072"/>
      <c r="T14" s="1072"/>
      <c r="U14" s="1072"/>
      <c r="V14" s="1072"/>
      <c r="W14" s="1072"/>
      <c r="X14" s="1072"/>
      <c r="Y14" s="1072"/>
      <c r="Z14" s="1072"/>
      <c r="AA14" s="1072"/>
      <c r="AB14" s="1072"/>
      <c r="AC14" s="1072"/>
      <c r="AD14" s="1072"/>
      <c r="AE14" s="1073"/>
      <c r="AF14" s="1045"/>
      <c r="AG14" s="1046"/>
      <c r="AH14" s="1046"/>
      <c r="AI14" s="1046"/>
      <c r="AJ14" s="1047"/>
      <c r="AK14" s="1114"/>
      <c r="AL14" s="1115"/>
      <c r="AM14" s="1115"/>
      <c r="AN14" s="1115"/>
      <c r="AO14" s="1115"/>
      <c r="AP14" s="1115"/>
      <c r="AQ14" s="1115"/>
      <c r="AR14" s="1115"/>
      <c r="AS14" s="1115"/>
      <c r="AT14" s="1115"/>
      <c r="AU14" s="1112"/>
      <c r="AV14" s="1112"/>
      <c r="AW14" s="1112"/>
      <c r="AX14" s="1112"/>
      <c r="AY14" s="1113"/>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5"/>
      <c r="C15" s="1066"/>
      <c r="D15" s="1066"/>
      <c r="E15" s="1066"/>
      <c r="F15" s="1066"/>
      <c r="G15" s="1066"/>
      <c r="H15" s="1066"/>
      <c r="I15" s="1066"/>
      <c r="J15" s="1066"/>
      <c r="K15" s="1066"/>
      <c r="L15" s="1066"/>
      <c r="M15" s="1066"/>
      <c r="N15" s="1066"/>
      <c r="O15" s="1066"/>
      <c r="P15" s="1067"/>
      <c r="Q15" s="1071"/>
      <c r="R15" s="1072"/>
      <c r="S15" s="1072"/>
      <c r="T15" s="1072"/>
      <c r="U15" s="1072"/>
      <c r="V15" s="1072"/>
      <c r="W15" s="1072"/>
      <c r="X15" s="1072"/>
      <c r="Y15" s="1072"/>
      <c r="Z15" s="1072"/>
      <c r="AA15" s="1072"/>
      <c r="AB15" s="1072"/>
      <c r="AC15" s="1072"/>
      <c r="AD15" s="1072"/>
      <c r="AE15" s="1073"/>
      <c r="AF15" s="1045"/>
      <c r="AG15" s="1046"/>
      <c r="AH15" s="1046"/>
      <c r="AI15" s="1046"/>
      <c r="AJ15" s="1047"/>
      <c r="AK15" s="1114"/>
      <c r="AL15" s="1115"/>
      <c r="AM15" s="1115"/>
      <c r="AN15" s="1115"/>
      <c r="AO15" s="1115"/>
      <c r="AP15" s="1115"/>
      <c r="AQ15" s="1115"/>
      <c r="AR15" s="1115"/>
      <c r="AS15" s="1115"/>
      <c r="AT15" s="1115"/>
      <c r="AU15" s="1112"/>
      <c r="AV15" s="1112"/>
      <c r="AW15" s="1112"/>
      <c r="AX15" s="1112"/>
      <c r="AY15" s="1113"/>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5"/>
      <c r="C16" s="1066"/>
      <c r="D16" s="1066"/>
      <c r="E16" s="1066"/>
      <c r="F16" s="1066"/>
      <c r="G16" s="1066"/>
      <c r="H16" s="1066"/>
      <c r="I16" s="1066"/>
      <c r="J16" s="1066"/>
      <c r="K16" s="1066"/>
      <c r="L16" s="1066"/>
      <c r="M16" s="1066"/>
      <c r="N16" s="1066"/>
      <c r="O16" s="1066"/>
      <c r="P16" s="1067"/>
      <c r="Q16" s="1071"/>
      <c r="R16" s="1072"/>
      <c r="S16" s="1072"/>
      <c r="T16" s="1072"/>
      <c r="U16" s="1072"/>
      <c r="V16" s="1072"/>
      <c r="W16" s="1072"/>
      <c r="X16" s="1072"/>
      <c r="Y16" s="1072"/>
      <c r="Z16" s="1072"/>
      <c r="AA16" s="1072"/>
      <c r="AB16" s="1072"/>
      <c r="AC16" s="1072"/>
      <c r="AD16" s="1072"/>
      <c r="AE16" s="1073"/>
      <c r="AF16" s="1045"/>
      <c r="AG16" s="1046"/>
      <c r="AH16" s="1046"/>
      <c r="AI16" s="1046"/>
      <c r="AJ16" s="1047"/>
      <c r="AK16" s="1114"/>
      <c r="AL16" s="1115"/>
      <c r="AM16" s="1115"/>
      <c r="AN16" s="1115"/>
      <c r="AO16" s="1115"/>
      <c r="AP16" s="1115"/>
      <c r="AQ16" s="1115"/>
      <c r="AR16" s="1115"/>
      <c r="AS16" s="1115"/>
      <c r="AT16" s="1115"/>
      <c r="AU16" s="1112"/>
      <c r="AV16" s="1112"/>
      <c r="AW16" s="1112"/>
      <c r="AX16" s="1112"/>
      <c r="AY16" s="1113"/>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5"/>
      <c r="C17" s="1066"/>
      <c r="D17" s="1066"/>
      <c r="E17" s="1066"/>
      <c r="F17" s="1066"/>
      <c r="G17" s="1066"/>
      <c r="H17" s="1066"/>
      <c r="I17" s="1066"/>
      <c r="J17" s="1066"/>
      <c r="K17" s="1066"/>
      <c r="L17" s="1066"/>
      <c r="M17" s="1066"/>
      <c r="N17" s="1066"/>
      <c r="O17" s="1066"/>
      <c r="P17" s="1067"/>
      <c r="Q17" s="1071"/>
      <c r="R17" s="1072"/>
      <c r="S17" s="1072"/>
      <c r="T17" s="1072"/>
      <c r="U17" s="1072"/>
      <c r="V17" s="1072"/>
      <c r="W17" s="1072"/>
      <c r="X17" s="1072"/>
      <c r="Y17" s="1072"/>
      <c r="Z17" s="1072"/>
      <c r="AA17" s="1072"/>
      <c r="AB17" s="1072"/>
      <c r="AC17" s="1072"/>
      <c r="AD17" s="1072"/>
      <c r="AE17" s="1073"/>
      <c r="AF17" s="1045"/>
      <c r="AG17" s="1046"/>
      <c r="AH17" s="1046"/>
      <c r="AI17" s="1046"/>
      <c r="AJ17" s="1047"/>
      <c r="AK17" s="1114"/>
      <c r="AL17" s="1115"/>
      <c r="AM17" s="1115"/>
      <c r="AN17" s="1115"/>
      <c r="AO17" s="1115"/>
      <c r="AP17" s="1115"/>
      <c r="AQ17" s="1115"/>
      <c r="AR17" s="1115"/>
      <c r="AS17" s="1115"/>
      <c r="AT17" s="1115"/>
      <c r="AU17" s="1112"/>
      <c r="AV17" s="1112"/>
      <c r="AW17" s="1112"/>
      <c r="AX17" s="1112"/>
      <c r="AY17" s="1113"/>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5"/>
      <c r="C18" s="1066"/>
      <c r="D18" s="1066"/>
      <c r="E18" s="1066"/>
      <c r="F18" s="1066"/>
      <c r="G18" s="1066"/>
      <c r="H18" s="1066"/>
      <c r="I18" s="1066"/>
      <c r="J18" s="1066"/>
      <c r="K18" s="1066"/>
      <c r="L18" s="1066"/>
      <c r="M18" s="1066"/>
      <c r="N18" s="1066"/>
      <c r="O18" s="1066"/>
      <c r="P18" s="1067"/>
      <c r="Q18" s="1071"/>
      <c r="R18" s="1072"/>
      <c r="S18" s="1072"/>
      <c r="T18" s="1072"/>
      <c r="U18" s="1072"/>
      <c r="V18" s="1072"/>
      <c r="W18" s="1072"/>
      <c r="X18" s="1072"/>
      <c r="Y18" s="1072"/>
      <c r="Z18" s="1072"/>
      <c r="AA18" s="1072"/>
      <c r="AB18" s="1072"/>
      <c r="AC18" s="1072"/>
      <c r="AD18" s="1072"/>
      <c r="AE18" s="1073"/>
      <c r="AF18" s="1045"/>
      <c r="AG18" s="1046"/>
      <c r="AH18" s="1046"/>
      <c r="AI18" s="1046"/>
      <c r="AJ18" s="1047"/>
      <c r="AK18" s="1114"/>
      <c r="AL18" s="1115"/>
      <c r="AM18" s="1115"/>
      <c r="AN18" s="1115"/>
      <c r="AO18" s="1115"/>
      <c r="AP18" s="1115"/>
      <c r="AQ18" s="1115"/>
      <c r="AR18" s="1115"/>
      <c r="AS18" s="1115"/>
      <c r="AT18" s="1115"/>
      <c r="AU18" s="1112"/>
      <c r="AV18" s="1112"/>
      <c r="AW18" s="1112"/>
      <c r="AX18" s="1112"/>
      <c r="AY18" s="1113"/>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5"/>
      <c r="C19" s="1066"/>
      <c r="D19" s="1066"/>
      <c r="E19" s="1066"/>
      <c r="F19" s="1066"/>
      <c r="G19" s="1066"/>
      <c r="H19" s="1066"/>
      <c r="I19" s="1066"/>
      <c r="J19" s="1066"/>
      <c r="K19" s="1066"/>
      <c r="L19" s="1066"/>
      <c r="M19" s="1066"/>
      <c r="N19" s="1066"/>
      <c r="O19" s="1066"/>
      <c r="P19" s="1067"/>
      <c r="Q19" s="1071"/>
      <c r="R19" s="1072"/>
      <c r="S19" s="1072"/>
      <c r="T19" s="1072"/>
      <c r="U19" s="1072"/>
      <c r="V19" s="1072"/>
      <c r="W19" s="1072"/>
      <c r="X19" s="1072"/>
      <c r="Y19" s="1072"/>
      <c r="Z19" s="1072"/>
      <c r="AA19" s="1072"/>
      <c r="AB19" s="1072"/>
      <c r="AC19" s="1072"/>
      <c r="AD19" s="1072"/>
      <c r="AE19" s="1073"/>
      <c r="AF19" s="1045"/>
      <c r="AG19" s="1046"/>
      <c r="AH19" s="1046"/>
      <c r="AI19" s="1046"/>
      <c r="AJ19" s="1047"/>
      <c r="AK19" s="1114"/>
      <c r="AL19" s="1115"/>
      <c r="AM19" s="1115"/>
      <c r="AN19" s="1115"/>
      <c r="AO19" s="1115"/>
      <c r="AP19" s="1115"/>
      <c r="AQ19" s="1115"/>
      <c r="AR19" s="1115"/>
      <c r="AS19" s="1115"/>
      <c r="AT19" s="1115"/>
      <c r="AU19" s="1112"/>
      <c r="AV19" s="1112"/>
      <c r="AW19" s="1112"/>
      <c r="AX19" s="1112"/>
      <c r="AY19" s="1113"/>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5"/>
      <c r="C20" s="1066"/>
      <c r="D20" s="1066"/>
      <c r="E20" s="1066"/>
      <c r="F20" s="1066"/>
      <c r="G20" s="1066"/>
      <c r="H20" s="1066"/>
      <c r="I20" s="1066"/>
      <c r="J20" s="1066"/>
      <c r="K20" s="1066"/>
      <c r="L20" s="1066"/>
      <c r="M20" s="1066"/>
      <c r="N20" s="1066"/>
      <c r="O20" s="1066"/>
      <c r="P20" s="1067"/>
      <c r="Q20" s="1071"/>
      <c r="R20" s="1072"/>
      <c r="S20" s="1072"/>
      <c r="T20" s="1072"/>
      <c r="U20" s="1072"/>
      <c r="V20" s="1072"/>
      <c r="W20" s="1072"/>
      <c r="X20" s="1072"/>
      <c r="Y20" s="1072"/>
      <c r="Z20" s="1072"/>
      <c r="AA20" s="1072"/>
      <c r="AB20" s="1072"/>
      <c r="AC20" s="1072"/>
      <c r="AD20" s="1072"/>
      <c r="AE20" s="1073"/>
      <c r="AF20" s="1045"/>
      <c r="AG20" s="1046"/>
      <c r="AH20" s="1046"/>
      <c r="AI20" s="1046"/>
      <c r="AJ20" s="1047"/>
      <c r="AK20" s="1114"/>
      <c r="AL20" s="1115"/>
      <c r="AM20" s="1115"/>
      <c r="AN20" s="1115"/>
      <c r="AO20" s="1115"/>
      <c r="AP20" s="1115"/>
      <c r="AQ20" s="1115"/>
      <c r="AR20" s="1115"/>
      <c r="AS20" s="1115"/>
      <c r="AT20" s="1115"/>
      <c r="AU20" s="1112"/>
      <c r="AV20" s="1112"/>
      <c r="AW20" s="1112"/>
      <c r="AX20" s="1112"/>
      <c r="AY20" s="1113"/>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5"/>
      <c r="C21" s="1066"/>
      <c r="D21" s="1066"/>
      <c r="E21" s="1066"/>
      <c r="F21" s="1066"/>
      <c r="G21" s="1066"/>
      <c r="H21" s="1066"/>
      <c r="I21" s="1066"/>
      <c r="J21" s="1066"/>
      <c r="K21" s="1066"/>
      <c r="L21" s="1066"/>
      <c r="M21" s="1066"/>
      <c r="N21" s="1066"/>
      <c r="O21" s="1066"/>
      <c r="P21" s="1067"/>
      <c r="Q21" s="1071"/>
      <c r="R21" s="1072"/>
      <c r="S21" s="1072"/>
      <c r="T21" s="1072"/>
      <c r="U21" s="1072"/>
      <c r="V21" s="1072"/>
      <c r="W21" s="1072"/>
      <c r="X21" s="1072"/>
      <c r="Y21" s="1072"/>
      <c r="Z21" s="1072"/>
      <c r="AA21" s="1072"/>
      <c r="AB21" s="1072"/>
      <c r="AC21" s="1072"/>
      <c r="AD21" s="1072"/>
      <c r="AE21" s="1073"/>
      <c r="AF21" s="1045"/>
      <c r="AG21" s="1046"/>
      <c r="AH21" s="1046"/>
      <c r="AI21" s="1046"/>
      <c r="AJ21" s="1047"/>
      <c r="AK21" s="1114"/>
      <c r="AL21" s="1115"/>
      <c r="AM21" s="1115"/>
      <c r="AN21" s="1115"/>
      <c r="AO21" s="1115"/>
      <c r="AP21" s="1115"/>
      <c r="AQ21" s="1115"/>
      <c r="AR21" s="1115"/>
      <c r="AS21" s="1115"/>
      <c r="AT21" s="1115"/>
      <c r="AU21" s="1112"/>
      <c r="AV21" s="1112"/>
      <c r="AW21" s="1112"/>
      <c r="AX21" s="1112"/>
      <c r="AY21" s="1113"/>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5"/>
      <c r="C22" s="1066"/>
      <c r="D22" s="1066"/>
      <c r="E22" s="1066"/>
      <c r="F22" s="1066"/>
      <c r="G22" s="1066"/>
      <c r="H22" s="1066"/>
      <c r="I22" s="1066"/>
      <c r="J22" s="1066"/>
      <c r="K22" s="1066"/>
      <c r="L22" s="1066"/>
      <c r="M22" s="1066"/>
      <c r="N22" s="1066"/>
      <c r="O22" s="1066"/>
      <c r="P22" s="1067"/>
      <c r="Q22" s="1109"/>
      <c r="R22" s="1110"/>
      <c r="S22" s="1110"/>
      <c r="T22" s="1110"/>
      <c r="U22" s="1110"/>
      <c r="V22" s="1110"/>
      <c r="W22" s="1110"/>
      <c r="X22" s="1110"/>
      <c r="Y22" s="1110"/>
      <c r="Z22" s="1110"/>
      <c r="AA22" s="1110"/>
      <c r="AB22" s="1110"/>
      <c r="AC22" s="1110"/>
      <c r="AD22" s="1110"/>
      <c r="AE22" s="1111"/>
      <c r="AF22" s="1045"/>
      <c r="AG22" s="1046"/>
      <c r="AH22" s="1046"/>
      <c r="AI22" s="1046"/>
      <c r="AJ22" s="1047"/>
      <c r="AK22" s="1105"/>
      <c r="AL22" s="1106"/>
      <c r="AM22" s="1106"/>
      <c r="AN22" s="1106"/>
      <c r="AO22" s="1106"/>
      <c r="AP22" s="1106"/>
      <c r="AQ22" s="1106"/>
      <c r="AR22" s="1106"/>
      <c r="AS22" s="1106"/>
      <c r="AT22" s="1106"/>
      <c r="AU22" s="1107"/>
      <c r="AV22" s="1107"/>
      <c r="AW22" s="1107"/>
      <c r="AX22" s="1107"/>
      <c r="AY22" s="1108"/>
      <c r="AZ22" s="1063" t="s">
        <v>361</v>
      </c>
      <c r="BA22" s="1063"/>
      <c r="BB22" s="1063"/>
      <c r="BC22" s="1063"/>
      <c r="BD22" s="1064"/>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362</v>
      </c>
      <c r="B23" s="970" t="s">
        <v>363</v>
      </c>
      <c r="C23" s="971"/>
      <c r="D23" s="971"/>
      <c r="E23" s="971"/>
      <c r="F23" s="971"/>
      <c r="G23" s="971"/>
      <c r="H23" s="971"/>
      <c r="I23" s="971"/>
      <c r="J23" s="971"/>
      <c r="K23" s="971"/>
      <c r="L23" s="971"/>
      <c r="M23" s="971"/>
      <c r="N23" s="971"/>
      <c r="O23" s="971"/>
      <c r="P23" s="972"/>
      <c r="Q23" s="1096">
        <v>41037</v>
      </c>
      <c r="R23" s="1097"/>
      <c r="S23" s="1097"/>
      <c r="T23" s="1097"/>
      <c r="U23" s="1097"/>
      <c r="V23" s="1097">
        <v>36800</v>
      </c>
      <c r="W23" s="1097"/>
      <c r="X23" s="1097"/>
      <c r="Y23" s="1097"/>
      <c r="Z23" s="1097"/>
      <c r="AA23" s="1097">
        <v>4237</v>
      </c>
      <c r="AB23" s="1097"/>
      <c r="AC23" s="1097"/>
      <c r="AD23" s="1097"/>
      <c r="AE23" s="1098"/>
      <c r="AF23" s="1099">
        <v>3262</v>
      </c>
      <c r="AG23" s="1097"/>
      <c r="AH23" s="1097"/>
      <c r="AI23" s="1097"/>
      <c r="AJ23" s="1100"/>
      <c r="AK23" s="1101"/>
      <c r="AL23" s="1102"/>
      <c r="AM23" s="1102"/>
      <c r="AN23" s="1102"/>
      <c r="AO23" s="1102"/>
      <c r="AP23" s="1097">
        <v>35794</v>
      </c>
      <c r="AQ23" s="1097"/>
      <c r="AR23" s="1097"/>
      <c r="AS23" s="1097"/>
      <c r="AT23" s="1097"/>
      <c r="AU23" s="1103"/>
      <c r="AV23" s="1103"/>
      <c r="AW23" s="1103"/>
      <c r="AX23" s="1103"/>
      <c r="AY23" s="1104"/>
      <c r="AZ23" s="1093" t="s">
        <v>364</v>
      </c>
      <c r="BA23" s="1094"/>
      <c r="BB23" s="1094"/>
      <c r="BC23" s="1094"/>
      <c r="BD23" s="1095"/>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2" t="s">
        <v>365</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91" t="s">
        <v>366</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342</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7" t="s">
        <v>370</v>
      </c>
      <c r="AG26" s="1034"/>
      <c r="AH26" s="1034"/>
      <c r="AI26" s="1034"/>
      <c r="AJ26" s="1088"/>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9"/>
      <c r="AG27" s="1037"/>
      <c r="AH27" s="1037"/>
      <c r="AI27" s="1037"/>
      <c r="AJ27" s="1090"/>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8" t="s">
        <v>375</v>
      </c>
      <c r="C28" s="1079"/>
      <c r="D28" s="1079"/>
      <c r="E28" s="1079"/>
      <c r="F28" s="1079"/>
      <c r="G28" s="1079"/>
      <c r="H28" s="1079"/>
      <c r="I28" s="1079"/>
      <c r="J28" s="1079"/>
      <c r="K28" s="1079"/>
      <c r="L28" s="1079"/>
      <c r="M28" s="1079"/>
      <c r="N28" s="1079"/>
      <c r="O28" s="1079"/>
      <c r="P28" s="1080"/>
      <c r="Q28" s="1081">
        <v>9081</v>
      </c>
      <c r="R28" s="1082"/>
      <c r="S28" s="1082"/>
      <c r="T28" s="1082"/>
      <c r="U28" s="1082"/>
      <c r="V28" s="1082">
        <v>8711</v>
      </c>
      <c r="W28" s="1082"/>
      <c r="X28" s="1082"/>
      <c r="Y28" s="1082"/>
      <c r="Z28" s="1082"/>
      <c r="AA28" s="1082">
        <v>370</v>
      </c>
      <c r="AB28" s="1082"/>
      <c r="AC28" s="1082"/>
      <c r="AD28" s="1082"/>
      <c r="AE28" s="1083"/>
      <c r="AF28" s="1084">
        <v>370</v>
      </c>
      <c r="AG28" s="1082"/>
      <c r="AH28" s="1082"/>
      <c r="AI28" s="1082"/>
      <c r="AJ28" s="1085"/>
      <c r="AK28" s="1086">
        <v>612</v>
      </c>
      <c r="AL28" s="1074"/>
      <c r="AM28" s="1074"/>
      <c r="AN28" s="1074"/>
      <c r="AO28" s="1074"/>
      <c r="AP28" s="1074" t="s">
        <v>561</v>
      </c>
      <c r="AQ28" s="1074"/>
      <c r="AR28" s="1074"/>
      <c r="AS28" s="1074"/>
      <c r="AT28" s="1074"/>
      <c r="AU28" s="1074" t="s">
        <v>561</v>
      </c>
      <c r="AV28" s="1074"/>
      <c r="AW28" s="1074"/>
      <c r="AX28" s="1074"/>
      <c r="AY28" s="1074"/>
      <c r="AZ28" s="1075"/>
      <c r="BA28" s="1075"/>
      <c r="BB28" s="1075"/>
      <c r="BC28" s="1075"/>
      <c r="BD28" s="1075"/>
      <c r="BE28" s="1076"/>
      <c r="BF28" s="1076"/>
      <c r="BG28" s="1076"/>
      <c r="BH28" s="1076"/>
      <c r="BI28" s="1077"/>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5" t="s">
        <v>376</v>
      </c>
      <c r="C29" s="1066"/>
      <c r="D29" s="1066"/>
      <c r="E29" s="1066"/>
      <c r="F29" s="1066"/>
      <c r="G29" s="1066"/>
      <c r="H29" s="1066"/>
      <c r="I29" s="1066"/>
      <c r="J29" s="1066"/>
      <c r="K29" s="1066"/>
      <c r="L29" s="1066"/>
      <c r="M29" s="1066"/>
      <c r="N29" s="1066"/>
      <c r="O29" s="1066"/>
      <c r="P29" s="1067"/>
      <c r="Q29" s="1071">
        <v>234</v>
      </c>
      <c r="R29" s="1072"/>
      <c r="S29" s="1072"/>
      <c r="T29" s="1072"/>
      <c r="U29" s="1072"/>
      <c r="V29" s="1072">
        <v>217</v>
      </c>
      <c r="W29" s="1072"/>
      <c r="X29" s="1072"/>
      <c r="Y29" s="1072"/>
      <c r="Z29" s="1072"/>
      <c r="AA29" s="1072">
        <v>17</v>
      </c>
      <c r="AB29" s="1072"/>
      <c r="AC29" s="1072"/>
      <c r="AD29" s="1072"/>
      <c r="AE29" s="1073"/>
      <c r="AF29" s="1045">
        <v>17</v>
      </c>
      <c r="AG29" s="1046"/>
      <c r="AH29" s="1046"/>
      <c r="AI29" s="1046"/>
      <c r="AJ29" s="1047"/>
      <c r="AK29" s="1006">
        <v>56</v>
      </c>
      <c r="AL29" s="997"/>
      <c r="AM29" s="997"/>
      <c r="AN29" s="997"/>
      <c r="AO29" s="997"/>
      <c r="AP29" s="997">
        <v>414</v>
      </c>
      <c r="AQ29" s="997"/>
      <c r="AR29" s="997"/>
      <c r="AS29" s="997"/>
      <c r="AT29" s="997"/>
      <c r="AU29" s="997">
        <v>85</v>
      </c>
      <c r="AV29" s="997"/>
      <c r="AW29" s="997"/>
      <c r="AX29" s="997"/>
      <c r="AY29" s="997"/>
      <c r="AZ29" s="1070"/>
      <c r="BA29" s="1070"/>
      <c r="BB29" s="1070"/>
      <c r="BC29" s="1070"/>
      <c r="BD29" s="1070"/>
      <c r="BE29" s="1060"/>
      <c r="BF29" s="1060"/>
      <c r="BG29" s="1060"/>
      <c r="BH29" s="1060"/>
      <c r="BI29" s="1061"/>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5" t="s">
        <v>377</v>
      </c>
      <c r="C30" s="1066"/>
      <c r="D30" s="1066"/>
      <c r="E30" s="1066"/>
      <c r="F30" s="1066"/>
      <c r="G30" s="1066"/>
      <c r="H30" s="1066"/>
      <c r="I30" s="1066"/>
      <c r="J30" s="1066"/>
      <c r="K30" s="1066"/>
      <c r="L30" s="1066"/>
      <c r="M30" s="1066"/>
      <c r="N30" s="1066"/>
      <c r="O30" s="1066"/>
      <c r="P30" s="1067"/>
      <c r="Q30" s="1071">
        <v>6225</v>
      </c>
      <c r="R30" s="1072"/>
      <c r="S30" s="1072"/>
      <c r="T30" s="1072"/>
      <c r="U30" s="1072"/>
      <c r="V30" s="1072">
        <v>6077</v>
      </c>
      <c r="W30" s="1072"/>
      <c r="X30" s="1072"/>
      <c r="Y30" s="1072"/>
      <c r="Z30" s="1072"/>
      <c r="AA30" s="1072">
        <v>148</v>
      </c>
      <c r="AB30" s="1072"/>
      <c r="AC30" s="1072"/>
      <c r="AD30" s="1072"/>
      <c r="AE30" s="1073"/>
      <c r="AF30" s="1045">
        <v>148</v>
      </c>
      <c r="AG30" s="1046"/>
      <c r="AH30" s="1046"/>
      <c r="AI30" s="1046"/>
      <c r="AJ30" s="1047"/>
      <c r="AK30" s="1006">
        <v>964</v>
      </c>
      <c r="AL30" s="997"/>
      <c r="AM30" s="997"/>
      <c r="AN30" s="997"/>
      <c r="AO30" s="997"/>
      <c r="AP30" s="997" t="s">
        <v>561</v>
      </c>
      <c r="AQ30" s="997"/>
      <c r="AR30" s="997"/>
      <c r="AS30" s="997"/>
      <c r="AT30" s="997"/>
      <c r="AU30" s="997" t="s">
        <v>561</v>
      </c>
      <c r="AV30" s="997"/>
      <c r="AW30" s="997"/>
      <c r="AX30" s="997"/>
      <c r="AY30" s="997"/>
      <c r="AZ30" s="1070"/>
      <c r="BA30" s="1070"/>
      <c r="BB30" s="1070"/>
      <c r="BC30" s="1070"/>
      <c r="BD30" s="1070"/>
      <c r="BE30" s="1060"/>
      <c r="BF30" s="1060"/>
      <c r="BG30" s="1060"/>
      <c r="BH30" s="1060"/>
      <c r="BI30" s="1061"/>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5" t="s">
        <v>378</v>
      </c>
      <c r="C31" s="1066"/>
      <c r="D31" s="1066"/>
      <c r="E31" s="1066"/>
      <c r="F31" s="1066"/>
      <c r="G31" s="1066"/>
      <c r="H31" s="1066"/>
      <c r="I31" s="1066"/>
      <c r="J31" s="1066"/>
      <c r="K31" s="1066"/>
      <c r="L31" s="1066"/>
      <c r="M31" s="1066"/>
      <c r="N31" s="1066"/>
      <c r="O31" s="1066"/>
      <c r="P31" s="1067"/>
      <c r="Q31" s="1071">
        <v>808</v>
      </c>
      <c r="R31" s="1072"/>
      <c r="S31" s="1072"/>
      <c r="T31" s="1072"/>
      <c r="U31" s="1072"/>
      <c r="V31" s="1072">
        <v>792</v>
      </c>
      <c r="W31" s="1072"/>
      <c r="X31" s="1072"/>
      <c r="Y31" s="1072"/>
      <c r="Z31" s="1072"/>
      <c r="AA31" s="1072">
        <v>16</v>
      </c>
      <c r="AB31" s="1072"/>
      <c r="AC31" s="1072"/>
      <c r="AD31" s="1072"/>
      <c r="AE31" s="1073"/>
      <c r="AF31" s="1045">
        <v>16</v>
      </c>
      <c r="AG31" s="1046"/>
      <c r="AH31" s="1046"/>
      <c r="AI31" s="1046"/>
      <c r="AJ31" s="1047"/>
      <c r="AK31" s="1006">
        <v>224</v>
      </c>
      <c r="AL31" s="997"/>
      <c r="AM31" s="997"/>
      <c r="AN31" s="997"/>
      <c r="AO31" s="997"/>
      <c r="AP31" s="997" t="s">
        <v>561</v>
      </c>
      <c r="AQ31" s="997"/>
      <c r="AR31" s="997"/>
      <c r="AS31" s="997"/>
      <c r="AT31" s="997"/>
      <c r="AU31" s="997" t="s">
        <v>561</v>
      </c>
      <c r="AV31" s="997"/>
      <c r="AW31" s="997"/>
      <c r="AX31" s="997"/>
      <c r="AY31" s="997"/>
      <c r="AZ31" s="1070"/>
      <c r="BA31" s="1070"/>
      <c r="BB31" s="1070"/>
      <c r="BC31" s="1070"/>
      <c r="BD31" s="1070"/>
      <c r="BE31" s="1060"/>
      <c r="BF31" s="1060"/>
      <c r="BG31" s="1060"/>
      <c r="BH31" s="1060"/>
      <c r="BI31" s="1061"/>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5" t="s">
        <v>379</v>
      </c>
      <c r="C32" s="1066"/>
      <c r="D32" s="1066"/>
      <c r="E32" s="1066"/>
      <c r="F32" s="1066"/>
      <c r="G32" s="1066"/>
      <c r="H32" s="1066"/>
      <c r="I32" s="1066"/>
      <c r="J32" s="1066"/>
      <c r="K32" s="1066"/>
      <c r="L32" s="1066"/>
      <c r="M32" s="1066"/>
      <c r="N32" s="1066"/>
      <c r="O32" s="1066"/>
      <c r="P32" s="1067"/>
      <c r="Q32" s="1071">
        <v>179</v>
      </c>
      <c r="R32" s="1072"/>
      <c r="S32" s="1072"/>
      <c r="T32" s="1072"/>
      <c r="U32" s="1072"/>
      <c r="V32" s="1072">
        <v>178</v>
      </c>
      <c r="W32" s="1072"/>
      <c r="X32" s="1072"/>
      <c r="Y32" s="1072"/>
      <c r="Z32" s="1072"/>
      <c r="AA32" s="1072">
        <v>2</v>
      </c>
      <c r="AB32" s="1072"/>
      <c r="AC32" s="1072"/>
      <c r="AD32" s="1072"/>
      <c r="AE32" s="1073"/>
      <c r="AF32" s="1045">
        <v>2</v>
      </c>
      <c r="AG32" s="1046"/>
      <c r="AH32" s="1046"/>
      <c r="AI32" s="1046"/>
      <c r="AJ32" s="1047"/>
      <c r="AK32" s="1006">
        <v>27</v>
      </c>
      <c r="AL32" s="997"/>
      <c r="AM32" s="997"/>
      <c r="AN32" s="997"/>
      <c r="AO32" s="997"/>
      <c r="AP32" s="997" t="s">
        <v>561</v>
      </c>
      <c r="AQ32" s="997"/>
      <c r="AR32" s="997"/>
      <c r="AS32" s="997"/>
      <c r="AT32" s="997"/>
      <c r="AU32" s="997" t="s">
        <v>561</v>
      </c>
      <c r="AV32" s="997"/>
      <c r="AW32" s="997"/>
      <c r="AX32" s="997"/>
      <c r="AY32" s="997"/>
      <c r="AZ32" s="1070"/>
      <c r="BA32" s="1070"/>
      <c r="BB32" s="1070"/>
      <c r="BC32" s="1070"/>
      <c r="BD32" s="1070"/>
      <c r="BE32" s="1060"/>
      <c r="BF32" s="1060"/>
      <c r="BG32" s="1060"/>
      <c r="BH32" s="1060"/>
      <c r="BI32" s="1061"/>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5" t="s">
        <v>380</v>
      </c>
      <c r="C33" s="1066"/>
      <c r="D33" s="1066"/>
      <c r="E33" s="1066"/>
      <c r="F33" s="1066"/>
      <c r="G33" s="1066"/>
      <c r="H33" s="1066"/>
      <c r="I33" s="1066"/>
      <c r="J33" s="1066"/>
      <c r="K33" s="1066"/>
      <c r="L33" s="1066"/>
      <c r="M33" s="1066"/>
      <c r="N33" s="1066"/>
      <c r="O33" s="1066"/>
      <c r="P33" s="1067"/>
      <c r="Q33" s="1071">
        <v>57</v>
      </c>
      <c r="R33" s="1072"/>
      <c r="S33" s="1072"/>
      <c r="T33" s="1072"/>
      <c r="U33" s="1072"/>
      <c r="V33" s="1072">
        <v>55</v>
      </c>
      <c r="W33" s="1072"/>
      <c r="X33" s="1072"/>
      <c r="Y33" s="1072"/>
      <c r="Z33" s="1072"/>
      <c r="AA33" s="1072">
        <v>2</v>
      </c>
      <c r="AB33" s="1072"/>
      <c r="AC33" s="1072"/>
      <c r="AD33" s="1072"/>
      <c r="AE33" s="1073"/>
      <c r="AF33" s="1045">
        <v>2</v>
      </c>
      <c r="AG33" s="1046"/>
      <c r="AH33" s="1046"/>
      <c r="AI33" s="1046"/>
      <c r="AJ33" s="1047"/>
      <c r="AK33" s="1006">
        <v>26</v>
      </c>
      <c r="AL33" s="997"/>
      <c r="AM33" s="997"/>
      <c r="AN33" s="997"/>
      <c r="AO33" s="997"/>
      <c r="AP33" s="997" t="s">
        <v>561</v>
      </c>
      <c r="AQ33" s="997"/>
      <c r="AR33" s="997"/>
      <c r="AS33" s="997"/>
      <c r="AT33" s="997"/>
      <c r="AU33" s="997" t="s">
        <v>561</v>
      </c>
      <c r="AV33" s="997"/>
      <c r="AW33" s="997"/>
      <c r="AX33" s="997"/>
      <c r="AY33" s="997"/>
      <c r="AZ33" s="1070"/>
      <c r="BA33" s="1070"/>
      <c r="BB33" s="1070"/>
      <c r="BC33" s="1070"/>
      <c r="BD33" s="1070"/>
      <c r="BE33" s="1060"/>
      <c r="BF33" s="1060"/>
      <c r="BG33" s="1060"/>
      <c r="BH33" s="1060"/>
      <c r="BI33" s="1061"/>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5" t="s">
        <v>381</v>
      </c>
      <c r="C34" s="1066"/>
      <c r="D34" s="1066"/>
      <c r="E34" s="1066"/>
      <c r="F34" s="1066"/>
      <c r="G34" s="1066"/>
      <c r="H34" s="1066"/>
      <c r="I34" s="1066"/>
      <c r="J34" s="1066"/>
      <c r="K34" s="1066"/>
      <c r="L34" s="1066"/>
      <c r="M34" s="1066"/>
      <c r="N34" s="1066"/>
      <c r="O34" s="1066"/>
      <c r="P34" s="1067"/>
      <c r="Q34" s="1071">
        <v>18</v>
      </c>
      <c r="R34" s="1072"/>
      <c r="S34" s="1072"/>
      <c r="T34" s="1072"/>
      <c r="U34" s="1072"/>
      <c r="V34" s="1072">
        <v>16</v>
      </c>
      <c r="W34" s="1072"/>
      <c r="X34" s="1072"/>
      <c r="Y34" s="1072"/>
      <c r="Z34" s="1072"/>
      <c r="AA34" s="1072">
        <v>2</v>
      </c>
      <c r="AB34" s="1072"/>
      <c r="AC34" s="1072"/>
      <c r="AD34" s="1072"/>
      <c r="AE34" s="1073"/>
      <c r="AF34" s="1045">
        <v>2</v>
      </c>
      <c r="AG34" s="1046"/>
      <c r="AH34" s="1046"/>
      <c r="AI34" s="1046"/>
      <c r="AJ34" s="1047"/>
      <c r="AK34" s="1006">
        <v>6</v>
      </c>
      <c r="AL34" s="997"/>
      <c r="AM34" s="997"/>
      <c r="AN34" s="997"/>
      <c r="AO34" s="997"/>
      <c r="AP34" s="997" t="s">
        <v>561</v>
      </c>
      <c r="AQ34" s="997"/>
      <c r="AR34" s="997"/>
      <c r="AS34" s="997"/>
      <c r="AT34" s="997"/>
      <c r="AU34" s="997" t="s">
        <v>561</v>
      </c>
      <c r="AV34" s="997"/>
      <c r="AW34" s="997"/>
      <c r="AX34" s="997"/>
      <c r="AY34" s="997"/>
      <c r="AZ34" s="1070"/>
      <c r="BA34" s="1070"/>
      <c r="BB34" s="1070"/>
      <c r="BC34" s="1070"/>
      <c r="BD34" s="1070"/>
      <c r="BE34" s="1060"/>
      <c r="BF34" s="1060"/>
      <c r="BG34" s="1060"/>
      <c r="BH34" s="1060"/>
      <c r="BI34" s="1061"/>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5" t="s">
        <v>382</v>
      </c>
      <c r="C35" s="1066"/>
      <c r="D35" s="1066"/>
      <c r="E35" s="1066"/>
      <c r="F35" s="1066"/>
      <c r="G35" s="1066"/>
      <c r="H35" s="1066"/>
      <c r="I35" s="1066"/>
      <c r="J35" s="1066"/>
      <c r="K35" s="1066"/>
      <c r="L35" s="1066"/>
      <c r="M35" s="1066"/>
      <c r="N35" s="1066"/>
      <c r="O35" s="1066"/>
      <c r="P35" s="1067"/>
      <c r="Q35" s="1071">
        <v>23</v>
      </c>
      <c r="R35" s="1072"/>
      <c r="S35" s="1072"/>
      <c r="T35" s="1072"/>
      <c r="U35" s="1072"/>
      <c r="V35" s="1072">
        <v>22</v>
      </c>
      <c r="W35" s="1072"/>
      <c r="X35" s="1072"/>
      <c r="Y35" s="1072"/>
      <c r="Z35" s="1072"/>
      <c r="AA35" s="1072">
        <v>2</v>
      </c>
      <c r="AB35" s="1072"/>
      <c r="AC35" s="1072"/>
      <c r="AD35" s="1072"/>
      <c r="AE35" s="1073"/>
      <c r="AF35" s="1045">
        <v>2</v>
      </c>
      <c r="AG35" s="1046"/>
      <c r="AH35" s="1046"/>
      <c r="AI35" s="1046"/>
      <c r="AJ35" s="1047"/>
      <c r="AK35" s="1006" t="s">
        <v>561</v>
      </c>
      <c r="AL35" s="997"/>
      <c r="AM35" s="997"/>
      <c r="AN35" s="997"/>
      <c r="AO35" s="997"/>
      <c r="AP35" s="997" t="s">
        <v>561</v>
      </c>
      <c r="AQ35" s="997"/>
      <c r="AR35" s="997"/>
      <c r="AS35" s="997"/>
      <c r="AT35" s="997"/>
      <c r="AU35" s="997" t="s">
        <v>561</v>
      </c>
      <c r="AV35" s="997"/>
      <c r="AW35" s="997"/>
      <c r="AX35" s="997"/>
      <c r="AY35" s="997"/>
      <c r="AZ35" s="1070"/>
      <c r="BA35" s="1070"/>
      <c r="BB35" s="1070"/>
      <c r="BC35" s="1070"/>
      <c r="BD35" s="1070"/>
      <c r="BE35" s="1060"/>
      <c r="BF35" s="1060"/>
      <c r="BG35" s="1060"/>
      <c r="BH35" s="1060"/>
      <c r="BI35" s="1061"/>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5" t="s">
        <v>383</v>
      </c>
      <c r="C36" s="1066"/>
      <c r="D36" s="1066"/>
      <c r="E36" s="1066"/>
      <c r="F36" s="1066"/>
      <c r="G36" s="1066"/>
      <c r="H36" s="1066"/>
      <c r="I36" s="1066"/>
      <c r="J36" s="1066"/>
      <c r="K36" s="1066"/>
      <c r="L36" s="1066"/>
      <c r="M36" s="1066"/>
      <c r="N36" s="1066"/>
      <c r="O36" s="1066"/>
      <c r="P36" s="1067"/>
      <c r="Q36" s="1071">
        <v>1998</v>
      </c>
      <c r="R36" s="1072"/>
      <c r="S36" s="1072"/>
      <c r="T36" s="1072"/>
      <c r="U36" s="1072"/>
      <c r="V36" s="1072">
        <v>2027</v>
      </c>
      <c r="W36" s="1072"/>
      <c r="X36" s="1072"/>
      <c r="Y36" s="1072"/>
      <c r="Z36" s="1072"/>
      <c r="AA36" s="1072">
        <v>-28</v>
      </c>
      <c r="AB36" s="1072"/>
      <c r="AC36" s="1072"/>
      <c r="AD36" s="1072"/>
      <c r="AE36" s="1073"/>
      <c r="AF36" s="1045">
        <v>2861</v>
      </c>
      <c r="AG36" s="1046"/>
      <c r="AH36" s="1046"/>
      <c r="AI36" s="1046"/>
      <c r="AJ36" s="1047"/>
      <c r="AK36" s="1006">
        <v>466</v>
      </c>
      <c r="AL36" s="997"/>
      <c r="AM36" s="997"/>
      <c r="AN36" s="997"/>
      <c r="AO36" s="997"/>
      <c r="AP36" s="997">
        <v>11278</v>
      </c>
      <c r="AQ36" s="997"/>
      <c r="AR36" s="997"/>
      <c r="AS36" s="997"/>
      <c r="AT36" s="997"/>
      <c r="AU36" s="997">
        <v>2233</v>
      </c>
      <c r="AV36" s="997"/>
      <c r="AW36" s="997"/>
      <c r="AX36" s="997"/>
      <c r="AY36" s="997"/>
      <c r="AZ36" s="1070"/>
      <c r="BA36" s="1070"/>
      <c r="BB36" s="1070"/>
      <c r="BC36" s="1070"/>
      <c r="BD36" s="1070"/>
      <c r="BE36" s="1060" t="s">
        <v>384</v>
      </c>
      <c r="BF36" s="1060"/>
      <c r="BG36" s="1060"/>
      <c r="BH36" s="1060"/>
      <c r="BI36" s="1061"/>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5" t="s">
        <v>385</v>
      </c>
      <c r="C37" s="1066"/>
      <c r="D37" s="1066"/>
      <c r="E37" s="1066"/>
      <c r="F37" s="1066"/>
      <c r="G37" s="1066"/>
      <c r="H37" s="1066"/>
      <c r="I37" s="1066"/>
      <c r="J37" s="1066"/>
      <c r="K37" s="1066"/>
      <c r="L37" s="1066"/>
      <c r="M37" s="1066"/>
      <c r="N37" s="1066"/>
      <c r="O37" s="1066"/>
      <c r="P37" s="1067"/>
      <c r="Q37" s="1071">
        <v>3849</v>
      </c>
      <c r="R37" s="1072"/>
      <c r="S37" s="1072"/>
      <c r="T37" s="1072"/>
      <c r="U37" s="1072"/>
      <c r="V37" s="1072">
        <v>4055</v>
      </c>
      <c r="W37" s="1072"/>
      <c r="X37" s="1072"/>
      <c r="Y37" s="1072"/>
      <c r="Z37" s="1072"/>
      <c r="AA37" s="1072">
        <v>-207</v>
      </c>
      <c r="AB37" s="1072"/>
      <c r="AC37" s="1072"/>
      <c r="AD37" s="1072"/>
      <c r="AE37" s="1073"/>
      <c r="AF37" s="1045">
        <v>1666</v>
      </c>
      <c r="AG37" s="1046"/>
      <c r="AH37" s="1046"/>
      <c r="AI37" s="1046"/>
      <c r="AJ37" s="1047"/>
      <c r="AK37" s="1006">
        <v>2315</v>
      </c>
      <c r="AL37" s="997"/>
      <c r="AM37" s="997"/>
      <c r="AN37" s="997"/>
      <c r="AO37" s="997"/>
      <c r="AP37" s="997">
        <v>29768</v>
      </c>
      <c r="AQ37" s="997"/>
      <c r="AR37" s="997"/>
      <c r="AS37" s="997"/>
      <c r="AT37" s="997"/>
      <c r="AU37" s="997">
        <v>25928</v>
      </c>
      <c r="AV37" s="997"/>
      <c r="AW37" s="997"/>
      <c r="AX37" s="997"/>
      <c r="AY37" s="997"/>
      <c r="AZ37" s="1070"/>
      <c r="BA37" s="1070"/>
      <c r="BB37" s="1070"/>
      <c r="BC37" s="1070"/>
      <c r="BD37" s="1070"/>
      <c r="BE37" s="1060" t="s">
        <v>384</v>
      </c>
      <c r="BF37" s="1060"/>
      <c r="BG37" s="1060"/>
      <c r="BH37" s="1060"/>
      <c r="BI37" s="1061"/>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5" t="s">
        <v>386</v>
      </c>
      <c r="C38" s="1066"/>
      <c r="D38" s="1066"/>
      <c r="E38" s="1066"/>
      <c r="F38" s="1066"/>
      <c r="G38" s="1066"/>
      <c r="H38" s="1066"/>
      <c r="I38" s="1066"/>
      <c r="J38" s="1066"/>
      <c r="K38" s="1066"/>
      <c r="L38" s="1066"/>
      <c r="M38" s="1066"/>
      <c r="N38" s="1066"/>
      <c r="O38" s="1066"/>
      <c r="P38" s="1067"/>
      <c r="Q38" s="1071">
        <v>9</v>
      </c>
      <c r="R38" s="1072"/>
      <c r="S38" s="1072"/>
      <c r="T38" s="1072"/>
      <c r="U38" s="1072"/>
      <c r="V38" s="1072">
        <v>8</v>
      </c>
      <c r="W38" s="1072"/>
      <c r="X38" s="1072"/>
      <c r="Y38" s="1072"/>
      <c r="Z38" s="1072"/>
      <c r="AA38" s="1072">
        <v>1</v>
      </c>
      <c r="AB38" s="1072"/>
      <c r="AC38" s="1072"/>
      <c r="AD38" s="1072"/>
      <c r="AE38" s="1073"/>
      <c r="AF38" s="1045">
        <v>1</v>
      </c>
      <c r="AG38" s="1046"/>
      <c r="AH38" s="1046"/>
      <c r="AI38" s="1046"/>
      <c r="AJ38" s="1047"/>
      <c r="AK38" s="1006" t="s">
        <v>561</v>
      </c>
      <c r="AL38" s="997"/>
      <c r="AM38" s="997"/>
      <c r="AN38" s="997"/>
      <c r="AO38" s="997"/>
      <c r="AP38" s="997" t="s">
        <v>561</v>
      </c>
      <c r="AQ38" s="997"/>
      <c r="AR38" s="997"/>
      <c r="AS38" s="997"/>
      <c r="AT38" s="997"/>
      <c r="AU38" s="997" t="s">
        <v>561</v>
      </c>
      <c r="AV38" s="997"/>
      <c r="AW38" s="997"/>
      <c r="AX38" s="997"/>
      <c r="AY38" s="997"/>
      <c r="AZ38" s="1070"/>
      <c r="BA38" s="1070"/>
      <c r="BB38" s="1070"/>
      <c r="BC38" s="1070"/>
      <c r="BD38" s="1070"/>
      <c r="BE38" s="1060" t="s">
        <v>387</v>
      </c>
      <c r="BF38" s="1060"/>
      <c r="BG38" s="1060"/>
      <c r="BH38" s="1060"/>
      <c r="BI38" s="1061"/>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5"/>
      <c r="C39" s="1066"/>
      <c r="D39" s="1066"/>
      <c r="E39" s="1066"/>
      <c r="F39" s="1066"/>
      <c r="G39" s="1066"/>
      <c r="H39" s="1066"/>
      <c r="I39" s="1066"/>
      <c r="J39" s="1066"/>
      <c r="K39" s="1066"/>
      <c r="L39" s="1066"/>
      <c r="M39" s="1066"/>
      <c r="N39" s="1066"/>
      <c r="O39" s="1066"/>
      <c r="P39" s="1067"/>
      <c r="Q39" s="1071"/>
      <c r="R39" s="1072"/>
      <c r="S39" s="1072"/>
      <c r="T39" s="1072"/>
      <c r="U39" s="1072"/>
      <c r="V39" s="1072"/>
      <c r="W39" s="1072"/>
      <c r="X39" s="1072"/>
      <c r="Y39" s="1072"/>
      <c r="Z39" s="1072"/>
      <c r="AA39" s="1072"/>
      <c r="AB39" s="1072"/>
      <c r="AC39" s="1072"/>
      <c r="AD39" s="1072"/>
      <c r="AE39" s="1073"/>
      <c r="AF39" s="1045"/>
      <c r="AG39" s="1046"/>
      <c r="AH39" s="1046"/>
      <c r="AI39" s="1046"/>
      <c r="AJ39" s="1047"/>
      <c r="AK39" s="1006"/>
      <c r="AL39" s="997"/>
      <c r="AM39" s="997"/>
      <c r="AN39" s="997"/>
      <c r="AO39" s="997"/>
      <c r="AP39" s="997"/>
      <c r="AQ39" s="997"/>
      <c r="AR39" s="997"/>
      <c r="AS39" s="997"/>
      <c r="AT39" s="997"/>
      <c r="AU39" s="997"/>
      <c r="AV39" s="997"/>
      <c r="AW39" s="997"/>
      <c r="AX39" s="997"/>
      <c r="AY39" s="997"/>
      <c r="AZ39" s="1070"/>
      <c r="BA39" s="1070"/>
      <c r="BB39" s="1070"/>
      <c r="BC39" s="1070"/>
      <c r="BD39" s="1070"/>
      <c r="BE39" s="1060"/>
      <c r="BF39" s="1060"/>
      <c r="BG39" s="1060"/>
      <c r="BH39" s="1060"/>
      <c r="BI39" s="1061"/>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5"/>
      <c r="C40" s="1066"/>
      <c r="D40" s="1066"/>
      <c r="E40" s="1066"/>
      <c r="F40" s="1066"/>
      <c r="G40" s="1066"/>
      <c r="H40" s="1066"/>
      <c r="I40" s="1066"/>
      <c r="J40" s="1066"/>
      <c r="K40" s="1066"/>
      <c r="L40" s="1066"/>
      <c r="M40" s="1066"/>
      <c r="N40" s="1066"/>
      <c r="O40" s="1066"/>
      <c r="P40" s="1067"/>
      <c r="Q40" s="1071"/>
      <c r="R40" s="1072"/>
      <c r="S40" s="1072"/>
      <c r="T40" s="1072"/>
      <c r="U40" s="1072"/>
      <c r="V40" s="1072"/>
      <c r="W40" s="1072"/>
      <c r="X40" s="1072"/>
      <c r="Y40" s="1072"/>
      <c r="Z40" s="1072"/>
      <c r="AA40" s="1072"/>
      <c r="AB40" s="1072"/>
      <c r="AC40" s="1072"/>
      <c r="AD40" s="1072"/>
      <c r="AE40" s="1073"/>
      <c r="AF40" s="1045"/>
      <c r="AG40" s="1046"/>
      <c r="AH40" s="1046"/>
      <c r="AI40" s="1046"/>
      <c r="AJ40" s="1047"/>
      <c r="AK40" s="1006"/>
      <c r="AL40" s="997"/>
      <c r="AM40" s="997"/>
      <c r="AN40" s="997"/>
      <c r="AO40" s="997"/>
      <c r="AP40" s="997"/>
      <c r="AQ40" s="997"/>
      <c r="AR40" s="997"/>
      <c r="AS40" s="997"/>
      <c r="AT40" s="997"/>
      <c r="AU40" s="997"/>
      <c r="AV40" s="997"/>
      <c r="AW40" s="997"/>
      <c r="AX40" s="997"/>
      <c r="AY40" s="997"/>
      <c r="AZ40" s="1070"/>
      <c r="BA40" s="1070"/>
      <c r="BB40" s="1070"/>
      <c r="BC40" s="1070"/>
      <c r="BD40" s="1070"/>
      <c r="BE40" s="1060"/>
      <c r="BF40" s="1060"/>
      <c r="BG40" s="1060"/>
      <c r="BH40" s="1060"/>
      <c r="BI40" s="1061"/>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5"/>
      <c r="C41" s="1066"/>
      <c r="D41" s="1066"/>
      <c r="E41" s="1066"/>
      <c r="F41" s="1066"/>
      <c r="G41" s="1066"/>
      <c r="H41" s="1066"/>
      <c r="I41" s="1066"/>
      <c r="J41" s="1066"/>
      <c r="K41" s="1066"/>
      <c r="L41" s="1066"/>
      <c r="M41" s="1066"/>
      <c r="N41" s="1066"/>
      <c r="O41" s="1066"/>
      <c r="P41" s="1067"/>
      <c r="Q41" s="1071"/>
      <c r="R41" s="1072"/>
      <c r="S41" s="1072"/>
      <c r="T41" s="1072"/>
      <c r="U41" s="1072"/>
      <c r="V41" s="1072"/>
      <c r="W41" s="1072"/>
      <c r="X41" s="1072"/>
      <c r="Y41" s="1072"/>
      <c r="Z41" s="1072"/>
      <c r="AA41" s="1072"/>
      <c r="AB41" s="1072"/>
      <c r="AC41" s="1072"/>
      <c r="AD41" s="1072"/>
      <c r="AE41" s="1073"/>
      <c r="AF41" s="1045"/>
      <c r="AG41" s="1046"/>
      <c r="AH41" s="1046"/>
      <c r="AI41" s="1046"/>
      <c r="AJ41" s="1047"/>
      <c r="AK41" s="1006"/>
      <c r="AL41" s="997"/>
      <c r="AM41" s="997"/>
      <c r="AN41" s="997"/>
      <c r="AO41" s="997"/>
      <c r="AP41" s="997"/>
      <c r="AQ41" s="997"/>
      <c r="AR41" s="997"/>
      <c r="AS41" s="997"/>
      <c r="AT41" s="997"/>
      <c r="AU41" s="997"/>
      <c r="AV41" s="997"/>
      <c r="AW41" s="997"/>
      <c r="AX41" s="997"/>
      <c r="AY41" s="997"/>
      <c r="AZ41" s="1070"/>
      <c r="BA41" s="1070"/>
      <c r="BB41" s="1070"/>
      <c r="BC41" s="1070"/>
      <c r="BD41" s="1070"/>
      <c r="BE41" s="1060"/>
      <c r="BF41" s="1060"/>
      <c r="BG41" s="1060"/>
      <c r="BH41" s="1060"/>
      <c r="BI41" s="1061"/>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5"/>
      <c r="C42" s="1066"/>
      <c r="D42" s="1066"/>
      <c r="E42" s="1066"/>
      <c r="F42" s="1066"/>
      <c r="G42" s="1066"/>
      <c r="H42" s="1066"/>
      <c r="I42" s="1066"/>
      <c r="J42" s="1066"/>
      <c r="K42" s="1066"/>
      <c r="L42" s="1066"/>
      <c r="M42" s="1066"/>
      <c r="N42" s="1066"/>
      <c r="O42" s="1066"/>
      <c r="P42" s="1067"/>
      <c r="Q42" s="1071"/>
      <c r="R42" s="1072"/>
      <c r="S42" s="1072"/>
      <c r="T42" s="1072"/>
      <c r="U42" s="1072"/>
      <c r="V42" s="1072"/>
      <c r="W42" s="1072"/>
      <c r="X42" s="1072"/>
      <c r="Y42" s="1072"/>
      <c r="Z42" s="1072"/>
      <c r="AA42" s="1072"/>
      <c r="AB42" s="1072"/>
      <c r="AC42" s="1072"/>
      <c r="AD42" s="1072"/>
      <c r="AE42" s="1073"/>
      <c r="AF42" s="1045"/>
      <c r="AG42" s="1046"/>
      <c r="AH42" s="1046"/>
      <c r="AI42" s="1046"/>
      <c r="AJ42" s="1047"/>
      <c r="AK42" s="1006"/>
      <c r="AL42" s="997"/>
      <c r="AM42" s="997"/>
      <c r="AN42" s="997"/>
      <c r="AO42" s="997"/>
      <c r="AP42" s="997"/>
      <c r="AQ42" s="997"/>
      <c r="AR42" s="997"/>
      <c r="AS42" s="997"/>
      <c r="AT42" s="997"/>
      <c r="AU42" s="997"/>
      <c r="AV42" s="997"/>
      <c r="AW42" s="997"/>
      <c r="AX42" s="997"/>
      <c r="AY42" s="997"/>
      <c r="AZ42" s="1070"/>
      <c r="BA42" s="1070"/>
      <c r="BB42" s="1070"/>
      <c r="BC42" s="1070"/>
      <c r="BD42" s="1070"/>
      <c r="BE42" s="1060"/>
      <c r="BF42" s="1060"/>
      <c r="BG42" s="1060"/>
      <c r="BH42" s="1060"/>
      <c r="BI42" s="1061"/>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5"/>
      <c r="C43" s="1066"/>
      <c r="D43" s="1066"/>
      <c r="E43" s="1066"/>
      <c r="F43" s="1066"/>
      <c r="G43" s="1066"/>
      <c r="H43" s="1066"/>
      <c r="I43" s="1066"/>
      <c r="J43" s="1066"/>
      <c r="K43" s="1066"/>
      <c r="L43" s="1066"/>
      <c r="M43" s="1066"/>
      <c r="N43" s="1066"/>
      <c r="O43" s="1066"/>
      <c r="P43" s="1067"/>
      <c r="Q43" s="1071"/>
      <c r="R43" s="1072"/>
      <c r="S43" s="1072"/>
      <c r="T43" s="1072"/>
      <c r="U43" s="1072"/>
      <c r="V43" s="1072"/>
      <c r="W43" s="1072"/>
      <c r="X43" s="1072"/>
      <c r="Y43" s="1072"/>
      <c r="Z43" s="1072"/>
      <c r="AA43" s="1072"/>
      <c r="AB43" s="1072"/>
      <c r="AC43" s="1072"/>
      <c r="AD43" s="1072"/>
      <c r="AE43" s="1073"/>
      <c r="AF43" s="1045"/>
      <c r="AG43" s="1046"/>
      <c r="AH43" s="1046"/>
      <c r="AI43" s="1046"/>
      <c r="AJ43" s="1047"/>
      <c r="AK43" s="1006"/>
      <c r="AL43" s="997"/>
      <c r="AM43" s="997"/>
      <c r="AN43" s="997"/>
      <c r="AO43" s="997"/>
      <c r="AP43" s="997"/>
      <c r="AQ43" s="997"/>
      <c r="AR43" s="997"/>
      <c r="AS43" s="997"/>
      <c r="AT43" s="997"/>
      <c r="AU43" s="997"/>
      <c r="AV43" s="997"/>
      <c r="AW43" s="997"/>
      <c r="AX43" s="997"/>
      <c r="AY43" s="997"/>
      <c r="AZ43" s="1070"/>
      <c r="BA43" s="1070"/>
      <c r="BB43" s="1070"/>
      <c r="BC43" s="1070"/>
      <c r="BD43" s="1070"/>
      <c r="BE43" s="1060"/>
      <c r="BF43" s="1060"/>
      <c r="BG43" s="1060"/>
      <c r="BH43" s="1060"/>
      <c r="BI43" s="1061"/>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5"/>
      <c r="C44" s="1066"/>
      <c r="D44" s="1066"/>
      <c r="E44" s="1066"/>
      <c r="F44" s="1066"/>
      <c r="G44" s="1066"/>
      <c r="H44" s="1066"/>
      <c r="I44" s="1066"/>
      <c r="J44" s="1066"/>
      <c r="K44" s="1066"/>
      <c r="L44" s="1066"/>
      <c r="M44" s="1066"/>
      <c r="N44" s="1066"/>
      <c r="O44" s="1066"/>
      <c r="P44" s="1067"/>
      <c r="Q44" s="1071"/>
      <c r="R44" s="1072"/>
      <c r="S44" s="1072"/>
      <c r="T44" s="1072"/>
      <c r="U44" s="1072"/>
      <c r="V44" s="1072"/>
      <c r="W44" s="1072"/>
      <c r="X44" s="1072"/>
      <c r="Y44" s="1072"/>
      <c r="Z44" s="1072"/>
      <c r="AA44" s="1072"/>
      <c r="AB44" s="1072"/>
      <c r="AC44" s="1072"/>
      <c r="AD44" s="1072"/>
      <c r="AE44" s="1073"/>
      <c r="AF44" s="1045"/>
      <c r="AG44" s="1046"/>
      <c r="AH44" s="1046"/>
      <c r="AI44" s="1046"/>
      <c r="AJ44" s="1047"/>
      <c r="AK44" s="1006"/>
      <c r="AL44" s="997"/>
      <c r="AM44" s="997"/>
      <c r="AN44" s="997"/>
      <c r="AO44" s="997"/>
      <c r="AP44" s="997"/>
      <c r="AQ44" s="997"/>
      <c r="AR44" s="997"/>
      <c r="AS44" s="997"/>
      <c r="AT44" s="997"/>
      <c r="AU44" s="997"/>
      <c r="AV44" s="997"/>
      <c r="AW44" s="997"/>
      <c r="AX44" s="997"/>
      <c r="AY44" s="997"/>
      <c r="AZ44" s="1070"/>
      <c r="BA44" s="1070"/>
      <c r="BB44" s="1070"/>
      <c r="BC44" s="1070"/>
      <c r="BD44" s="1070"/>
      <c r="BE44" s="1060"/>
      <c r="BF44" s="1060"/>
      <c r="BG44" s="1060"/>
      <c r="BH44" s="1060"/>
      <c r="BI44" s="1061"/>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5"/>
      <c r="C45" s="1066"/>
      <c r="D45" s="1066"/>
      <c r="E45" s="1066"/>
      <c r="F45" s="1066"/>
      <c r="G45" s="1066"/>
      <c r="H45" s="1066"/>
      <c r="I45" s="1066"/>
      <c r="J45" s="1066"/>
      <c r="K45" s="1066"/>
      <c r="L45" s="1066"/>
      <c r="M45" s="1066"/>
      <c r="N45" s="1066"/>
      <c r="O45" s="1066"/>
      <c r="P45" s="1067"/>
      <c r="Q45" s="1071"/>
      <c r="R45" s="1072"/>
      <c r="S45" s="1072"/>
      <c r="T45" s="1072"/>
      <c r="U45" s="1072"/>
      <c r="V45" s="1072"/>
      <c r="W45" s="1072"/>
      <c r="X45" s="1072"/>
      <c r="Y45" s="1072"/>
      <c r="Z45" s="1072"/>
      <c r="AA45" s="1072"/>
      <c r="AB45" s="1072"/>
      <c r="AC45" s="1072"/>
      <c r="AD45" s="1072"/>
      <c r="AE45" s="1073"/>
      <c r="AF45" s="1045"/>
      <c r="AG45" s="1046"/>
      <c r="AH45" s="1046"/>
      <c r="AI45" s="1046"/>
      <c r="AJ45" s="1047"/>
      <c r="AK45" s="1006"/>
      <c r="AL45" s="997"/>
      <c r="AM45" s="997"/>
      <c r="AN45" s="997"/>
      <c r="AO45" s="997"/>
      <c r="AP45" s="997"/>
      <c r="AQ45" s="997"/>
      <c r="AR45" s="997"/>
      <c r="AS45" s="997"/>
      <c r="AT45" s="997"/>
      <c r="AU45" s="997"/>
      <c r="AV45" s="997"/>
      <c r="AW45" s="997"/>
      <c r="AX45" s="997"/>
      <c r="AY45" s="997"/>
      <c r="AZ45" s="1070"/>
      <c r="BA45" s="1070"/>
      <c r="BB45" s="1070"/>
      <c r="BC45" s="1070"/>
      <c r="BD45" s="1070"/>
      <c r="BE45" s="1060"/>
      <c r="BF45" s="1060"/>
      <c r="BG45" s="1060"/>
      <c r="BH45" s="1060"/>
      <c r="BI45" s="1061"/>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5"/>
      <c r="C46" s="1066"/>
      <c r="D46" s="1066"/>
      <c r="E46" s="1066"/>
      <c r="F46" s="1066"/>
      <c r="G46" s="1066"/>
      <c r="H46" s="1066"/>
      <c r="I46" s="1066"/>
      <c r="J46" s="1066"/>
      <c r="K46" s="1066"/>
      <c r="L46" s="1066"/>
      <c r="M46" s="1066"/>
      <c r="N46" s="1066"/>
      <c r="O46" s="1066"/>
      <c r="P46" s="1067"/>
      <c r="Q46" s="1071"/>
      <c r="R46" s="1072"/>
      <c r="S46" s="1072"/>
      <c r="T46" s="1072"/>
      <c r="U46" s="1072"/>
      <c r="V46" s="1072"/>
      <c r="W46" s="1072"/>
      <c r="X46" s="1072"/>
      <c r="Y46" s="1072"/>
      <c r="Z46" s="1072"/>
      <c r="AA46" s="1072"/>
      <c r="AB46" s="1072"/>
      <c r="AC46" s="1072"/>
      <c r="AD46" s="1072"/>
      <c r="AE46" s="1073"/>
      <c r="AF46" s="1045"/>
      <c r="AG46" s="1046"/>
      <c r="AH46" s="1046"/>
      <c r="AI46" s="1046"/>
      <c r="AJ46" s="1047"/>
      <c r="AK46" s="1006"/>
      <c r="AL46" s="997"/>
      <c r="AM46" s="997"/>
      <c r="AN46" s="997"/>
      <c r="AO46" s="997"/>
      <c r="AP46" s="997"/>
      <c r="AQ46" s="997"/>
      <c r="AR46" s="997"/>
      <c r="AS46" s="997"/>
      <c r="AT46" s="997"/>
      <c r="AU46" s="997"/>
      <c r="AV46" s="997"/>
      <c r="AW46" s="997"/>
      <c r="AX46" s="997"/>
      <c r="AY46" s="997"/>
      <c r="AZ46" s="1070"/>
      <c r="BA46" s="1070"/>
      <c r="BB46" s="1070"/>
      <c r="BC46" s="1070"/>
      <c r="BD46" s="1070"/>
      <c r="BE46" s="1060"/>
      <c r="BF46" s="1060"/>
      <c r="BG46" s="1060"/>
      <c r="BH46" s="1060"/>
      <c r="BI46" s="1061"/>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5"/>
      <c r="C47" s="1066"/>
      <c r="D47" s="1066"/>
      <c r="E47" s="1066"/>
      <c r="F47" s="1066"/>
      <c r="G47" s="1066"/>
      <c r="H47" s="1066"/>
      <c r="I47" s="1066"/>
      <c r="J47" s="1066"/>
      <c r="K47" s="1066"/>
      <c r="L47" s="1066"/>
      <c r="M47" s="1066"/>
      <c r="N47" s="1066"/>
      <c r="O47" s="1066"/>
      <c r="P47" s="1067"/>
      <c r="Q47" s="1071"/>
      <c r="R47" s="1072"/>
      <c r="S47" s="1072"/>
      <c r="T47" s="1072"/>
      <c r="U47" s="1072"/>
      <c r="V47" s="1072"/>
      <c r="W47" s="1072"/>
      <c r="X47" s="1072"/>
      <c r="Y47" s="1072"/>
      <c r="Z47" s="1072"/>
      <c r="AA47" s="1072"/>
      <c r="AB47" s="1072"/>
      <c r="AC47" s="1072"/>
      <c r="AD47" s="1072"/>
      <c r="AE47" s="1073"/>
      <c r="AF47" s="1045"/>
      <c r="AG47" s="1046"/>
      <c r="AH47" s="1046"/>
      <c r="AI47" s="1046"/>
      <c r="AJ47" s="1047"/>
      <c r="AK47" s="1006"/>
      <c r="AL47" s="997"/>
      <c r="AM47" s="997"/>
      <c r="AN47" s="997"/>
      <c r="AO47" s="997"/>
      <c r="AP47" s="997"/>
      <c r="AQ47" s="997"/>
      <c r="AR47" s="997"/>
      <c r="AS47" s="997"/>
      <c r="AT47" s="997"/>
      <c r="AU47" s="997"/>
      <c r="AV47" s="997"/>
      <c r="AW47" s="997"/>
      <c r="AX47" s="997"/>
      <c r="AY47" s="997"/>
      <c r="AZ47" s="1070"/>
      <c r="BA47" s="1070"/>
      <c r="BB47" s="1070"/>
      <c r="BC47" s="1070"/>
      <c r="BD47" s="1070"/>
      <c r="BE47" s="1060"/>
      <c r="BF47" s="1060"/>
      <c r="BG47" s="1060"/>
      <c r="BH47" s="1060"/>
      <c r="BI47" s="1061"/>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5"/>
      <c r="C48" s="1066"/>
      <c r="D48" s="1066"/>
      <c r="E48" s="1066"/>
      <c r="F48" s="1066"/>
      <c r="G48" s="1066"/>
      <c r="H48" s="1066"/>
      <c r="I48" s="1066"/>
      <c r="J48" s="1066"/>
      <c r="K48" s="1066"/>
      <c r="L48" s="1066"/>
      <c r="M48" s="1066"/>
      <c r="N48" s="1066"/>
      <c r="O48" s="1066"/>
      <c r="P48" s="1067"/>
      <c r="Q48" s="1071"/>
      <c r="R48" s="1072"/>
      <c r="S48" s="1072"/>
      <c r="T48" s="1072"/>
      <c r="U48" s="1072"/>
      <c r="V48" s="1072"/>
      <c r="W48" s="1072"/>
      <c r="X48" s="1072"/>
      <c r="Y48" s="1072"/>
      <c r="Z48" s="1072"/>
      <c r="AA48" s="1072"/>
      <c r="AB48" s="1072"/>
      <c r="AC48" s="1072"/>
      <c r="AD48" s="1072"/>
      <c r="AE48" s="1073"/>
      <c r="AF48" s="1045"/>
      <c r="AG48" s="1046"/>
      <c r="AH48" s="1046"/>
      <c r="AI48" s="1046"/>
      <c r="AJ48" s="1047"/>
      <c r="AK48" s="1006"/>
      <c r="AL48" s="997"/>
      <c r="AM48" s="997"/>
      <c r="AN48" s="997"/>
      <c r="AO48" s="997"/>
      <c r="AP48" s="997"/>
      <c r="AQ48" s="997"/>
      <c r="AR48" s="997"/>
      <c r="AS48" s="997"/>
      <c r="AT48" s="997"/>
      <c r="AU48" s="997"/>
      <c r="AV48" s="997"/>
      <c r="AW48" s="997"/>
      <c r="AX48" s="997"/>
      <c r="AY48" s="997"/>
      <c r="AZ48" s="1070"/>
      <c r="BA48" s="1070"/>
      <c r="BB48" s="1070"/>
      <c r="BC48" s="1070"/>
      <c r="BD48" s="1070"/>
      <c r="BE48" s="1060"/>
      <c r="BF48" s="1060"/>
      <c r="BG48" s="1060"/>
      <c r="BH48" s="1060"/>
      <c r="BI48" s="1061"/>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5"/>
      <c r="C49" s="1066"/>
      <c r="D49" s="1066"/>
      <c r="E49" s="1066"/>
      <c r="F49" s="1066"/>
      <c r="G49" s="1066"/>
      <c r="H49" s="1066"/>
      <c r="I49" s="1066"/>
      <c r="J49" s="1066"/>
      <c r="K49" s="1066"/>
      <c r="L49" s="1066"/>
      <c r="M49" s="1066"/>
      <c r="N49" s="1066"/>
      <c r="O49" s="1066"/>
      <c r="P49" s="1067"/>
      <c r="Q49" s="1071"/>
      <c r="R49" s="1072"/>
      <c r="S49" s="1072"/>
      <c r="T49" s="1072"/>
      <c r="U49" s="1072"/>
      <c r="V49" s="1072"/>
      <c r="W49" s="1072"/>
      <c r="X49" s="1072"/>
      <c r="Y49" s="1072"/>
      <c r="Z49" s="1072"/>
      <c r="AA49" s="1072"/>
      <c r="AB49" s="1072"/>
      <c r="AC49" s="1072"/>
      <c r="AD49" s="1072"/>
      <c r="AE49" s="1073"/>
      <c r="AF49" s="1045"/>
      <c r="AG49" s="1046"/>
      <c r="AH49" s="1046"/>
      <c r="AI49" s="1046"/>
      <c r="AJ49" s="1047"/>
      <c r="AK49" s="1006"/>
      <c r="AL49" s="997"/>
      <c r="AM49" s="997"/>
      <c r="AN49" s="997"/>
      <c r="AO49" s="997"/>
      <c r="AP49" s="997"/>
      <c r="AQ49" s="997"/>
      <c r="AR49" s="997"/>
      <c r="AS49" s="997"/>
      <c r="AT49" s="997"/>
      <c r="AU49" s="997"/>
      <c r="AV49" s="997"/>
      <c r="AW49" s="997"/>
      <c r="AX49" s="997"/>
      <c r="AY49" s="997"/>
      <c r="AZ49" s="1070"/>
      <c r="BA49" s="1070"/>
      <c r="BB49" s="1070"/>
      <c r="BC49" s="1070"/>
      <c r="BD49" s="1070"/>
      <c r="BE49" s="1060"/>
      <c r="BF49" s="1060"/>
      <c r="BG49" s="1060"/>
      <c r="BH49" s="1060"/>
      <c r="BI49" s="1061"/>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5"/>
      <c r="C50" s="1066"/>
      <c r="D50" s="1066"/>
      <c r="E50" s="1066"/>
      <c r="F50" s="1066"/>
      <c r="G50" s="1066"/>
      <c r="H50" s="1066"/>
      <c r="I50" s="1066"/>
      <c r="J50" s="1066"/>
      <c r="K50" s="1066"/>
      <c r="L50" s="1066"/>
      <c r="M50" s="1066"/>
      <c r="N50" s="1066"/>
      <c r="O50" s="1066"/>
      <c r="P50" s="1067"/>
      <c r="Q50" s="1068"/>
      <c r="R50" s="1049"/>
      <c r="S50" s="1049"/>
      <c r="T50" s="1049"/>
      <c r="U50" s="1049"/>
      <c r="V50" s="1049"/>
      <c r="W50" s="1049"/>
      <c r="X50" s="1049"/>
      <c r="Y50" s="1049"/>
      <c r="Z50" s="1049"/>
      <c r="AA50" s="1049"/>
      <c r="AB50" s="1049"/>
      <c r="AC50" s="1049"/>
      <c r="AD50" s="1049"/>
      <c r="AE50" s="1069"/>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60"/>
      <c r="BF50" s="1060"/>
      <c r="BG50" s="1060"/>
      <c r="BH50" s="1060"/>
      <c r="BI50" s="1061"/>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5"/>
      <c r="C51" s="1066"/>
      <c r="D51" s="1066"/>
      <c r="E51" s="1066"/>
      <c r="F51" s="1066"/>
      <c r="G51" s="1066"/>
      <c r="H51" s="1066"/>
      <c r="I51" s="1066"/>
      <c r="J51" s="1066"/>
      <c r="K51" s="1066"/>
      <c r="L51" s="1066"/>
      <c r="M51" s="1066"/>
      <c r="N51" s="1066"/>
      <c r="O51" s="1066"/>
      <c r="P51" s="1067"/>
      <c r="Q51" s="1068"/>
      <c r="R51" s="1049"/>
      <c r="S51" s="1049"/>
      <c r="T51" s="1049"/>
      <c r="U51" s="1049"/>
      <c r="V51" s="1049"/>
      <c r="W51" s="1049"/>
      <c r="X51" s="1049"/>
      <c r="Y51" s="1049"/>
      <c r="Z51" s="1049"/>
      <c r="AA51" s="1049"/>
      <c r="AB51" s="1049"/>
      <c r="AC51" s="1049"/>
      <c r="AD51" s="1049"/>
      <c r="AE51" s="1069"/>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60"/>
      <c r="BF51" s="1060"/>
      <c r="BG51" s="1060"/>
      <c r="BH51" s="1060"/>
      <c r="BI51" s="1061"/>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5"/>
      <c r="C52" s="1066"/>
      <c r="D52" s="1066"/>
      <c r="E52" s="1066"/>
      <c r="F52" s="1066"/>
      <c r="G52" s="1066"/>
      <c r="H52" s="1066"/>
      <c r="I52" s="1066"/>
      <c r="J52" s="1066"/>
      <c r="K52" s="1066"/>
      <c r="L52" s="1066"/>
      <c r="M52" s="1066"/>
      <c r="N52" s="1066"/>
      <c r="O52" s="1066"/>
      <c r="P52" s="1067"/>
      <c r="Q52" s="1068"/>
      <c r="R52" s="1049"/>
      <c r="S52" s="1049"/>
      <c r="T52" s="1049"/>
      <c r="U52" s="1049"/>
      <c r="V52" s="1049"/>
      <c r="W52" s="1049"/>
      <c r="X52" s="1049"/>
      <c r="Y52" s="1049"/>
      <c r="Z52" s="1049"/>
      <c r="AA52" s="1049"/>
      <c r="AB52" s="1049"/>
      <c r="AC52" s="1049"/>
      <c r="AD52" s="1049"/>
      <c r="AE52" s="1069"/>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60"/>
      <c r="BF52" s="1060"/>
      <c r="BG52" s="1060"/>
      <c r="BH52" s="1060"/>
      <c r="BI52" s="1061"/>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5"/>
      <c r="C53" s="1066"/>
      <c r="D53" s="1066"/>
      <c r="E53" s="1066"/>
      <c r="F53" s="1066"/>
      <c r="G53" s="1066"/>
      <c r="H53" s="1066"/>
      <c r="I53" s="1066"/>
      <c r="J53" s="1066"/>
      <c r="K53" s="1066"/>
      <c r="L53" s="1066"/>
      <c r="M53" s="1066"/>
      <c r="N53" s="1066"/>
      <c r="O53" s="1066"/>
      <c r="P53" s="1067"/>
      <c r="Q53" s="1068"/>
      <c r="R53" s="1049"/>
      <c r="S53" s="1049"/>
      <c r="T53" s="1049"/>
      <c r="U53" s="1049"/>
      <c r="V53" s="1049"/>
      <c r="W53" s="1049"/>
      <c r="X53" s="1049"/>
      <c r="Y53" s="1049"/>
      <c r="Z53" s="1049"/>
      <c r="AA53" s="1049"/>
      <c r="AB53" s="1049"/>
      <c r="AC53" s="1049"/>
      <c r="AD53" s="1049"/>
      <c r="AE53" s="1069"/>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60"/>
      <c r="BF53" s="1060"/>
      <c r="BG53" s="1060"/>
      <c r="BH53" s="1060"/>
      <c r="BI53" s="1061"/>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5"/>
      <c r="C54" s="1066"/>
      <c r="D54" s="1066"/>
      <c r="E54" s="1066"/>
      <c r="F54" s="1066"/>
      <c r="G54" s="1066"/>
      <c r="H54" s="1066"/>
      <c r="I54" s="1066"/>
      <c r="J54" s="1066"/>
      <c r="K54" s="1066"/>
      <c r="L54" s="1066"/>
      <c r="M54" s="1066"/>
      <c r="N54" s="1066"/>
      <c r="O54" s="1066"/>
      <c r="P54" s="1067"/>
      <c r="Q54" s="1068"/>
      <c r="R54" s="1049"/>
      <c r="S54" s="1049"/>
      <c r="T54" s="1049"/>
      <c r="U54" s="1049"/>
      <c r="V54" s="1049"/>
      <c r="W54" s="1049"/>
      <c r="X54" s="1049"/>
      <c r="Y54" s="1049"/>
      <c r="Z54" s="1049"/>
      <c r="AA54" s="1049"/>
      <c r="AB54" s="1049"/>
      <c r="AC54" s="1049"/>
      <c r="AD54" s="1049"/>
      <c r="AE54" s="1069"/>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60"/>
      <c r="BF54" s="1060"/>
      <c r="BG54" s="1060"/>
      <c r="BH54" s="1060"/>
      <c r="BI54" s="1061"/>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5"/>
      <c r="C55" s="1066"/>
      <c r="D55" s="1066"/>
      <c r="E55" s="1066"/>
      <c r="F55" s="1066"/>
      <c r="G55" s="1066"/>
      <c r="H55" s="1066"/>
      <c r="I55" s="1066"/>
      <c r="J55" s="1066"/>
      <c r="K55" s="1066"/>
      <c r="L55" s="1066"/>
      <c r="M55" s="1066"/>
      <c r="N55" s="1066"/>
      <c r="O55" s="1066"/>
      <c r="P55" s="1067"/>
      <c r="Q55" s="1068"/>
      <c r="R55" s="1049"/>
      <c r="S55" s="1049"/>
      <c r="T55" s="1049"/>
      <c r="U55" s="1049"/>
      <c r="V55" s="1049"/>
      <c r="W55" s="1049"/>
      <c r="X55" s="1049"/>
      <c r="Y55" s="1049"/>
      <c r="Z55" s="1049"/>
      <c r="AA55" s="1049"/>
      <c r="AB55" s="1049"/>
      <c r="AC55" s="1049"/>
      <c r="AD55" s="1049"/>
      <c r="AE55" s="1069"/>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60"/>
      <c r="BF55" s="1060"/>
      <c r="BG55" s="1060"/>
      <c r="BH55" s="1060"/>
      <c r="BI55" s="1061"/>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5"/>
      <c r="C56" s="1066"/>
      <c r="D56" s="1066"/>
      <c r="E56" s="1066"/>
      <c r="F56" s="1066"/>
      <c r="G56" s="1066"/>
      <c r="H56" s="1066"/>
      <c r="I56" s="1066"/>
      <c r="J56" s="1066"/>
      <c r="K56" s="1066"/>
      <c r="L56" s="1066"/>
      <c r="M56" s="1066"/>
      <c r="N56" s="1066"/>
      <c r="O56" s="1066"/>
      <c r="P56" s="1067"/>
      <c r="Q56" s="1068"/>
      <c r="R56" s="1049"/>
      <c r="S56" s="1049"/>
      <c r="T56" s="1049"/>
      <c r="U56" s="1049"/>
      <c r="V56" s="1049"/>
      <c r="W56" s="1049"/>
      <c r="X56" s="1049"/>
      <c r="Y56" s="1049"/>
      <c r="Z56" s="1049"/>
      <c r="AA56" s="1049"/>
      <c r="AB56" s="1049"/>
      <c r="AC56" s="1049"/>
      <c r="AD56" s="1049"/>
      <c r="AE56" s="1069"/>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60"/>
      <c r="BF56" s="1060"/>
      <c r="BG56" s="1060"/>
      <c r="BH56" s="1060"/>
      <c r="BI56" s="1061"/>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5"/>
      <c r="C57" s="1066"/>
      <c r="D57" s="1066"/>
      <c r="E57" s="1066"/>
      <c r="F57" s="1066"/>
      <c r="G57" s="1066"/>
      <c r="H57" s="1066"/>
      <c r="I57" s="1066"/>
      <c r="J57" s="1066"/>
      <c r="K57" s="1066"/>
      <c r="L57" s="1066"/>
      <c r="M57" s="1066"/>
      <c r="N57" s="1066"/>
      <c r="O57" s="1066"/>
      <c r="P57" s="1067"/>
      <c r="Q57" s="1068"/>
      <c r="R57" s="1049"/>
      <c r="S57" s="1049"/>
      <c r="T57" s="1049"/>
      <c r="U57" s="1049"/>
      <c r="V57" s="1049"/>
      <c r="W57" s="1049"/>
      <c r="X57" s="1049"/>
      <c r="Y57" s="1049"/>
      <c r="Z57" s="1049"/>
      <c r="AA57" s="1049"/>
      <c r="AB57" s="1049"/>
      <c r="AC57" s="1049"/>
      <c r="AD57" s="1049"/>
      <c r="AE57" s="1069"/>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60"/>
      <c r="BF57" s="1060"/>
      <c r="BG57" s="1060"/>
      <c r="BH57" s="1060"/>
      <c r="BI57" s="1061"/>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5"/>
      <c r="C58" s="1066"/>
      <c r="D58" s="1066"/>
      <c r="E58" s="1066"/>
      <c r="F58" s="1066"/>
      <c r="G58" s="1066"/>
      <c r="H58" s="1066"/>
      <c r="I58" s="1066"/>
      <c r="J58" s="1066"/>
      <c r="K58" s="1066"/>
      <c r="L58" s="1066"/>
      <c r="M58" s="1066"/>
      <c r="N58" s="1066"/>
      <c r="O58" s="1066"/>
      <c r="P58" s="1067"/>
      <c r="Q58" s="1068"/>
      <c r="R58" s="1049"/>
      <c r="S58" s="1049"/>
      <c r="T58" s="1049"/>
      <c r="U58" s="1049"/>
      <c r="V58" s="1049"/>
      <c r="W58" s="1049"/>
      <c r="X58" s="1049"/>
      <c r="Y58" s="1049"/>
      <c r="Z58" s="1049"/>
      <c r="AA58" s="1049"/>
      <c r="AB58" s="1049"/>
      <c r="AC58" s="1049"/>
      <c r="AD58" s="1049"/>
      <c r="AE58" s="1069"/>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60"/>
      <c r="BF58" s="1060"/>
      <c r="BG58" s="1060"/>
      <c r="BH58" s="1060"/>
      <c r="BI58" s="1061"/>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5"/>
      <c r="C59" s="1066"/>
      <c r="D59" s="1066"/>
      <c r="E59" s="1066"/>
      <c r="F59" s="1066"/>
      <c r="G59" s="1066"/>
      <c r="H59" s="1066"/>
      <c r="I59" s="1066"/>
      <c r="J59" s="1066"/>
      <c r="K59" s="1066"/>
      <c r="L59" s="1066"/>
      <c r="M59" s="1066"/>
      <c r="N59" s="1066"/>
      <c r="O59" s="1066"/>
      <c r="P59" s="1067"/>
      <c r="Q59" s="1068"/>
      <c r="R59" s="1049"/>
      <c r="S59" s="1049"/>
      <c r="T59" s="1049"/>
      <c r="U59" s="1049"/>
      <c r="V59" s="1049"/>
      <c r="W59" s="1049"/>
      <c r="X59" s="1049"/>
      <c r="Y59" s="1049"/>
      <c r="Z59" s="1049"/>
      <c r="AA59" s="1049"/>
      <c r="AB59" s="1049"/>
      <c r="AC59" s="1049"/>
      <c r="AD59" s="1049"/>
      <c r="AE59" s="1069"/>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60"/>
      <c r="BF59" s="1060"/>
      <c r="BG59" s="1060"/>
      <c r="BH59" s="1060"/>
      <c r="BI59" s="1061"/>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5"/>
      <c r="C60" s="1066"/>
      <c r="D60" s="1066"/>
      <c r="E60" s="1066"/>
      <c r="F60" s="1066"/>
      <c r="G60" s="1066"/>
      <c r="H60" s="1066"/>
      <c r="I60" s="1066"/>
      <c r="J60" s="1066"/>
      <c r="K60" s="1066"/>
      <c r="L60" s="1066"/>
      <c r="M60" s="1066"/>
      <c r="N60" s="1066"/>
      <c r="O60" s="1066"/>
      <c r="P60" s="1067"/>
      <c r="Q60" s="1068"/>
      <c r="R60" s="1049"/>
      <c r="S60" s="1049"/>
      <c r="T60" s="1049"/>
      <c r="U60" s="1049"/>
      <c r="V60" s="1049"/>
      <c r="W60" s="1049"/>
      <c r="X60" s="1049"/>
      <c r="Y60" s="1049"/>
      <c r="Z60" s="1049"/>
      <c r="AA60" s="1049"/>
      <c r="AB60" s="1049"/>
      <c r="AC60" s="1049"/>
      <c r="AD60" s="1049"/>
      <c r="AE60" s="1069"/>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60"/>
      <c r="BF60" s="1060"/>
      <c r="BG60" s="1060"/>
      <c r="BH60" s="1060"/>
      <c r="BI60" s="1061"/>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5"/>
      <c r="C61" s="1066"/>
      <c r="D61" s="1066"/>
      <c r="E61" s="1066"/>
      <c r="F61" s="1066"/>
      <c r="G61" s="1066"/>
      <c r="H61" s="1066"/>
      <c r="I61" s="1066"/>
      <c r="J61" s="1066"/>
      <c r="K61" s="1066"/>
      <c r="L61" s="1066"/>
      <c r="M61" s="1066"/>
      <c r="N61" s="1066"/>
      <c r="O61" s="1066"/>
      <c r="P61" s="1067"/>
      <c r="Q61" s="1068"/>
      <c r="R61" s="1049"/>
      <c r="S61" s="1049"/>
      <c r="T61" s="1049"/>
      <c r="U61" s="1049"/>
      <c r="V61" s="1049"/>
      <c r="W61" s="1049"/>
      <c r="X61" s="1049"/>
      <c r="Y61" s="1049"/>
      <c r="Z61" s="1049"/>
      <c r="AA61" s="1049"/>
      <c r="AB61" s="1049"/>
      <c r="AC61" s="1049"/>
      <c r="AD61" s="1049"/>
      <c r="AE61" s="1069"/>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60"/>
      <c r="BF61" s="1060"/>
      <c r="BG61" s="1060"/>
      <c r="BH61" s="1060"/>
      <c r="BI61" s="1061"/>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5"/>
      <c r="C62" s="1066"/>
      <c r="D62" s="1066"/>
      <c r="E62" s="1066"/>
      <c r="F62" s="1066"/>
      <c r="G62" s="1066"/>
      <c r="H62" s="1066"/>
      <c r="I62" s="1066"/>
      <c r="J62" s="1066"/>
      <c r="K62" s="1066"/>
      <c r="L62" s="1066"/>
      <c r="M62" s="1066"/>
      <c r="N62" s="1066"/>
      <c r="O62" s="1066"/>
      <c r="P62" s="1067"/>
      <c r="Q62" s="1068"/>
      <c r="R62" s="1049"/>
      <c r="S62" s="1049"/>
      <c r="T62" s="1049"/>
      <c r="U62" s="1049"/>
      <c r="V62" s="1049"/>
      <c r="W62" s="1049"/>
      <c r="X62" s="1049"/>
      <c r="Y62" s="1049"/>
      <c r="Z62" s="1049"/>
      <c r="AA62" s="1049"/>
      <c r="AB62" s="1049"/>
      <c r="AC62" s="1049"/>
      <c r="AD62" s="1049"/>
      <c r="AE62" s="1069"/>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60"/>
      <c r="BF62" s="1060"/>
      <c r="BG62" s="1060"/>
      <c r="BH62" s="1060"/>
      <c r="BI62" s="1061"/>
      <c r="BJ62" s="1062" t="s">
        <v>388</v>
      </c>
      <c r="BK62" s="1063"/>
      <c r="BL62" s="1063"/>
      <c r="BM62" s="1063"/>
      <c r="BN62" s="1064"/>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362</v>
      </c>
      <c r="B63" s="970" t="s">
        <v>389</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6"/>
      <c r="AF63" s="1057">
        <v>5086</v>
      </c>
      <c r="AG63" s="985"/>
      <c r="AH63" s="985"/>
      <c r="AI63" s="985"/>
      <c r="AJ63" s="1058"/>
      <c r="AK63" s="1059"/>
      <c r="AL63" s="989"/>
      <c r="AM63" s="989"/>
      <c r="AN63" s="989"/>
      <c r="AO63" s="989"/>
      <c r="AP63" s="1051">
        <f>SUM(AP28:AT38)</f>
        <v>41460</v>
      </c>
      <c r="AQ63" s="977"/>
      <c r="AR63" s="977"/>
      <c r="AS63" s="977"/>
      <c r="AT63" s="1052"/>
      <c r="AU63" s="985">
        <f>SUM(AU28:AY38)</f>
        <v>28246</v>
      </c>
      <c r="AV63" s="985"/>
      <c r="AW63" s="985"/>
      <c r="AX63" s="985"/>
      <c r="AY63" s="985"/>
      <c r="AZ63" s="1053"/>
      <c r="BA63" s="1053"/>
      <c r="BB63" s="1053"/>
      <c r="BC63" s="1053"/>
      <c r="BD63" s="1053"/>
      <c r="BE63" s="986"/>
      <c r="BF63" s="986"/>
      <c r="BG63" s="986"/>
      <c r="BH63" s="986"/>
      <c r="BI63" s="987"/>
      <c r="BJ63" s="1054" t="s">
        <v>109</v>
      </c>
      <c r="BK63" s="977"/>
      <c r="BL63" s="977"/>
      <c r="BM63" s="977"/>
      <c r="BN63" s="1055"/>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391</v>
      </c>
      <c r="B66" s="1022"/>
      <c r="C66" s="1022"/>
      <c r="D66" s="1022"/>
      <c r="E66" s="1022"/>
      <c r="F66" s="1022"/>
      <c r="G66" s="1022"/>
      <c r="H66" s="1022"/>
      <c r="I66" s="1022"/>
      <c r="J66" s="1022"/>
      <c r="K66" s="1022"/>
      <c r="L66" s="1022"/>
      <c r="M66" s="1022"/>
      <c r="N66" s="1022"/>
      <c r="O66" s="1022"/>
      <c r="P66" s="1023"/>
      <c r="Q66" s="1027" t="s">
        <v>392</v>
      </c>
      <c r="R66" s="1028"/>
      <c r="S66" s="1028"/>
      <c r="T66" s="1028"/>
      <c r="U66" s="1029"/>
      <c r="V66" s="1027" t="s">
        <v>393</v>
      </c>
      <c r="W66" s="1028"/>
      <c r="X66" s="1028"/>
      <c r="Y66" s="1028"/>
      <c r="Z66" s="1029"/>
      <c r="AA66" s="1027" t="s">
        <v>394</v>
      </c>
      <c r="AB66" s="1028"/>
      <c r="AC66" s="1028"/>
      <c r="AD66" s="1028"/>
      <c r="AE66" s="1029"/>
      <c r="AF66" s="1033" t="s">
        <v>395</v>
      </c>
      <c r="AG66" s="1034"/>
      <c r="AH66" s="1034"/>
      <c r="AI66" s="1034"/>
      <c r="AJ66" s="1035"/>
      <c r="AK66" s="1027" t="s">
        <v>396</v>
      </c>
      <c r="AL66" s="1022"/>
      <c r="AM66" s="1022"/>
      <c r="AN66" s="1022"/>
      <c r="AO66" s="1023"/>
      <c r="AP66" s="1027" t="s">
        <v>397</v>
      </c>
      <c r="AQ66" s="1028"/>
      <c r="AR66" s="1028"/>
      <c r="AS66" s="1028"/>
      <c r="AT66" s="1029"/>
      <c r="AU66" s="1027" t="s">
        <v>398</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547</v>
      </c>
      <c r="C68" s="1012"/>
      <c r="D68" s="1012"/>
      <c r="E68" s="1012"/>
      <c r="F68" s="1012"/>
      <c r="G68" s="1012"/>
      <c r="H68" s="1012"/>
      <c r="I68" s="1012"/>
      <c r="J68" s="1012"/>
      <c r="K68" s="1012"/>
      <c r="L68" s="1012"/>
      <c r="M68" s="1012"/>
      <c r="N68" s="1012"/>
      <c r="O68" s="1012"/>
      <c r="P68" s="1013"/>
      <c r="Q68" s="1014">
        <v>208</v>
      </c>
      <c r="R68" s="1008"/>
      <c r="S68" s="1008"/>
      <c r="T68" s="1008"/>
      <c r="U68" s="1008"/>
      <c r="V68" s="1008">
        <v>193</v>
      </c>
      <c r="W68" s="1008"/>
      <c r="X68" s="1008"/>
      <c r="Y68" s="1008"/>
      <c r="Z68" s="1008"/>
      <c r="AA68" s="1008">
        <v>15</v>
      </c>
      <c r="AB68" s="1008"/>
      <c r="AC68" s="1008"/>
      <c r="AD68" s="1008"/>
      <c r="AE68" s="1008"/>
      <c r="AF68" s="1008">
        <v>15</v>
      </c>
      <c r="AG68" s="1008"/>
      <c r="AH68" s="1008"/>
      <c r="AI68" s="1008"/>
      <c r="AJ68" s="1008"/>
      <c r="AK68" s="1008" t="s">
        <v>549</v>
      </c>
      <c r="AL68" s="1008"/>
      <c r="AM68" s="1008"/>
      <c r="AN68" s="1008"/>
      <c r="AO68" s="1008"/>
      <c r="AP68" s="1008" t="s">
        <v>549</v>
      </c>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550</v>
      </c>
      <c r="C69" s="1001"/>
      <c r="D69" s="1001"/>
      <c r="E69" s="1001"/>
      <c r="F69" s="1001"/>
      <c r="G69" s="1001"/>
      <c r="H69" s="1001"/>
      <c r="I69" s="1001"/>
      <c r="J69" s="1001"/>
      <c r="K69" s="1001"/>
      <c r="L69" s="1001"/>
      <c r="M69" s="1001"/>
      <c r="N69" s="1001"/>
      <c r="O69" s="1001"/>
      <c r="P69" s="1002"/>
      <c r="Q69" s="1003">
        <v>15974</v>
      </c>
      <c r="R69" s="997"/>
      <c r="S69" s="997"/>
      <c r="T69" s="997"/>
      <c r="U69" s="997"/>
      <c r="V69" s="997">
        <v>13504</v>
      </c>
      <c r="W69" s="997"/>
      <c r="X69" s="997"/>
      <c r="Y69" s="997"/>
      <c r="Z69" s="997"/>
      <c r="AA69" s="997">
        <v>2470</v>
      </c>
      <c r="AB69" s="997"/>
      <c r="AC69" s="997"/>
      <c r="AD69" s="997"/>
      <c r="AE69" s="997"/>
      <c r="AF69" s="997">
        <v>2470</v>
      </c>
      <c r="AG69" s="997"/>
      <c r="AH69" s="997"/>
      <c r="AI69" s="997"/>
      <c r="AJ69" s="997"/>
      <c r="AK69" s="997" t="s">
        <v>548</v>
      </c>
      <c r="AL69" s="997"/>
      <c r="AM69" s="997"/>
      <c r="AN69" s="997"/>
      <c r="AO69" s="997"/>
      <c r="AP69" s="997" t="s">
        <v>548</v>
      </c>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551</v>
      </c>
      <c r="C70" s="1001"/>
      <c r="D70" s="1001"/>
      <c r="E70" s="1001"/>
      <c r="F70" s="1001"/>
      <c r="G70" s="1001"/>
      <c r="H70" s="1001"/>
      <c r="I70" s="1001"/>
      <c r="J70" s="1001"/>
      <c r="K70" s="1001"/>
      <c r="L70" s="1001"/>
      <c r="M70" s="1001"/>
      <c r="N70" s="1001"/>
      <c r="O70" s="1001"/>
      <c r="P70" s="1002"/>
      <c r="Q70" s="1003">
        <v>127</v>
      </c>
      <c r="R70" s="997"/>
      <c r="S70" s="997"/>
      <c r="T70" s="997"/>
      <c r="U70" s="997"/>
      <c r="V70" s="997">
        <v>126</v>
      </c>
      <c r="W70" s="997"/>
      <c r="X70" s="997"/>
      <c r="Y70" s="997"/>
      <c r="Z70" s="997"/>
      <c r="AA70" s="997">
        <v>1</v>
      </c>
      <c r="AB70" s="997"/>
      <c r="AC70" s="997"/>
      <c r="AD70" s="997"/>
      <c r="AE70" s="997"/>
      <c r="AF70" s="997">
        <v>1</v>
      </c>
      <c r="AG70" s="997"/>
      <c r="AH70" s="997"/>
      <c r="AI70" s="997"/>
      <c r="AJ70" s="997"/>
      <c r="AK70" s="997" t="s">
        <v>548</v>
      </c>
      <c r="AL70" s="997"/>
      <c r="AM70" s="997"/>
      <c r="AN70" s="997"/>
      <c r="AO70" s="997"/>
      <c r="AP70" s="997" t="s">
        <v>548</v>
      </c>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552</v>
      </c>
      <c r="C71" s="1001"/>
      <c r="D71" s="1001"/>
      <c r="E71" s="1001"/>
      <c r="F71" s="1001"/>
      <c r="G71" s="1001"/>
      <c r="H71" s="1001"/>
      <c r="I71" s="1001"/>
      <c r="J71" s="1001"/>
      <c r="K71" s="1001"/>
      <c r="L71" s="1001"/>
      <c r="M71" s="1001"/>
      <c r="N71" s="1001"/>
      <c r="O71" s="1001"/>
      <c r="P71" s="1002"/>
      <c r="Q71" s="1003">
        <v>11</v>
      </c>
      <c r="R71" s="997"/>
      <c r="S71" s="997"/>
      <c r="T71" s="997"/>
      <c r="U71" s="997"/>
      <c r="V71" s="997">
        <v>10</v>
      </c>
      <c r="W71" s="997"/>
      <c r="X71" s="997"/>
      <c r="Y71" s="997"/>
      <c r="Z71" s="997"/>
      <c r="AA71" s="997">
        <v>1</v>
      </c>
      <c r="AB71" s="997"/>
      <c r="AC71" s="997"/>
      <c r="AD71" s="997"/>
      <c r="AE71" s="997"/>
      <c r="AF71" s="997">
        <v>1</v>
      </c>
      <c r="AG71" s="997"/>
      <c r="AH71" s="997"/>
      <c r="AI71" s="997"/>
      <c r="AJ71" s="997"/>
      <c r="AK71" s="997">
        <v>1</v>
      </c>
      <c r="AL71" s="997"/>
      <c r="AM71" s="997"/>
      <c r="AN71" s="997"/>
      <c r="AO71" s="997"/>
      <c r="AP71" s="997" t="s">
        <v>548</v>
      </c>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553</v>
      </c>
      <c r="C72" s="1001"/>
      <c r="D72" s="1001"/>
      <c r="E72" s="1001"/>
      <c r="F72" s="1001"/>
      <c r="G72" s="1001"/>
      <c r="H72" s="1001"/>
      <c r="I72" s="1001"/>
      <c r="J72" s="1001"/>
      <c r="K72" s="1001"/>
      <c r="L72" s="1001"/>
      <c r="M72" s="1001"/>
      <c r="N72" s="1001"/>
      <c r="O72" s="1001"/>
      <c r="P72" s="1002"/>
      <c r="Q72" s="1003">
        <v>213</v>
      </c>
      <c r="R72" s="997"/>
      <c r="S72" s="997"/>
      <c r="T72" s="997"/>
      <c r="U72" s="997"/>
      <c r="V72" s="997">
        <v>195</v>
      </c>
      <c r="W72" s="997"/>
      <c r="X72" s="997"/>
      <c r="Y72" s="997"/>
      <c r="Z72" s="997"/>
      <c r="AA72" s="997">
        <v>18</v>
      </c>
      <c r="AB72" s="997"/>
      <c r="AC72" s="997"/>
      <c r="AD72" s="997"/>
      <c r="AE72" s="997"/>
      <c r="AF72" s="997">
        <v>18</v>
      </c>
      <c r="AG72" s="997"/>
      <c r="AH72" s="997"/>
      <c r="AI72" s="997"/>
      <c r="AJ72" s="997"/>
      <c r="AK72" s="997" t="s">
        <v>548</v>
      </c>
      <c r="AL72" s="997"/>
      <c r="AM72" s="997"/>
      <c r="AN72" s="997"/>
      <c r="AO72" s="997"/>
      <c r="AP72" s="997">
        <v>156</v>
      </c>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554</v>
      </c>
      <c r="C73" s="1001"/>
      <c r="D73" s="1001"/>
      <c r="E73" s="1001"/>
      <c r="F73" s="1001"/>
      <c r="G73" s="1001"/>
      <c r="H73" s="1001"/>
      <c r="I73" s="1001"/>
      <c r="J73" s="1001"/>
      <c r="K73" s="1001"/>
      <c r="L73" s="1001"/>
      <c r="M73" s="1001"/>
      <c r="N73" s="1001"/>
      <c r="O73" s="1001"/>
      <c r="P73" s="1002"/>
      <c r="Q73" s="1003">
        <v>3919</v>
      </c>
      <c r="R73" s="997"/>
      <c r="S73" s="997"/>
      <c r="T73" s="997"/>
      <c r="U73" s="997"/>
      <c r="V73" s="997">
        <v>3829</v>
      </c>
      <c r="W73" s="997"/>
      <c r="X73" s="997"/>
      <c r="Y73" s="997"/>
      <c r="Z73" s="997"/>
      <c r="AA73" s="997">
        <v>91</v>
      </c>
      <c r="AB73" s="997"/>
      <c r="AC73" s="997"/>
      <c r="AD73" s="997"/>
      <c r="AE73" s="997"/>
      <c r="AF73" s="997">
        <v>91</v>
      </c>
      <c r="AG73" s="997"/>
      <c r="AH73" s="997"/>
      <c r="AI73" s="997"/>
      <c r="AJ73" s="997"/>
      <c r="AK73" s="997">
        <v>168</v>
      </c>
      <c r="AL73" s="997"/>
      <c r="AM73" s="997"/>
      <c r="AN73" s="997"/>
      <c r="AO73" s="997"/>
      <c r="AP73" s="997" t="s">
        <v>548</v>
      </c>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555</v>
      </c>
      <c r="C74" s="1001"/>
      <c r="D74" s="1001"/>
      <c r="E74" s="1001"/>
      <c r="F74" s="1001"/>
      <c r="G74" s="1001"/>
      <c r="H74" s="1001"/>
      <c r="I74" s="1001"/>
      <c r="J74" s="1001"/>
      <c r="K74" s="1001"/>
      <c r="L74" s="1001"/>
      <c r="M74" s="1001"/>
      <c r="N74" s="1001"/>
      <c r="O74" s="1001"/>
      <c r="P74" s="1002"/>
      <c r="Q74" s="1003">
        <v>690103</v>
      </c>
      <c r="R74" s="997"/>
      <c r="S74" s="997"/>
      <c r="T74" s="997"/>
      <c r="U74" s="997"/>
      <c r="V74" s="997">
        <v>676249</v>
      </c>
      <c r="W74" s="997"/>
      <c r="X74" s="997"/>
      <c r="Y74" s="997"/>
      <c r="Z74" s="997"/>
      <c r="AA74" s="997">
        <v>13854</v>
      </c>
      <c r="AB74" s="997"/>
      <c r="AC74" s="997"/>
      <c r="AD74" s="997"/>
      <c r="AE74" s="997"/>
      <c r="AF74" s="997">
        <v>13854</v>
      </c>
      <c r="AG74" s="997"/>
      <c r="AH74" s="997"/>
      <c r="AI74" s="997"/>
      <c r="AJ74" s="997"/>
      <c r="AK74" s="997">
        <v>7102</v>
      </c>
      <c r="AL74" s="997"/>
      <c r="AM74" s="997"/>
      <c r="AN74" s="997"/>
      <c r="AO74" s="997"/>
      <c r="AP74" s="997" t="s">
        <v>548</v>
      </c>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362</v>
      </c>
      <c r="B88" s="970" t="s">
        <v>399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400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f>SUM(CR7:CV9)</f>
        <v>640</v>
      </c>
      <c r="CS102" s="977"/>
      <c r="CT102" s="977"/>
      <c r="CU102" s="977"/>
      <c r="CV102" s="978"/>
      <c r="CW102" s="976">
        <f>SUM(CW7:DA9)</f>
        <v>31</v>
      </c>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408</v>
      </c>
      <c r="AB109" s="918"/>
      <c r="AC109" s="918"/>
      <c r="AD109" s="918"/>
      <c r="AE109" s="919"/>
      <c r="AF109" s="920" t="s">
        <v>283</v>
      </c>
      <c r="AG109" s="918"/>
      <c r="AH109" s="918"/>
      <c r="AI109" s="918"/>
      <c r="AJ109" s="919"/>
      <c r="AK109" s="920" t="s">
        <v>282</v>
      </c>
      <c r="AL109" s="918"/>
      <c r="AM109" s="918"/>
      <c r="AN109" s="918"/>
      <c r="AO109" s="919"/>
      <c r="AP109" s="920" t="s">
        <v>409</v>
      </c>
      <c r="AQ109" s="918"/>
      <c r="AR109" s="918"/>
      <c r="AS109" s="918"/>
      <c r="AT109" s="949"/>
      <c r="AU109" s="917" t="s">
        <v>407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408</v>
      </c>
      <c r="BR109" s="918"/>
      <c r="BS109" s="918"/>
      <c r="BT109" s="918"/>
      <c r="BU109" s="919"/>
      <c r="BV109" s="920" t="s">
        <v>283</v>
      </c>
      <c r="BW109" s="918"/>
      <c r="BX109" s="918"/>
      <c r="BY109" s="918"/>
      <c r="BZ109" s="919"/>
      <c r="CA109" s="920" t="s">
        <v>282</v>
      </c>
      <c r="CB109" s="918"/>
      <c r="CC109" s="918"/>
      <c r="CD109" s="918"/>
      <c r="CE109" s="919"/>
      <c r="CF109" s="958" t="s">
        <v>409</v>
      </c>
      <c r="CG109" s="958"/>
      <c r="CH109" s="958"/>
      <c r="CI109" s="958"/>
      <c r="CJ109" s="958"/>
      <c r="CK109" s="920" t="s">
        <v>410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408</v>
      </c>
      <c r="DH109" s="918"/>
      <c r="DI109" s="918"/>
      <c r="DJ109" s="918"/>
      <c r="DK109" s="919"/>
      <c r="DL109" s="920" t="s">
        <v>283</v>
      </c>
      <c r="DM109" s="918"/>
      <c r="DN109" s="918"/>
      <c r="DO109" s="918"/>
      <c r="DP109" s="919"/>
      <c r="DQ109" s="920" t="s">
        <v>282</v>
      </c>
      <c r="DR109" s="918"/>
      <c r="DS109" s="918"/>
      <c r="DT109" s="918"/>
      <c r="DU109" s="919"/>
      <c r="DV109" s="920" t="s">
        <v>409</v>
      </c>
      <c r="DW109" s="918"/>
      <c r="DX109" s="918"/>
      <c r="DY109" s="918"/>
      <c r="DZ109" s="949"/>
    </row>
    <row r="110" spans="1:131" s="197" customFormat="1" ht="26.25" customHeight="1" x14ac:dyDescent="0.15">
      <c r="A110" s="787" t="s">
        <v>411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4316836</v>
      </c>
      <c r="AB110" s="903"/>
      <c r="AC110" s="903"/>
      <c r="AD110" s="903"/>
      <c r="AE110" s="904"/>
      <c r="AF110" s="905">
        <v>4182000</v>
      </c>
      <c r="AG110" s="903"/>
      <c r="AH110" s="903"/>
      <c r="AI110" s="903"/>
      <c r="AJ110" s="904"/>
      <c r="AK110" s="905">
        <v>4225289</v>
      </c>
      <c r="AL110" s="903"/>
      <c r="AM110" s="903"/>
      <c r="AN110" s="903"/>
      <c r="AO110" s="904"/>
      <c r="AP110" s="906">
        <v>24.8</v>
      </c>
      <c r="AQ110" s="907"/>
      <c r="AR110" s="907"/>
      <c r="AS110" s="907"/>
      <c r="AT110" s="908"/>
      <c r="AU110" s="950" t="s">
        <v>60</v>
      </c>
      <c r="AV110" s="951"/>
      <c r="AW110" s="951"/>
      <c r="AX110" s="951"/>
      <c r="AY110" s="952"/>
      <c r="AZ110" s="846" t="s">
        <v>412</v>
      </c>
      <c r="BA110" s="788"/>
      <c r="BB110" s="788"/>
      <c r="BC110" s="788"/>
      <c r="BD110" s="788"/>
      <c r="BE110" s="788"/>
      <c r="BF110" s="788"/>
      <c r="BG110" s="788"/>
      <c r="BH110" s="788"/>
      <c r="BI110" s="788"/>
      <c r="BJ110" s="788"/>
      <c r="BK110" s="788"/>
      <c r="BL110" s="788"/>
      <c r="BM110" s="788"/>
      <c r="BN110" s="788"/>
      <c r="BO110" s="788"/>
      <c r="BP110" s="789"/>
      <c r="BQ110" s="829">
        <v>33417472</v>
      </c>
      <c r="BR110" s="830"/>
      <c r="BS110" s="830"/>
      <c r="BT110" s="830"/>
      <c r="BU110" s="830"/>
      <c r="BV110" s="830">
        <v>36532205</v>
      </c>
      <c r="BW110" s="830"/>
      <c r="BX110" s="830"/>
      <c r="BY110" s="830"/>
      <c r="BZ110" s="830"/>
      <c r="CA110" s="830">
        <v>35794236</v>
      </c>
      <c r="CB110" s="830"/>
      <c r="CC110" s="830"/>
      <c r="CD110" s="830"/>
      <c r="CE110" s="830"/>
      <c r="CF110" s="891">
        <v>210.1</v>
      </c>
      <c r="CG110" s="892"/>
      <c r="CH110" s="892"/>
      <c r="CI110" s="892"/>
      <c r="CJ110" s="892"/>
      <c r="CK110" s="946" t="s">
        <v>413</v>
      </c>
      <c r="CL110" s="894"/>
      <c r="CM110" s="899" t="s">
        <v>414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415</v>
      </c>
      <c r="DH110" s="830"/>
      <c r="DI110" s="830"/>
      <c r="DJ110" s="830"/>
      <c r="DK110" s="830"/>
      <c r="DL110" s="830" t="s">
        <v>415</v>
      </c>
      <c r="DM110" s="830"/>
      <c r="DN110" s="830"/>
      <c r="DO110" s="830"/>
      <c r="DP110" s="830"/>
      <c r="DQ110" s="830" t="s">
        <v>415</v>
      </c>
      <c r="DR110" s="830"/>
      <c r="DS110" s="830"/>
      <c r="DT110" s="830"/>
      <c r="DU110" s="830"/>
      <c r="DV110" s="831" t="s">
        <v>415</v>
      </c>
      <c r="DW110" s="831"/>
      <c r="DX110" s="831"/>
      <c r="DY110" s="831"/>
      <c r="DZ110" s="832"/>
    </row>
    <row r="111" spans="1:131" s="197" customFormat="1" ht="26.25" customHeight="1" x14ac:dyDescent="0.15">
      <c r="A111" s="808" t="s">
        <v>416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417</v>
      </c>
      <c r="BA111" s="798"/>
      <c r="BB111" s="798"/>
      <c r="BC111" s="798"/>
      <c r="BD111" s="798"/>
      <c r="BE111" s="798"/>
      <c r="BF111" s="798"/>
      <c r="BG111" s="798"/>
      <c r="BH111" s="798"/>
      <c r="BI111" s="798"/>
      <c r="BJ111" s="798"/>
      <c r="BK111" s="798"/>
      <c r="BL111" s="798"/>
      <c r="BM111" s="798"/>
      <c r="BN111" s="798"/>
      <c r="BO111" s="798"/>
      <c r="BP111" s="799"/>
      <c r="BQ111" s="800">
        <v>243737</v>
      </c>
      <c r="BR111" s="801"/>
      <c r="BS111" s="801"/>
      <c r="BT111" s="801"/>
      <c r="BU111" s="801"/>
      <c r="BV111" s="801">
        <v>163799</v>
      </c>
      <c r="BW111" s="801"/>
      <c r="BX111" s="801"/>
      <c r="BY111" s="801"/>
      <c r="BZ111" s="801"/>
      <c r="CA111" s="801">
        <v>94373</v>
      </c>
      <c r="CB111" s="801"/>
      <c r="CC111" s="801"/>
      <c r="CD111" s="801"/>
      <c r="CE111" s="801"/>
      <c r="CF111" s="878">
        <v>0.6</v>
      </c>
      <c r="CG111" s="879"/>
      <c r="CH111" s="879"/>
      <c r="CI111" s="879"/>
      <c r="CJ111" s="879"/>
      <c r="CK111" s="947"/>
      <c r="CL111" s="896"/>
      <c r="CM111" s="833" t="s">
        <v>418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x14ac:dyDescent="0.15">
      <c r="A112" s="932" t="s">
        <v>419</v>
      </c>
      <c r="B112" s="933"/>
      <c r="C112" s="798" t="s">
        <v>420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421</v>
      </c>
      <c r="BA112" s="798"/>
      <c r="BB112" s="798"/>
      <c r="BC112" s="798"/>
      <c r="BD112" s="798"/>
      <c r="BE112" s="798"/>
      <c r="BF112" s="798"/>
      <c r="BG112" s="798"/>
      <c r="BH112" s="798"/>
      <c r="BI112" s="798"/>
      <c r="BJ112" s="798"/>
      <c r="BK112" s="798"/>
      <c r="BL112" s="798"/>
      <c r="BM112" s="798"/>
      <c r="BN112" s="798"/>
      <c r="BO112" s="798"/>
      <c r="BP112" s="799"/>
      <c r="BQ112" s="800">
        <v>30984866</v>
      </c>
      <c r="BR112" s="801"/>
      <c r="BS112" s="801"/>
      <c r="BT112" s="801"/>
      <c r="BU112" s="801"/>
      <c r="BV112" s="801">
        <v>29224893</v>
      </c>
      <c r="BW112" s="801"/>
      <c r="BX112" s="801"/>
      <c r="BY112" s="801"/>
      <c r="BZ112" s="801"/>
      <c r="CA112" s="801">
        <v>28246471</v>
      </c>
      <c r="CB112" s="801"/>
      <c r="CC112" s="801"/>
      <c r="CD112" s="801"/>
      <c r="CE112" s="801"/>
      <c r="CF112" s="878">
        <v>165.8</v>
      </c>
      <c r="CG112" s="879"/>
      <c r="CH112" s="879"/>
      <c r="CI112" s="879"/>
      <c r="CJ112" s="879"/>
      <c r="CK112" s="947"/>
      <c r="CL112" s="896"/>
      <c r="CM112" s="833" t="s">
        <v>422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x14ac:dyDescent="0.15">
      <c r="A113" s="934"/>
      <c r="B113" s="935"/>
      <c r="C113" s="798" t="s">
        <v>423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2470210</v>
      </c>
      <c r="AB113" s="939"/>
      <c r="AC113" s="939"/>
      <c r="AD113" s="939"/>
      <c r="AE113" s="940"/>
      <c r="AF113" s="941">
        <v>2457535</v>
      </c>
      <c r="AG113" s="939"/>
      <c r="AH113" s="939"/>
      <c r="AI113" s="939"/>
      <c r="AJ113" s="940"/>
      <c r="AK113" s="941">
        <v>2074171</v>
      </c>
      <c r="AL113" s="939"/>
      <c r="AM113" s="939"/>
      <c r="AN113" s="939"/>
      <c r="AO113" s="940"/>
      <c r="AP113" s="942">
        <v>12.2</v>
      </c>
      <c r="AQ113" s="943"/>
      <c r="AR113" s="943"/>
      <c r="AS113" s="943"/>
      <c r="AT113" s="944"/>
      <c r="AU113" s="953"/>
      <c r="AV113" s="954"/>
      <c r="AW113" s="954"/>
      <c r="AX113" s="954"/>
      <c r="AY113" s="955"/>
      <c r="AZ113" s="797" t="s">
        <v>424</v>
      </c>
      <c r="BA113" s="798"/>
      <c r="BB113" s="798"/>
      <c r="BC113" s="798"/>
      <c r="BD113" s="798"/>
      <c r="BE113" s="798"/>
      <c r="BF113" s="798"/>
      <c r="BG113" s="798"/>
      <c r="BH113" s="798"/>
      <c r="BI113" s="798"/>
      <c r="BJ113" s="798"/>
      <c r="BK113" s="798"/>
      <c r="BL113" s="798"/>
      <c r="BM113" s="798"/>
      <c r="BN113" s="798"/>
      <c r="BO113" s="798"/>
      <c r="BP113" s="799"/>
      <c r="BQ113" s="800" t="s">
        <v>109</v>
      </c>
      <c r="BR113" s="801"/>
      <c r="BS113" s="801"/>
      <c r="BT113" s="801"/>
      <c r="BU113" s="801"/>
      <c r="BV113" s="801" t="s">
        <v>109</v>
      </c>
      <c r="BW113" s="801"/>
      <c r="BX113" s="801"/>
      <c r="BY113" s="801"/>
      <c r="BZ113" s="801"/>
      <c r="CA113" s="801" t="s">
        <v>109</v>
      </c>
      <c r="CB113" s="801"/>
      <c r="CC113" s="801"/>
      <c r="CD113" s="801"/>
      <c r="CE113" s="801"/>
      <c r="CF113" s="878" t="s">
        <v>109</v>
      </c>
      <c r="CG113" s="879"/>
      <c r="CH113" s="879"/>
      <c r="CI113" s="879"/>
      <c r="CJ113" s="879"/>
      <c r="CK113" s="947"/>
      <c r="CL113" s="896"/>
      <c r="CM113" s="833" t="s">
        <v>425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x14ac:dyDescent="0.15">
      <c r="A114" s="934"/>
      <c r="B114" s="935"/>
      <c r="C114" s="798" t="s">
        <v>426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109</v>
      </c>
      <c r="AB114" s="814"/>
      <c r="AC114" s="814"/>
      <c r="AD114" s="814"/>
      <c r="AE114" s="815"/>
      <c r="AF114" s="816" t="s">
        <v>109</v>
      </c>
      <c r="AG114" s="814"/>
      <c r="AH114" s="814"/>
      <c r="AI114" s="814"/>
      <c r="AJ114" s="815"/>
      <c r="AK114" s="816" t="s">
        <v>109</v>
      </c>
      <c r="AL114" s="814"/>
      <c r="AM114" s="814"/>
      <c r="AN114" s="814"/>
      <c r="AO114" s="815"/>
      <c r="AP114" s="784" t="s">
        <v>109</v>
      </c>
      <c r="AQ114" s="785"/>
      <c r="AR114" s="785"/>
      <c r="AS114" s="785"/>
      <c r="AT114" s="786"/>
      <c r="AU114" s="953"/>
      <c r="AV114" s="954"/>
      <c r="AW114" s="954"/>
      <c r="AX114" s="954"/>
      <c r="AY114" s="955"/>
      <c r="AZ114" s="797" t="s">
        <v>427</v>
      </c>
      <c r="BA114" s="798"/>
      <c r="BB114" s="798"/>
      <c r="BC114" s="798"/>
      <c r="BD114" s="798"/>
      <c r="BE114" s="798"/>
      <c r="BF114" s="798"/>
      <c r="BG114" s="798"/>
      <c r="BH114" s="798"/>
      <c r="BI114" s="798"/>
      <c r="BJ114" s="798"/>
      <c r="BK114" s="798"/>
      <c r="BL114" s="798"/>
      <c r="BM114" s="798"/>
      <c r="BN114" s="798"/>
      <c r="BO114" s="798"/>
      <c r="BP114" s="799"/>
      <c r="BQ114" s="800">
        <v>6646352</v>
      </c>
      <c r="BR114" s="801"/>
      <c r="BS114" s="801"/>
      <c r="BT114" s="801"/>
      <c r="BU114" s="801"/>
      <c r="BV114" s="801">
        <v>6057412</v>
      </c>
      <c r="BW114" s="801"/>
      <c r="BX114" s="801"/>
      <c r="BY114" s="801"/>
      <c r="BZ114" s="801"/>
      <c r="CA114" s="801">
        <v>5736860</v>
      </c>
      <c r="CB114" s="801"/>
      <c r="CC114" s="801"/>
      <c r="CD114" s="801"/>
      <c r="CE114" s="801"/>
      <c r="CF114" s="878">
        <v>33.700000000000003</v>
      </c>
      <c r="CG114" s="879"/>
      <c r="CH114" s="879"/>
      <c r="CI114" s="879"/>
      <c r="CJ114" s="879"/>
      <c r="CK114" s="947"/>
      <c r="CL114" s="896"/>
      <c r="CM114" s="833" t="s">
        <v>428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x14ac:dyDescent="0.15">
      <c r="A115" s="934"/>
      <c r="B115" s="935"/>
      <c r="C115" s="798" t="s">
        <v>429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92465</v>
      </c>
      <c r="AB115" s="939"/>
      <c r="AC115" s="939"/>
      <c r="AD115" s="939"/>
      <c r="AE115" s="940"/>
      <c r="AF115" s="941">
        <v>84540</v>
      </c>
      <c r="AG115" s="939"/>
      <c r="AH115" s="939"/>
      <c r="AI115" s="939"/>
      <c r="AJ115" s="940"/>
      <c r="AK115" s="941">
        <v>72927</v>
      </c>
      <c r="AL115" s="939"/>
      <c r="AM115" s="939"/>
      <c r="AN115" s="939"/>
      <c r="AO115" s="940"/>
      <c r="AP115" s="942">
        <v>0.4</v>
      </c>
      <c r="AQ115" s="943"/>
      <c r="AR115" s="943"/>
      <c r="AS115" s="943"/>
      <c r="AT115" s="944"/>
      <c r="AU115" s="953"/>
      <c r="AV115" s="954"/>
      <c r="AW115" s="954"/>
      <c r="AX115" s="954"/>
      <c r="AY115" s="955"/>
      <c r="AZ115" s="797" t="s">
        <v>430</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431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x14ac:dyDescent="0.15">
      <c r="A116" s="936"/>
      <c r="B116" s="937"/>
      <c r="C116" s="876" t="s">
        <v>432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433</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434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435</v>
      </c>
      <c r="Z117" s="919"/>
      <c r="AA117" s="924">
        <v>6879511</v>
      </c>
      <c r="AB117" s="925"/>
      <c r="AC117" s="925"/>
      <c r="AD117" s="925"/>
      <c r="AE117" s="926"/>
      <c r="AF117" s="928">
        <v>6724075</v>
      </c>
      <c r="AG117" s="925"/>
      <c r="AH117" s="925"/>
      <c r="AI117" s="925"/>
      <c r="AJ117" s="926"/>
      <c r="AK117" s="928">
        <v>6372387</v>
      </c>
      <c r="AL117" s="925"/>
      <c r="AM117" s="925"/>
      <c r="AN117" s="925"/>
      <c r="AO117" s="926"/>
      <c r="AP117" s="929"/>
      <c r="AQ117" s="930"/>
      <c r="AR117" s="930"/>
      <c r="AS117" s="930"/>
      <c r="AT117" s="931"/>
      <c r="AU117" s="953"/>
      <c r="AV117" s="954"/>
      <c r="AW117" s="954"/>
      <c r="AX117" s="954"/>
      <c r="AY117" s="955"/>
      <c r="AZ117" s="875" t="s">
        <v>436</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410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408</v>
      </c>
      <c r="AB118" s="918"/>
      <c r="AC118" s="918"/>
      <c r="AD118" s="918"/>
      <c r="AE118" s="919"/>
      <c r="AF118" s="920" t="s">
        <v>283</v>
      </c>
      <c r="AG118" s="918"/>
      <c r="AH118" s="918"/>
      <c r="AI118" s="918"/>
      <c r="AJ118" s="919"/>
      <c r="AK118" s="920" t="s">
        <v>282</v>
      </c>
      <c r="AL118" s="918"/>
      <c r="AM118" s="918"/>
      <c r="AN118" s="918"/>
      <c r="AO118" s="919"/>
      <c r="AP118" s="921" t="s">
        <v>409</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438</v>
      </c>
      <c r="BP118" s="868"/>
      <c r="BQ118" s="887">
        <v>71292427</v>
      </c>
      <c r="BR118" s="888"/>
      <c r="BS118" s="888"/>
      <c r="BT118" s="888"/>
      <c r="BU118" s="888"/>
      <c r="BV118" s="888">
        <v>71978309</v>
      </c>
      <c r="BW118" s="888"/>
      <c r="BX118" s="888"/>
      <c r="BY118" s="888"/>
      <c r="BZ118" s="888"/>
      <c r="CA118" s="888">
        <v>69871940</v>
      </c>
      <c r="CB118" s="888"/>
      <c r="CC118" s="888"/>
      <c r="CD118" s="888"/>
      <c r="CE118" s="888"/>
      <c r="CF118" s="773"/>
      <c r="CG118" s="774"/>
      <c r="CH118" s="774"/>
      <c r="CI118" s="774"/>
      <c r="CJ118" s="871"/>
      <c r="CK118" s="947"/>
      <c r="CL118" s="896"/>
      <c r="CM118" s="833" t="s">
        <v>439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413</v>
      </c>
      <c r="B119" s="894"/>
      <c r="C119" s="899" t="s">
        <v>414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440</v>
      </c>
      <c r="AV119" s="910"/>
      <c r="AW119" s="910"/>
      <c r="AX119" s="910"/>
      <c r="AY119" s="911"/>
      <c r="AZ119" s="846" t="s">
        <v>441</v>
      </c>
      <c r="BA119" s="788"/>
      <c r="BB119" s="788"/>
      <c r="BC119" s="788"/>
      <c r="BD119" s="788"/>
      <c r="BE119" s="788"/>
      <c r="BF119" s="788"/>
      <c r="BG119" s="788"/>
      <c r="BH119" s="788"/>
      <c r="BI119" s="788"/>
      <c r="BJ119" s="788"/>
      <c r="BK119" s="788"/>
      <c r="BL119" s="788"/>
      <c r="BM119" s="788"/>
      <c r="BN119" s="788"/>
      <c r="BO119" s="788"/>
      <c r="BP119" s="789"/>
      <c r="BQ119" s="829">
        <v>13404274</v>
      </c>
      <c r="BR119" s="830"/>
      <c r="BS119" s="830"/>
      <c r="BT119" s="830"/>
      <c r="BU119" s="830"/>
      <c r="BV119" s="830">
        <v>11462640</v>
      </c>
      <c r="BW119" s="830"/>
      <c r="BX119" s="830"/>
      <c r="BY119" s="830"/>
      <c r="BZ119" s="830"/>
      <c r="CA119" s="830">
        <v>11860941</v>
      </c>
      <c r="CB119" s="830"/>
      <c r="CC119" s="830"/>
      <c r="CD119" s="830"/>
      <c r="CE119" s="830"/>
      <c r="CF119" s="891">
        <v>69.599999999999994</v>
      </c>
      <c r="CG119" s="892"/>
      <c r="CH119" s="892"/>
      <c r="CI119" s="892"/>
      <c r="CJ119" s="892"/>
      <c r="CK119" s="948"/>
      <c r="CL119" s="898"/>
      <c r="CM119" s="855" t="s">
        <v>442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243737</v>
      </c>
      <c r="DH119" s="747"/>
      <c r="DI119" s="747"/>
      <c r="DJ119" s="747"/>
      <c r="DK119" s="748"/>
      <c r="DL119" s="749">
        <v>163799</v>
      </c>
      <c r="DM119" s="747"/>
      <c r="DN119" s="747"/>
      <c r="DO119" s="747"/>
      <c r="DP119" s="748"/>
      <c r="DQ119" s="749">
        <v>94373</v>
      </c>
      <c r="DR119" s="747"/>
      <c r="DS119" s="747"/>
      <c r="DT119" s="747"/>
      <c r="DU119" s="748"/>
      <c r="DV119" s="837">
        <v>0.6</v>
      </c>
      <c r="DW119" s="838"/>
      <c r="DX119" s="838"/>
      <c r="DY119" s="838"/>
      <c r="DZ119" s="839"/>
    </row>
    <row r="120" spans="1:130" s="197" customFormat="1" ht="26.25" customHeight="1" x14ac:dyDescent="0.15">
      <c r="A120" s="895"/>
      <c r="B120" s="896"/>
      <c r="C120" s="833" t="s">
        <v>418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443</v>
      </c>
      <c r="BA120" s="798"/>
      <c r="BB120" s="798"/>
      <c r="BC120" s="798"/>
      <c r="BD120" s="798"/>
      <c r="BE120" s="798"/>
      <c r="BF120" s="798"/>
      <c r="BG120" s="798"/>
      <c r="BH120" s="798"/>
      <c r="BI120" s="798"/>
      <c r="BJ120" s="798"/>
      <c r="BK120" s="798"/>
      <c r="BL120" s="798"/>
      <c r="BM120" s="798"/>
      <c r="BN120" s="798"/>
      <c r="BO120" s="798"/>
      <c r="BP120" s="799"/>
      <c r="BQ120" s="800">
        <v>1605741</v>
      </c>
      <c r="BR120" s="801"/>
      <c r="BS120" s="801"/>
      <c r="BT120" s="801"/>
      <c r="BU120" s="801"/>
      <c r="BV120" s="801">
        <v>1474602</v>
      </c>
      <c r="BW120" s="801"/>
      <c r="BX120" s="801"/>
      <c r="BY120" s="801"/>
      <c r="BZ120" s="801"/>
      <c r="CA120" s="801">
        <v>1302020</v>
      </c>
      <c r="CB120" s="801"/>
      <c r="CC120" s="801"/>
      <c r="CD120" s="801"/>
      <c r="CE120" s="801"/>
      <c r="CF120" s="878">
        <v>7.6</v>
      </c>
      <c r="CG120" s="879"/>
      <c r="CH120" s="879"/>
      <c r="CI120" s="879"/>
      <c r="CJ120" s="879"/>
      <c r="CK120" s="880" t="s">
        <v>444</v>
      </c>
      <c r="CL120" s="840"/>
      <c r="CM120" s="840"/>
      <c r="CN120" s="840"/>
      <c r="CO120" s="841"/>
      <c r="CP120" s="884" t="s">
        <v>445</v>
      </c>
      <c r="CQ120" s="885"/>
      <c r="CR120" s="885"/>
      <c r="CS120" s="885"/>
      <c r="CT120" s="885"/>
      <c r="CU120" s="885"/>
      <c r="CV120" s="885"/>
      <c r="CW120" s="885"/>
      <c r="CX120" s="885"/>
      <c r="CY120" s="885"/>
      <c r="CZ120" s="885"/>
      <c r="DA120" s="885"/>
      <c r="DB120" s="885"/>
      <c r="DC120" s="885"/>
      <c r="DD120" s="885"/>
      <c r="DE120" s="885"/>
      <c r="DF120" s="886"/>
      <c r="DG120" s="829">
        <v>27616506</v>
      </c>
      <c r="DH120" s="830"/>
      <c r="DI120" s="830"/>
      <c r="DJ120" s="830"/>
      <c r="DK120" s="830"/>
      <c r="DL120" s="830">
        <v>26409338</v>
      </c>
      <c r="DM120" s="830"/>
      <c r="DN120" s="830"/>
      <c r="DO120" s="830"/>
      <c r="DP120" s="830"/>
      <c r="DQ120" s="830">
        <v>25928234</v>
      </c>
      <c r="DR120" s="830"/>
      <c r="DS120" s="830"/>
      <c r="DT120" s="830"/>
      <c r="DU120" s="830"/>
      <c r="DV120" s="831">
        <v>152.19999999999999</v>
      </c>
      <c r="DW120" s="831"/>
      <c r="DX120" s="831"/>
      <c r="DY120" s="831"/>
      <c r="DZ120" s="832"/>
    </row>
    <row r="121" spans="1:130" s="197" customFormat="1" ht="26.25" customHeight="1" x14ac:dyDescent="0.15">
      <c r="A121" s="895"/>
      <c r="B121" s="896"/>
      <c r="C121" s="872" t="s">
        <v>446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447</v>
      </c>
      <c r="BA121" s="876"/>
      <c r="BB121" s="876"/>
      <c r="BC121" s="876"/>
      <c r="BD121" s="876"/>
      <c r="BE121" s="876"/>
      <c r="BF121" s="876"/>
      <c r="BG121" s="876"/>
      <c r="BH121" s="876"/>
      <c r="BI121" s="876"/>
      <c r="BJ121" s="876"/>
      <c r="BK121" s="876"/>
      <c r="BL121" s="876"/>
      <c r="BM121" s="876"/>
      <c r="BN121" s="876"/>
      <c r="BO121" s="876"/>
      <c r="BP121" s="877"/>
      <c r="BQ121" s="887">
        <v>54161380</v>
      </c>
      <c r="BR121" s="888"/>
      <c r="BS121" s="888"/>
      <c r="BT121" s="888"/>
      <c r="BU121" s="888"/>
      <c r="BV121" s="888">
        <v>54524777</v>
      </c>
      <c r="BW121" s="888"/>
      <c r="BX121" s="888"/>
      <c r="BY121" s="888"/>
      <c r="BZ121" s="888"/>
      <c r="CA121" s="888">
        <v>53545547</v>
      </c>
      <c r="CB121" s="888"/>
      <c r="CC121" s="888"/>
      <c r="CD121" s="888"/>
      <c r="CE121" s="888"/>
      <c r="CF121" s="889">
        <v>314.3</v>
      </c>
      <c r="CG121" s="890"/>
      <c r="CH121" s="890"/>
      <c r="CI121" s="890"/>
      <c r="CJ121" s="890"/>
      <c r="CK121" s="881"/>
      <c r="CL121" s="842"/>
      <c r="CM121" s="842"/>
      <c r="CN121" s="842"/>
      <c r="CO121" s="843"/>
      <c r="CP121" s="858" t="s">
        <v>448</v>
      </c>
      <c r="CQ121" s="859"/>
      <c r="CR121" s="859"/>
      <c r="CS121" s="859"/>
      <c r="CT121" s="859"/>
      <c r="CU121" s="859"/>
      <c r="CV121" s="859"/>
      <c r="CW121" s="859"/>
      <c r="CX121" s="859"/>
      <c r="CY121" s="859"/>
      <c r="CZ121" s="859"/>
      <c r="DA121" s="859"/>
      <c r="DB121" s="859"/>
      <c r="DC121" s="859"/>
      <c r="DD121" s="859"/>
      <c r="DE121" s="859"/>
      <c r="DF121" s="860"/>
      <c r="DG121" s="800">
        <v>3278851</v>
      </c>
      <c r="DH121" s="801"/>
      <c r="DI121" s="801"/>
      <c r="DJ121" s="801"/>
      <c r="DK121" s="801"/>
      <c r="DL121" s="801">
        <v>2734917</v>
      </c>
      <c r="DM121" s="801"/>
      <c r="DN121" s="801"/>
      <c r="DO121" s="801"/>
      <c r="DP121" s="801"/>
      <c r="DQ121" s="801">
        <v>2233035</v>
      </c>
      <c r="DR121" s="801"/>
      <c r="DS121" s="801"/>
      <c r="DT121" s="801"/>
      <c r="DU121" s="801"/>
      <c r="DV121" s="853">
        <v>13.1</v>
      </c>
      <c r="DW121" s="853"/>
      <c r="DX121" s="853"/>
      <c r="DY121" s="853"/>
      <c r="DZ121" s="854"/>
    </row>
    <row r="122" spans="1:130" s="197" customFormat="1" ht="26.25" customHeight="1" x14ac:dyDescent="0.15">
      <c r="A122" s="895"/>
      <c r="B122" s="896"/>
      <c r="C122" s="833" t="s">
        <v>428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449</v>
      </c>
      <c r="BP122" s="868"/>
      <c r="BQ122" s="869">
        <v>69171395</v>
      </c>
      <c r="BR122" s="870"/>
      <c r="BS122" s="870"/>
      <c r="BT122" s="870"/>
      <c r="BU122" s="870"/>
      <c r="BV122" s="870">
        <v>67462019</v>
      </c>
      <c r="BW122" s="870"/>
      <c r="BX122" s="870"/>
      <c r="BY122" s="870"/>
      <c r="BZ122" s="870"/>
      <c r="CA122" s="870">
        <v>66708508</v>
      </c>
      <c r="CB122" s="870"/>
      <c r="CC122" s="870"/>
      <c r="CD122" s="870"/>
      <c r="CE122" s="870"/>
      <c r="CF122" s="773"/>
      <c r="CG122" s="774"/>
      <c r="CH122" s="774"/>
      <c r="CI122" s="774"/>
      <c r="CJ122" s="871"/>
      <c r="CK122" s="881"/>
      <c r="CL122" s="842"/>
      <c r="CM122" s="842"/>
      <c r="CN122" s="842"/>
      <c r="CO122" s="843"/>
      <c r="CP122" s="858" t="s">
        <v>450</v>
      </c>
      <c r="CQ122" s="859"/>
      <c r="CR122" s="859"/>
      <c r="CS122" s="859"/>
      <c r="CT122" s="859"/>
      <c r="CU122" s="859"/>
      <c r="CV122" s="859"/>
      <c r="CW122" s="859"/>
      <c r="CX122" s="859"/>
      <c r="CY122" s="859"/>
      <c r="CZ122" s="859"/>
      <c r="DA122" s="859"/>
      <c r="DB122" s="859"/>
      <c r="DC122" s="859"/>
      <c r="DD122" s="859"/>
      <c r="DE122" s="859"/>
      <c r="DF122" s="860"/>
      <c r="DG122" s="800">
        <v>86639</v>
      </c>
      <c r="DH122" s="801"/>
      <c r="DI122" s="801"/>
      <c r="DJ122" s="801"/>
      <c r="DK122" s="801"/>
      <c r="DL122" s="801">
        <v>80096</v>
      </c>
      <c r="DM122" s="801"/>
      <c r="DN122" s="801"/>
      <c r="DO122" s="801"/>
      <c r="DP122" s="801"/>
      <c r="DQ122" s="801">
        <v>85202</v>
      </c>
      <c r="DR122" s="801"/>
      <c r="DS122" s="801"/>
      <c r="DT122" s="801"/>
      <c r="DU122" s="801"/>
      <c r="DV122" s="853">
        <v>0.5</v>
      </c>
      <c r="DW122" s="853"/>
      <c r="DX122" s="853"/>
      <c r="DY122" s="853"/>
      <c r="DZ122" s="854"/>
    </row>
    <row r="123" spans="1:130" s="197" customFormat="1" ht="26.25" customHeight="1" thickBot="1" x14ac:dyDescent="0.2">
      <c r="A123" s="895"/>
      <c r="B123" s="896"/>
      <c r="C123" s="833" t="s">
        <v>434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451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12</v>
      </c>
      <c r="BR123" s="862"/>
      <c r="BS123" s="862"/>
      <c r="BT123" s="862"/>
      <c r="BU123" s="862"/>
      <c r="BV123" s="862">
        <v>26.1</v>
      </c>
      <c r="BW123" s="862"/>
      <c r="BX123" s="862"/>
      <c r="BY123" s="862"/>
      <c r="BZ123" s="862"/>
      <c r="CA123" s="862">
        <v>18.5</v>
      </c>
      <c r="CB123" s="862"/>
      <c r="CC123" s="862"/>
      <c r="CD123" s="862"/>
      <c r="CE123" s="862"/>
      <c r="CF123" s="760"/>
      <c r="CG123" s="761"/>
      <c r="CH123" s="761"/>
      <c r="CI123" s="761"/>
      <c r="CJ123" s="863"/>
      <c r="CK123" s="881"/>
      <c r="CL123" s="842"/>
      <c r="CM123" s="842"/>
      <c r="CN123" s="842"/>
      <c r="CO123" s="843"/>
      <c r="CP123" s="858" t="s">
        <v>452</v>
      </c>
      <c r="CQ123" s="859"/>
      <c r="CR123" s="859"/>
      <c r="CS123" s="859"/>
      <c r="CT123" s="859"/>
      <c r="CU123" s="859"/>
      <c r="CV123" s="859"/>
      <c r="CW123" s="859"/>
      <c r="CX123" s="859"/>
      <c r="CY123" s="859"/>
      <c r="CZ123" s="859"/>
      <c r="DA123" s="859"/>
      <c r="DB123" s="859"/>
      <c r="DC123" s="859"/>
      <c r="DD123" s="859"/>
      <c r="DE123" s="859"/>
      <c r="DF123" s="860"/>
      <c r="DG123" s="813">
        <v>2870</v>
      </c>
      <c r="DH123" s="814"/>
      <c r="DI123" s="814"/>
      <c r="DJ123" s="814"/>
      <c r="DK123" s="815"/>
      <c r="DL123" s="816">
        <v>542</v>
      </c>
      <c r="DM123" s="814"/>
      <c r="DN123" s="814"/>
      <c r="DO123" s="814"/>
      <c r="DP123" s="815"/>
      <c r="DQ123" s="816" t="s">
        <v>453</v>
      </c>
      <c r="DR123" s="814"/>
      <c r="DS123" s="814"/>
      <c r="DT123" s="814"/>
      <c r="DU123" s="815"/>
      <c r="DV123" s="784" t="s">
        <v>453</v>
      </c>
      <c r="DW123" s="785"/>
      <c r="DX123" s="785"/>
      <c r="DY123" s="785"/>
      <c r="DZ123" s="786"/>
    </row>
    <row r="124" spans="1:130" s="197" customFormat="1" ht="26.25" customHeight="1" x14ac:dyDescent="0.15">
      <c r="A124" s="895"/>
      <c r="B124" s="896"/>
      <c r="C124" s="833" t="s">
        <v>437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453</v>
      </c>
      <c r="AB124" s="814"/>
      <c r="AC124" s="814"/>
      <c r="AD124" s="814"/>
      <c r="AE124" s="815"/>
      <c r="AF124" s="816" t="s">
        <v>453</v>
      </c>
      <c r="AG124" s="814"/>
      <c r="AH124" s="814"/>
      <c r="AI124" s="814"/>
      <c r="AJ124" s="815"/>
      <c r="AK124" s="816" t="s">
        <v>453</v>
      </c>
      <c r="AL124" s="814"/>
      <c r="AM124" s="814"/>
      <c r="AN124" s="814"/>
      <c r="AO124" s="815"/>
      <c r="AP124" s="784" t="s">
        <v>453</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454</v>
      </c>
      <c r="CQ124" s="859"/>
      <c r="CR124" s="859"/>
      <c r="CS124" s="859"/>
      <c r="CT124" s="859"/>
      <c r="CU124" s="859"/>
      <c r="CV124" s="859"/>
      <c r="CW124" s="859"/>
      <c r="CX124" s="859"/>
      <c r="CY124" s="859"/>
      <c r="CZ124" s="859"/>
      <c r="DA124" s="859"/>
      <c r="DB124" s="859"/>
      <c r="DC124" s="859"/>
      <c r="DD124" s="859"/>
      <c r="DE124" s="859"/>
      <c r="DF124" s="860"/>
      <c r="DG124" s="746" t="s">
        <v>453</v>
      </c>
      <c r="DH124" s="747"/>
      <c r="DI124" s="747"/>
      <c r="DJ124" s="747"/>
      <c r="DK124" s="748"/>
      <c r="DL124" s="749" t="s">
        <v>453</v>
      </c>
      <c r="DM124" s="747"/>
      <c r="DN124" s="747"/>
      <c r="DO124" s="747"/>
      <c r="DP124" s="748"/>
      <c r="DQ124" s="749" t="s">
        <v>453</v>
      </c>
      <c r="DR124" s="747"/>
      <c r="DS124" s="747"/>
      <c r="DT124" s="747"/>
      <c r="DU124" s="748"/>
      <c r="DV124" s="837" t="s">
        <v>453</v>
      </c>
      <c r="DW124" s="838"/>
      <c r="DX124" s="838"/>
      <c r="DY124" s="838"/>
      <c r="DZ124" s="839"/>
    </row>
    <row r="125" spans="1:130" s="197" customFormat="1" ht="26.25" customHeight="1" thickBot="1" x14ac:dyDescent="0.2">
      <c r="A125" s="895"/>
      <c r="B125" s="896"/>
      <c r="C125" s="833" t="s">
        <v>439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453</v>
      </c>
      <c r="AB125" s="814"/>
      <c r="AC125" s="814"/>
      <c r="AD125" s="814"/>
      <c r="AE125" s="815"/>
      <c r="AF125" s="816" t="s">
        <v>453</v>
      </c>
      <c r="AG125" s="814"/>
      <c r="AH125" s="814"/>
      <c r="AI125" s="814"/>
      <c r="AJ125" s="815"/>
      <c r="AK125" s="816" t="s">
        <v>453</v>
      </c>
      <c r="AL125" s="814"/>
      <c r="AM125" s="814"/>
      <c r="AN125" s="814"/>
      <c r="AO125" s="815"/>
      <c r="AP125" s="784" t="s">
        <v>453</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455</v>
      </c>
      <c r="CL125" s="840"/>
      <c r="CM125" s="840"/>
      <c r="CN125" s="840"/>
      <c r="CO125" s="841"/>
      <c r="CP125" s="846" t="s">
        <v>456</v>
      </c>
      <c r="CQ125" s="788"/>
      <c r="CR125" s="788"/>
      <c r="CS125" s="788"/>
      <c r="CT125" s="788"/>
      <c r="CU125" s="788"/>
      <c r="CV125" s="788"/>
      <c r="CW125" s="788"/>
      <c r="CX125" s="788"/>
      <c r="CY125" s="788"/>
      <c r="CZ125" s="788"/>
      <c r="DA125" s="788"/>
      <c r="DB125" s="788"/>
      <c r="DC125" s="788"/>
      <c r="DD125" s="788"/>
      <c r="DE125" s="788"/>
      <c r="DF125" s="789"/>
      <c r="DG125" s="829" t="s">
        <v>453</v>
      </c>
      <c r="DH125" s="830"/>
      <c r="DI125" s="830"/>
      <c r="DJ125" s="830"/>
      <c r="DK125" s="830"/>
      <c r="DL125" s="830" t="s">
        <v>453</v>
      </c>
      <c r="DM125" s="830"/>
      <c r="DN125" s="830"/>
      <c r="DO125" s="830"/>
      <c r="DP125" s="830"/>
      <c r="DQ125" s="830" t="s">
        <v>453</v>
      </c>
      <c r="DR125" s="830"/>
      <c r="DS125" s="830"/>
      <c r="DT125" s="830"/>
      <c r="DU125" s="830"/>
      <c r="DV125" s="831" t="s">
        <v>453</v>
      </c>
      <c r="DW125" s="831"/>
      <c r="DX125" s="831"/>
      <c r="DY125" s="831"/>
      <c r="DZ125" s="832"/>
    </row>
    <row r="126" spans="1:130" s="197" customFormat="1" ht="26.25" customHeight="1" x14ac:dyDescent="0.15">
      <c r="A126" s="895"/>
      <c r="B126" s="896"/>
      <c r="C126" s="833" t="s">
        <v>442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85947</v>
      </c>
      <c r="AB126" s="814"/>
      <c r="AC126" s="814"/>
      <c r="AD126" s="814"/>
      <c r="AE126" s="815"/>
      <c r="AF126" s="816">
        <v>79939</v>
      </c>
      <c r="AG126" s="814"/>
      <c r="AH126" s="814"/>
      <c r="AI126" s="814"/>
      <c r="AJ126" s="815"/>
      <c r="AK126" s="816">
        <v>70061</v>
      </c>
      <c r="AL126" s="814"/>
      <c r="AM126" s="814"/>
      <c r="AN126" s="814"/>
      <c r="AO126" s="815"/>
      <c r="AP126" s="784">
        <v>0.4</v>
      </c>
      <c r="AQ126" s="785"/>
      <c r="AR126" s="785"/>
      <c r="AS126" s="785"/>
      <c r="AT126" s="786"/>
      <c r="AU126" s="233"/>
      <c r="AV126" s="233"/>
      <c r="AW126" s="233"/>
      <c r="AX126" s="836" t="s">
        <v>457</v>
      </c>
      <c r="AY126" s="794"/>
      <c r="AZ126" s="794"/>
      <c r="BA126" s="794"/>
      <c r="BB126" s="794"/>
      <c r="BC126" s="794"/>
      <c r="BD126" s="794"/>
      <c r="BE126" s="795"/>
      <c r="BF126" s="793" t="s">
        <v>458</v>
      </c>
      <c r="BG126" s="794"/>
      <c r="BH126" s="794"/>
      <c r="BI126" s="794"/>
      <c r="BJ126" s="794"/>
      <c r="BK126" s="794"/>
      <c r="BL126" s="795"/>
      <c r="BM126" s="793" t="s">
        <v>459</v>
      </c>
      <c r="BN126" s="794"/>
      <c r="BO126" s="794"/>
      <c r="BP126" s="794"/>
      <c r="BQ126" s="794"/>
      <c r="BR126" s="794"/>
      <c r="BS126" s="795"/>
      <c r="BT126" s="793" t="s">
        <v>460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461</v>
      </c>
      <c r="CQ126" s="798"/>
      <c r="CR126" s="798"/>
      <c r="CS126" s="798"/>
      <c r="CT126" s="798"/>
      <c r="CU126" s="798"/>
      <c r="CV126" s="798"/>
      <c r="CW126" s="798"/>
      <c r="CX126" s="798"/>
      <c r="CY126" s="798"/>
      <c r="CZ126" s="798"/>
      <c r="DA126" s="798"/>
      <c r="DB126" s="798"/>
      <c r="DC126" s="798"/>
      <c r="DD126" s="798"/>
      <c r="DE126" s="798"/>
      <c r="DF126" s="799"/>
      <c r="DG126" s="800" t="s">
        <v>453</v>
      </c>
      <c r="DH126" s="801"/>
      <c r="DI126" s="801"/>
      <c r="DJ126" s="801"/>
      <c r="DK126" s="801"/>
      <c r="DL126" s="801" t="s">
        <v>453</v>
      </c>
      <c r="DM126" s="801"/>
      <c r="DN126" s="801"/>
      <c r="DO126" s="801"/>
      <c r="DP126" s="801"/>
      <c r="DQ126" s="801" t="s">
        <v>453</v>
      </c>
      <c r="DR126" s="801"/>
      <c r="DS126" s="801"/>
      <c r="DT126" s="801"/>
      <c r="DU126" s="801"/>
      <c r="DV126" s="853" t="s">
        <v>453</v>
      </c>
      <c r="DW126" s="853"/>
      <c r="DX126" s="853"/>
      <c r="DY126" s="853"/>
      <c r="DZ126" s="854"/>
    </row>
    <row r="127" spans="1:130" s="197" customFormat="1" ht="26.25" customHeight="1" thickBot="1" x14ac:dyDescent="0.2">
      <c r="A127" s="897"/>
      <c r="B127" s="898"/>
      <c r="C127" s="855" t="s">
        <v>462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6518</v>
      </c>
      <c r="AB127" s="814"/>
      <c r="AC127" s="814"/>
      <c r="AD127" s="814"/>
      <c r="AE127" s="815"/>
      <c r="AF127" s="816">
        <v>4601</v>
      </c>
      <c r="AG127" s="814"/>
      <c r="AH127" s="814"/>
      <c r="AI127" s="814"/>
      <c r="AJ127" s="815"/>
      <c r="AK127" s="816">
        <v>2866</v>
      </c>
      <c r="AL127" s="814"/>
      <c r="AM127" s="814"/>
      <c r="AN127" s="814"/>
      <c r="AO127" s="815"/>
      <c r="AP127" s="784">
        <v>0</v>
      </c>
      <c r="AQ127" s="785"/>
      <c r="AR127" s="785"/>
      <c r="AS127" s="785"/>
      <c r="AT127" s="786"/>
      <c r="AU127" s="233"/>
      <c r="AV127" s="233"/>
      <c r="AW127" s="233"/>
      <c r="AX127" s="787" t="s">
        <v>463</v>
      </c>
      <c r="AY127" s="788"/>
      <c r="AZ127" s="788"/>
      <c r="BA127" s="788"/>
      <c r="BB127" s="788"/>
      <c r="BC127" s="788"/>
      <c r="BD127" s="788"/>
      <c r="BE127" s="789"/>
      <c r="BF127" s="790" t="s">
        <v>453</v>
      </c>
      <c r="BG127" s="791"/>
      <c r="BH127" s="791"/>
      <c r="BI127" s="791"/>
      <c r="BJ127" s="791"/>
      <c r="BK127" s="791"/>
      <c r="BL127" s="792"/>
      <c r="BM127" s="790">
        <v>12.27</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464</v>
      </c>
      <c r="CQ127" s="782"/>
      <c r="CR127" s="782"/>
      <c r="CS127" s="782"/>
      <c r="CT127" s="782"/>
      <c r="CU127" s="782"/>
      <c r="CV127" s="782"/>
      <c r="CW127" s="782"/>
      <c r="CX127" s="782"/>
      <c r="CY127" s="782"/>
      <c r="CZ127" s="782"/>
      <c r="DA127" s="782"/>
      <c r="DB127" s="782"/>
      <c r="DC127" s="782"/>
      <c r="DD127" s="782"/>
      <c r="DE127" s="782"/>
      <c r="DF127" s="783"/>
      <c r="DG127" s="849" t="s">
        <v>465</v>
      </c>
      <c r="DH127" s="850"/>
      <c r="DI127" s="850"/>
      <c r="DJ127" s="850"/>
      <c r="DK127" s="850"/>
      <c r="DL127" s="850" t="s">
        <v>466</v>
      </c>
      <c r="DM127" s="850"/>
      <c r="DN127" s="850"/>
      <c r="DO127" s="850"/>
      <c r="DP127" s="850"/>
      <c r="DQ127" s="850" t="s">
        <v>466</v>
      </c>
      <c r="DR127" s="850"/>
      <c r="DS127" s="850"/>
      <c r="DT127" s="850"/>
      <c r="DU127" s="850"/>
      <c r="DV127" s="851" t="s">
        <v>466</v>
      </c>
      <c r="DW127" s="851"/>
      <c r="DX127" s="851"/>
      <c r="DY127" s="851"/>
      <c r="DZ127" s="852"/>
    </row>
    <row r="128" spans="1:130" s="197" customFormat="1" ht="26.25" customHeight="1" x14ac:dyDescent="0.15">
      <c r="A128" s="825" t="s">
        <v>467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468</v>
      </c>
      <c r="X128" s="827"/>
      <c r="Y128" s="827"/>
      <c r="Z128" s="828"/>
      <c r="AA128" s="753">
        <v>186966</v>
      </c>
      <c r="AB128" s="754"/>
      <c r="AC128" s="754"/>
      <c r="AD128" s="754"/>
      <c r="AE128" s="755"/>
      <c r="AF128" s="756">
        <v>179849</v>
      </c>
      <c r="AG128" s="754"/>
      <c r="AH128" s="754"/>
      <c r="AI128" s="754"/>
      <c r="AJ128" s="755"/>
      <c r="AK128" s="756">
        <v>164995</v>
      </c>
      <c r="AL128" s="754"/>
      <c r="AM128" s="754"/>
      <c r="AN128" s="754"/>
      <c r="AO128" s="755"/>
      <c r="AP128" s="757"/>
      <c r="AQ128" s="758"/>
      <c r="AR128" s="758"/>
      <c r="AS128" s="758"/>
      <c r="AT128" s="759"/>
      <c r="AU128" s="235"/>
      <c r="AV128" s="235"/>
      <c r="AW128" s="235"/>
      <c r="AX128" s="802" t="s">
        <v>469</v>
      </c>
      <c r="AY128" s="798"/>
      <c r="AZ128" s="798"/>
      <c r="BA128" s="798"/>
      <c r="BB128" s="798"/>
      <c r="BC128" s="798"/>
      <c r="BD128" s="798"/>
      <c r="BE128" s="799"/>
      <c r="BF128" s="820" t="s">
        <v>453</v>
      </c>
      <c r="BG128" s="821"/>
      <c r="BH128" s="821"/>
      <c r="BI128" s="821"/>
      <c r="BJ128" s="821"/>
      <c r="BK128" s="821"/>
      <c r="BL128" s="822"/>
      <c r="BM128" s="820">
        <v>17.27</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470</v>
      </c>
      <c r="X129" s="811"/>
      <c r="Y129" s="811"/>
      <c r="Z129" s="812"/>
      <c r="AA129" s="813">
        <v>22651468</v>
      </c>
      <c r="AB129" s="814"/>
      <c r="AC129" s="814"/>
      <c r="AD129" s="814"/>
      <c r="AE129" s="815"/>
      <c r="AF129" s="816">
        <v>22617542</v>
      </c>
      <c r="AG129" s="814"/>
      <c r="AH129" s="814"/>
      <c r="AI129" s="814"/>
      <c r="AJ129" s="815"/>
      <c r="AK129" s="816">
        <v>22421694</v>
      </c>
      <c r="AL129" s="814"/>
      <c r="AM129" s="814"/>
      <c r="AN129" s="814"/>
      <c r="AO129" s="815"/>
      <c r="AP129" s="817"/>
      <c r="AQ129" s="818"/>
      <c r="AR129" s="818"/>
      <c r="AS129" s="818"/>
      <c r="AT129" s="819"/>
      <c r="AU129" s="235"/>
      <c r="AV129" s="235"/>
      <c r="AW129" s="235"/>
      <c r="AX129" s="802" t="s">
        <v>471</v>
      </c>
      <c r="AY129" s="798"/>
      <c r="AZ129" s="798"/>
      <c r="BA129" s="798"/>
      <c r="BB129" s="798"/>
      <c r="BC129" s="798"/>
      <c r="BD129" s="798"/>
      <c r="BE129" s="799"/>
      <c r="BF129" s="803">
        <v>6.8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472</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473</v>
      </c>
      <c r="X130" s="811"/>
      <c r="Y130" s="811"/>
      <c r="Z130" s="812"/>
      <c r="AA130" s="813">
        <v>5107505</v>
      </c>
      <c r="AB130" s="814"/>
      <c r="AC130" s="814"/>
      <c r="AD130" s="814"/>
      <c r="AE130" s="815"/>
      <c r="AF130" s="816">
        <v>5368844</v>
      </c>
      <c r="AG130" s="814"/>
      <c r="AH130" s="814"/>
      <c r="AI130" s="814"/>
      <c r="AJ130" s="815"/>
      <c r="AK130" s="816">
        <v>5384344</v>
      </c>
      <c r="AL130" s="814"/>
      <c r="AM130" s="814"/>
      <c r="AN130" s="814"/>
      <c r="AO130" s="815"/>
      <c r="AP130" s="817"/>
      <c r="AQ130" s="818"/>
      <c r="AR130" s="818"/>
      <c r="AS130" s="818"/>
      <c r="AT130" s="819"/>
      <c r="AU130" s="235"/>
      <c r="AV130" s="235"/>
      <c r="AW130" s="235"/>
      <c r="AX130" s="781" t="s">
        <v>474</v>
      </c>
      <c r="AY130" s="782"/>
      <c r="AZ130" s="782"/>
      <c r="BA130" s="782"/>
      <c r="BB130" s="782"/>
      <c r="BC130" s="782"/>
      <c r="BD130" s="782"/>
      <c r="BE130" s="783"/>
      <c r="BF130" s="735">
        <v>18.5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475</v>
      </c>
      <c r="X131" s="744"/>
      <c r="Y131" s="744"/>
      <c r="Z131" s="745"/>
      <c r="AA131" s="746">
        <v>17543963</v>
      </c>
      <c r="AB131" s="747"/>
      <c r="AC131" s="747"/>
      <c r="AD131" s="747"/>
      <c r="AE131" s="748"/>
      <c r="AF131" s="749">
        <v>17248698</v>
      </c>
      <c r="AG131" s="747"/>
      <c r="AH131" s="747"/>
      <c r="AI131" s="747"/>
      <c r="AJ131" s="748"/>
      <c r="AK131" s="749">
        <v>17037350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477</v>
      </c>
      <c r="W132" s="767"/>
      <c r="X132" s="767"/>
      <c r="Y132" s="767"/>
      <c r="Z132" s="768"/>
      <c r="AA132" s="769">
        <v>9.0346747769999993</v>
      </c>
      <c r="AB132" s="770"/>
      <c r="AC132" s="770"/>
      <c r="AD132" s="770"/>
      <c r="AE132" s="771"/>
      <c r="AF132" s="772">
        <v>6.8143230289999996</v>
      </c>
      <c r="AG132" s="770"/>
      <c r="AH132" s="770"/>
      <c r="AI132" s="770"/>
      <c r="AJ132" s="771"/>
      <c r="AK132" s="772">
        <v>4.8308451730000002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478</v>
      </c>
      <c r="W133" s="776"/>
      <c r="X133" s="776"/>
      <c r="Y133" s="776"/>
      <c r="Z133" s="777"/>
      <c r="AA133" s="778">
        <v>9.9</v>
      </c>
      <c r="AB133" s="779"/>
      <c r="AC133" s="779"/>
      <c r="AD133" s="779"/>
      <c r="AE133" s="780"/>
      <c r="AF133" s="778">
        <v>8.4</v>
      </c>
      <c r="AG133" s="779"/>
      <c r="AH133" s="779"/>
      <c r="AI133" s="779"/>
      <c r="AJ133" s="780"/>
      <c r="AK133" s="778">
        <v>6.8</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K16"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7"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479</v>
      </c>
      <c r="B5" s="246"/>
      <c r="C5" s="246"/>
      <c r="D5" s="246"/>
      <c r="E5" s="246"/>
      <c r="F5" s="246"/>
      <c r="G5" s="246"/>
      <c r="H5" s="246"/>
      <c r="I5" s="246"/>
      <c r="J5" s="246"/>
      <c r="K5" s="246"/>
      <c r="L5" s="246"/>
      <c r="M5" s="246"/>
      <c r="N5" s="246"/>
      <c r="O5" s="247"/>
    </row>
    <row r="6" spans="1:16" x14ac:dyDescent="0.15">
      <c r="A6" s="248"/>
      <c r="B6" s="244"/>
      <c r="C6" s="244"/>
      <c r="D6" s="244"/>
      <c r="E6" s="244"/>
      <c r="F6" s="244"/>
      <c r="G6" s="249" t="s">
        <v>480</v>
      </c>
      <c r="H6" s="249"/>
      <c r="I6" s="249"/>
      <c r="J6" s="249"/>
      <c r="K6" s="244"/>
      <c r="L6" s="244"/>
      <c r="M6" s="244"/>
      <c r="N6" s="244"/>
    </row>
    <row r="7" spans="1:16" x14ac:dyDescent="0.15">
      <c r="A7" s="248"/>
      <c r="B7" s="244"/>
      <c r="C7" s="244"/>
      <c r="D7" s="244"/>
      <c r="E7" s="244"/>
      <c r="F7" s="244"/>
      <c r="G7" s="251"/>
      <c r="H7" s="252"/>
      <c r="I7" s="252"/>
      <c r="J7" s="253"/>
      <c r="K7" s="1151" t="s">
        <v>481</v>
      </c>
      <c r="L7" s="254"/>
      <c r="M7" s="255" t="s">
        <v>482</v>
      </c>
      <c r="N7" s="256"/>
    </row>
    <row r="8" spans="1:16" x14ac:dyDescent="0.15">
      <c r="A8" s="248"/>
      <c r="B8" s="244"/>
      <c r="C8" s="244"/>
      <c r="D8" s="244"/>
      <c r="E8" s="244"/>
      <c r="F8" s="244"/>
      <c r="G8" s="257"/>
      <c r="H8" s="258"/>
      <c r="I8" s="258"/>
      <c r="J8" s="259"/>
      <c r="K8" s="1152"/>
      <c r="L8" s="260" t="s">
        <v>483</v>
      </c>
      <c r="M8" s="261" t="s">
        <v>484</v>
      </c>
      <c r="N8" s="262" t="s">
        <v>485</v>
      </c>
    </row>
    <row r="9" spans="1:16" x14ac:dyDescent="0.15">
      <c r="A9" s="248"/>
      <c r="B9" s="244"/>
      <c r="C9" s="244"/>
      <c r="D9" s="244"/>
      <c r="E9" s="244"/>
      <c r="F9" s="244"/>
      <c r="G9" s="1165" t="s">
        <v>486</v>
      </c>
      <c r="H9" s="1166"/>
      <c r="I9" s="1166"/>
      <c r="J9" s="1167"/>
      <c r="K9" s="263">
        <v>4853479</v>
      </c>
      <c r="L9" s="264">
        <v>72594</v>
      </c>
      <c r="M9" s="265">
        <v>62416</v>
      </c>
      <c r="N9" s="266">
        <v>16.3</v>
      </c>
    </row>
    <row r="10" spans="1:16" x14ac:dyDescent="0.15">
      <c r="A10" s="248"/>
      <c r="B10" s="244"/>
      <c r="C10" s="244"/>
      <c r="D10" s="244"/>
      <c r="E10" s="244"/>
      <c r="F10" s="244"/>
      <c r="G10" s="1165" t="s">
        <v>487</v>
      </c>
      <c r="H10" s="1166"/>
      <c r="I10" s="1166"/>
      <c r="J10" s="1167"/>
      <c r="K10" s="267">
        <v>678503</v>
      </c>
      <c r="L10" s="268">
        <v>10148</v>
      </c>
      <c r="M10" s="269">
        <v>5506</v>
      </c>
      <c r="N10" s="270">
        <v>84.3</v>
      </c>
    </row>
    <row r="11" spans="1:16" ht="13.5" customHeight="1" x14ac:dyDescent="0.15">
      <c r="A11" s="248"/>
      <c r="B11" s="244"/>
      <c r="C11" s="244"/>
      <c r="D11" s="244"/>
      <c r="E11" s="244"/>
      <c r="F11" s="244"/>
      <c r="G11" s="1165" t="s">
        <v>488</v>
      </c>
      <c r="H11" s="1166"/>
      <c r="I11" s="1166"/>
      <c r="J11" s="1167"/>
      <c r="K11" s="267">
        <v>44732</v>
      </c>
      <c r="L11" s="268">
        <v>669</v>
      </c>
      <c r="M11" s="269">
        <v>5414</v>
      </c>
      <c r="N11" s="270">
        <v>-87.6</v>
      </c>
    </row>
    <row r="12" spans="1:16" ht="13.5" customHeight="1" x14ac:dyDescent="0.15">
      <c r="A12" s="248"/>
      <c r="B12" s="244"/>
      <c r="C12" s="244"/>
      <c r="D12" s="244"/>
      <c r="E12" s="244"/>
      <c r="F12" s="244"/>
      <c r="G12" s="1165" t="s">
        <v>489</v>
      </c>
      <c r="H12" s="1166"/>
      <c r="I12" s="1166"/>
      <c r="J12" s="1167"/>
      <c r="K12" s="267">
        <v>24177</v>
      </c>
      <c r="L12" s="268">
        <v>362</v>
      </c>
      <c r="M12" s="269">
        <v>1117</v>
      </c>
      <c r="N12" s="270">
        <v>-67.599999999999994</v>
      </c>
    </row>
    <row r="13" spans="1:16" ht="13.5" customHeight="1" x14ac:dyDescent="0.15">
      <c r="A13" s="248"/>
      <c r="B13" s="244"/>
      <c r="C13" s="244"/>
      <c r="D13" s="244"/>
      <c r="E13" s="244"/>
      <c r="F13" s="244"/>
      <c r="G13" s="1165" t="s">
        <v>490</v>
      </c>
      <c r="H13" s="1166"/>
      <c r="I13" s="1166"/>
      <c r="J13" s="1167"/>
      <c r="K13" s="267" t="s">
        <v>491</v>
      </c>
      <c r="L13" s="268" t="s">
        <v>491</v>
      </c>
      <c r="M13" s="269">
        <v>0</v>
      </c>
      <c r="N13" s="270" t="s">
        <v>491</v>
      </c>
    </row>
    <row r="14" spans="1:16" ht="13.5" customHeight="1" x14ac:dyDescent="0.15">
      <c r="A14" s="248"/>
      <c r="B14" s="244"/>
      <c r="C14" s="244"/>
      <c r="D14" s="244"/>
      <c r="E14" s="244"/>
      <c r="F14" s="244"/>
      <c r="G14" s="1165" t="s">
        <v>492</v>
      </c>
      <c r="H14" s="1166"/>
      <c r="I14" s="1166"/>
      <c r="J14" s="1167"/>
      <c r="K14" s="267" t="s">
        <v>491</v>
      </c>
      <c r="L14" s="268" t="s">
        <v>491</v>
      </c>
      <c r="M14" s="269">
        <v>2298</v>
      </c>
      <c r="N14" s="270" t="s">
        <v>491</v>
      </c>
    </row>
    <row r="15" spans="1:16" ht="13.5" customHeight="1" x14ac:dyDescent="0.15">
      <c r="A15" s="248"/>
      <c r="B15" s="244"/>
      <c r="C15" s="244"/>
      <c r="D15" s="244"/>
      <c r="E15" s="244"/>
      <c r="F15" s="244"/>
      <c r="G15" s="1165" t="s">
        <v>493</v>
      </c>
      <c r="H15" s="1166"/>
      <c r="I15" s="1166"/>
      <c r="J15" s="1167"/>
      <c r="K15" s="267">
        <v>103801</v>
      </c>
      <c r="L15" s="268">
        <v>1553</v>
      </c>
      <c r="M15" s="269">
        <v>1592</v>
      </c>
      <c r="N15" s="270">
        <v>-2.4</v>
      </c>
    </row>
    <row r="16" spans="1:16" x14ac:dyDescent="0.15">
      <c r="A16" s="248"/>
      <c r="B16" s="244"/>
      <c r="C16" s="244"/>
      <c r="D16" s="244"/>
      <c r="E16" s="244"/>
      <c r="F16" s="244"/>
      <c r="G16" s="1168" t="s">
        <v>494</v>
      </c>
      <c r="H16" s="1169"/>
      <c r="I16" s="1169"/>
      <c r="J16" s="1170"/>
      <c r="K16" s="268">
        <v>-575922</v>
      </c>
      <c r="L16" s="268">
        <v>-8614</v>
      </c>
      <c r="M16" s="269">
        <v>-6284</v>
      </c>
      <c r="N16" s="270">
        <v>37.1</v>
      </c>
    </row>
    <row r="17" spans="1:16" x14ac:dyDescent="0.15">
      <c r="A17" s="248"/>
      <c r="B17" s="244"/>
      <c r="C17" s="244"/>
      <c r="D17" s="244"/>
      <c r="E17" s="244"/>
      <c r="F17" s="244"/>
      <c r="G17" s="1168" t="s">
        <v>166</v>
      </c>
      <c r="H17" s="1169"/>
      <c r="I17" s="1169"/>
      <c r="J17" s="1170"/>
      <c r="K17" s="268">
        <v>5128770</v>
      </c>
      <c r="L17" s="268">
        <v>76711</v>
      </c>
      <c r="M17" s="269">
        <v>72059</v>
      </c>
      <c r="N17" s="270">
        <v>6.5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495</v>
      </c>
      <c r="H19" s="244"/>
      <c r="I19" s="244"/>
      <c r="J19" s="244"/>
      <c r="K19" s="244"/>
      <c r="L19" s="244"/>
      <c r="M19" s="244"/>
      <c r="N19" s="244"/>
    </row>
    <row r="20" spans="1:16" x14ac:dyDescent="0.15">
      <c r="A20" s="248"/>
      <c r="B20" s="244"/>
      <c r="C20" s="244"/>
      <c r="D20" s="244"/>
      <c r="E20" s="244"/>
      <c r="F20" s="244"/>
      <c r="G20" s="272"/>
      <c r="H20" s="273"/>
      <c r="I20" s="273"/>
      <c r="J20" s="274"/>
      <c r="K20" s="275" t="s">
        <v>496</v>
      </c>
      <c r="L20" s="276" t="s">
        <v>497</v>
      </c>
      <c r="M20" s="277" t="s">
        <v>498</v>
      </c>
      <c r="N20" s="278"/>
    </row>
    <row r="21" spans="1:16" s="284" customFormat="1" x14ac:dyDescent="0.15">
      <c r="A21" s="279"/>
      <c r="B21" s="249"/>
      <c r="C21" s="249"/>
      <c r="D21" s="249"/>
      <c r="E21" s="249"/>
      <c r="F21" s="249"/>
      <c r="G21" s="1162" t="s">
        <v>499</v>
      </c>
      <c r="H21" s="1163"/>
      <c r="I21" s="1163"/>
      <c r="J21" s="1164"/>
      <c r="K21" s="280">
        <v>8.6300000000000008</v>
      </c>
      <c r="L21" s="281">
        <v>7.1</v>
      </c>
      <c r="M21" s="282">
        <v>1.53</v>
      </c>
      <c r="N21" s="249"/>
      <c r="O21" s="283"/>
      <c r="P21" s="279"/>
    </row>
    <row r="22" spans="1:16" s="284" customFormat="1" x14ac:dyDescent="0.15">
      <c r="A22" s="279"/>
      <c r="B22" s="249"/>
      <c r="C22" s="249"/>
      <c r="D22" s="249"/>
      <c r="E22" s="249"/>
      <c r="F22" s="249"/>
      <c r="G22" s="1162" t="s">
        <v>500</v>
      </c>
      <c r="H22" s="1163"/>
      <c r="I22" s="1163"/>
      <c r="J22" s="1164"/>
      <c r="K22" s="285">
        <v>96.4</v>
      </c>
      <c r="L22" s="286">
        <v>98.4</v>
      </c>
      <c r="M22" s="287">
        <v>-2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501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503</v>
      </c>
      <c r="H29" s="249"/>
      <c r="I29" s="249"/>
      <c r="J29" s="249"/>
      <c r="K29" s="244"/>
      <c r="L29" s="244"/>
      <c r="M29" s="244"/>
      <c r="N29" s="244"/>
      <c r="O29" s="293"/>
    </row>
    <row r="30" spans="1:16" x14ac:dyDescent="0.15">
      <c r="A30" s="248"/>
      <c r="B30" s="244"/>
      <c r="C30" s="244"/>
      <c r="D30" s="244"/>
      <c r="E30" s="244"/>
      <c r="F30" s="244"/>
      <c r="G30" s="251"/>
      <c r="H30" s="252"/>
      <c r="I30" s="252"/>
      <c r="J30" s="253"/>
      <c r="K30" s="1151" t="s">
        <v>481</v>
      </c>
      <c r="L30" s="254"/>
      <c r="M30" s="255" t="s">
        <v>482</v>
      </c>
      <c r="N30" s="256"/>
    </row>
    <row r="31" spans="1:16" x14ac:dyDescent="0.15">
      <c r="A31" s="248"/>
      <c r="B31" s="244"/>
      <c r="C31" s="244"/>
      <c r="D31" s="244"/>
      <c r="E31" s="244"/>
      <c r="F31" s="244"/>
      <c r="G31" s="257"/>
      <c r="H31" s="258"/>
      <c r="I31" s="258"/>
      <c r="J31" s="259"/>
      <c r="K31" s="1152"/>
      <c r="L31" s="260" t="s">
        <v>483</v>
      </c>
      <c r="M31" s="261" t="s">
        <v>484</v>
      </c>
      <c r="N31" s="262" t="s">
        <v>485</v>
      </c>
    </row>
    <row r="32" spans="1:16" ht="27" customHeight="1" x14ac:dyDescent="0.15">
      <c r="A32" s="248"/>
      <c r="B32" s="244"/>
      <c r="C32" s="244"/>
      <c r="D32" s="244"/>
      <c r="E32" s="244"/>
      <c r="F32" s="244"/>
      <c r="G32" s="1153" t="s">
        <v>504</v>
      </c>
      <c r="H32" s="1154"/>
      <c r="I32" s="1154"/>
      <c r="J32" s="1155"/>
      <c r="K32" s="294">
        <v>4225289</v>
      </c>
      <c r="L32" s="294">
        <v>63198</v>
      </c>
      <c r="M32" s="295">
        <v>39864</v>
      </c>
      <c r="N32" s="296">
        <v>58.5</v>
      </c>
    </row>
    <row r="33" spans="1:16" ht="13.5" customHeight="1" x14ac:dyDescent="0.15">
      <c r="A33" s="248"/>
      <c r="B33" s="244"/>
      <c r="C33" s="244"/>
      <c r="D33" s="244"/>
      <c r="E33" s="244"/>
      <c r="F33" s="244"/>
      <c r="G33" s="1153" t="s">
        <v>505</v>
      </c>
      <c r="H33" s="1154"/>
      <c r="I33" s="1154"/>
      <c r="J33" s="1155"/>
      <c r="K33" s="294" t="s">
        <v>491</v>
      </c>
      <c r="L33" s="294" t="s">
        <v>491</v>
      </c>
      <c r="M33" s="295">
        <v>3</v>
      </c>
      <c r="N33" s="296" t="s">
        <v>491</v>
      </c>
    </row>
    <row r="34" spans="1:16" ht="27" customHeight="1" x14ac:dyDescent="0.15">
      <c r="A34" s="248"/>
      <c r="B34" s="244"/>
      <c r="C34" s="244"/>
      <c r="D34" s="244"/>
      <c r="E34" s="244"/>
      <c r="F34" s="244"/>
      <c r="G34" s="1153" t="s">
        <v>506</v>
      </c>
      <c r="H34" s="1154"/>
      <c r="I34" s="1154"/>
      <c r="J34" s="1155"/>
      <c r="K34" s="294" t="s">
        <v>491</v>
      </c>
      <c r="L34" s="294" t="s">
        <v>491</v>
      </c>
      <c r="M34" s="295">
        <v>79</v>
      </c>
      <c r="N34" s="296" t="s">
        <v>491</v>
      </c>
    </row>
    <row r="35" spans="1:16" ht="27" customHeight="1" x14ac:dyDescent="0.15">
      <c r="A35" s="248"/>
      <c r="B35" s="244"/>
      <c r="C35" s="244"/>
      <c r="D35" s="244"/>
      <c r="E35" s="244"/>
      <c r="F35" s="244"/>
      <c r="G35" s="1153" t="s">
        <v>507</v>
      </c>
      <c r="H35" s="1154"/>
      <c r="I35" s="1154"/>
      <c r="J35" s="1155"/>
      <c r="K35" s="294">
        <v>2074171</v>
      </c>
      <c r="L35" s="294">
        <v>31024</v>
      </c>
      <c r="M35" s="295">
        <v>14090</v>
      </c>
      <c r="N35" s="296">
        <v>120.2</v>
      </c>
    </row>
    <row r="36" spans="1:16" ht="27" customHeight="1" x14ac:dyDescent="0.15">
      <c r="A36" s="248"/>
      <c r="B36" s="244"/>
      <c r="C36" s="244"/>
      <c r="D36" s="244"/>
      <c r="E36" s="244"/>
      <c r="F36" s="244"/>
      <c r="G36" s="1153" t="s">
        <v>508</v>
      </c>
      <c r="H36" s="1154"/>
      <c r="I36" s="1154"/>
      <c r="J36" s="1155"/>
      <c r="K36" s="294" t="s">
        <v>491</v>
      </c>
      <c r="L36" s="294" t="s">
        <v>491</v>
      </c>
      <c r="M36" s="295">
        <v>1791</v>
      </c>
      <c r="N36" s="296" t="s">
        <v>491</v>
      </c>
    </row>
    <row r="37" spans="1:16" ht="13.5" customHeight="1" x14ac:dyDescent="0.15">
      <c r="A37" s="248"/>
      <c r="B37" s="244"/>
      <c r="C37" s="244"/>
      <c r="D37" s="244"/>
      <c r="E37" s="244"/>
      <c r="F37" s="244"/>
      <c r="G37" s="1153" t="s">
        <v>509</v>
      </c>
      <c r="H37" s="1154"/>
      <c r="I37" s="1154"/>
      <c r="J37" s="1155"/>
      <c r="K37" s="294">
        <v>72927</v>
      </c>
      <c r="L37" s="294">
        <v>1091</v>
      </c>
      <c r="M37" s="295">
        <v>866</v>
      </c>
      <c r="N37" s="296">
        <v>26</v>
      </c>
    </row>
    <row r="38" spans="1:16" ht="27" customHeight="1" x14ac:dyDescent="0.15">
      <c r="A38" s="248"/>
      <c r="B38" s="244"/>
      <c r="C38" s="244"/>
      <c r="D38" s="244"/>
      <c r="E38" s="244"/>
      <c r="F38" s="244"/>
      <c r="G38" s="1156" t="s">
        <v>510</v>
      </c>
      <c r="H38" s="1157"/>
      <c r="I38" s="1157"/>
      <c r="J38" s="1158"/>
      <c r="K38" s="297" t="s">
        <v>491</v>
      </c>
      <c r="L38" s="297" t="s">
        <v>491</v>
      </c>
      <c r="M38" s="298">
        <v>3</v>
      </c>
      <c r="N38" s="299" t="s">
        <v>491</v>
      </c>
      <c r="O38" s="293"/>
    </row>
    <row r="39" spans="1:16" x14ac:dyDescent="0.15">
      <c r="A39" s="248"/>
      <c r="B39" s="244"/>
      <c r="C39" s="244"/>
      <c r="D39" s="244"/>
      <c r="E39" s="244"/>
      <c r="F39" s="244"/>
      <c r="G39" s="1156" t="s">
        <v>511</v>
      </c>
      <c r="H39" s="1157"/>
      <c r="I39" s="1157"/>
      <c r="J39" s="1158"/>
      <c r="K39" s="300">
        <v>-164995</v>
      </c>
      <c r="L39" s="300">
        <v>-2468</v>
      </c>
      <c r="M39" s="301">
        <v>-5541</v>
      </c>
      <c r="N39" s="302">
        <v>-55.5</v>
      </c>
      <c r="O39" s="293"/>
    </row>
    <row r="40" spans="1:16" ht="27" customHeight="1" x14ac:dyDescent="0.15">
      <c r="A40" s="248"/>
      <c r="B40" s="244"/>
      <c r="C40" s="244"/>
      <c r="D40" s="244"/>
      <c r="E40" s="244"/>
      <c r="F40" s="244"/>
      <c r="G40" s="1153" t="s">
        <v>512</v>
      </c>
      <c r="H40" s="1154"/>
      <c r="I40" s="1154"/>
      <c r="J40" s="1155"/>
      <c r="K40" s="300">
        <v>-5384344</v>
      </c>
      <c r="L40" s="300">
        <v>-80534</v>
      </c>
      <c r="M40" s="301">
        <v>-36202</v>
      </c>
      <c r="N40" s="302">
        <v>122.5</v>
      </c>
      <c r="O40" s="293"/>
    </row>
    <row r="41" spans="1:16" x14ac:dyDescent="0.15">
      <c r="A41" s="248"/>
      <c r="B41" s="244"/>
      <c r="C41" s="244"/>
      <c r="D41" s="244"/>
      <c r="E41" s="244"/>
      <c r="F41" s="244"/>
      <c r="G41" s="1159" t="s">
        <v>277</v>
      </c>
      <c r="H41" s="1160"/>
      <c r="I41" s="1160"/>
      <c r="J41" s="1161"/>
      <c r="K41" s="294">
        <v>823048</v>
      </c>
      <c r="L41" s="300">
        <v>12310</v>
      </c>
      <c r="M41" s="301">
        <v>14952</v>
      </c>
      <c r="N41" s="302">
        <v>-17.7</v>
      </c>
      <c r="O41" s="293"/>
    </row>
    <row r="42" spans="1:16" x14ac:dyDescent="0.15">
      <c r="A42" s="248"/>
      <c r="B42" s="244"/>
      <c r="C42" s="244"/>
      <c r="D42" s="244"/>
      <c r="E42" s="244"/>
      <c r="F42" s="244"/>
      <c r="G42" s="303" t="s">
        <v>513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515</v>
      </c>
      <c r="H48" s="308"/>
      <c r="I48" s="308"/>
      <c r="J48" s="308"/>
      <c r="K48" s="308"/>
      <c r="L48" s="308"/>
      <c r="M48" s="309"/>
      <c r="N48" s="308"/>
    </row>
    <row r="49" spans="1:14" ht="13.5" customHeight="1" x14ac:dyDescent="0.15">
      <c r="A49" s="248"/>
      <c r="B49" s="244"/>
      <c r="C49" s="244"/>
      <c r="D49" s="244"/>
      <c r="E49" s="244"/>
      <c r="F49" s="244"/>
      <c r="G49" s="310"/>
      <c r="H49" s="311"/>
      <c r="I49" s="1146" t="s">
        <v>481</v>
      </c>
      <c r="J49" s="1148" t="s">
        <v>516</v>
      </c>
      <c r="K49" s="1149"/>
      <c r="L49" s="1149"/>
      <c r="M49" s="1149"/>
      <c r="N49" s="1150"/>
    </row>
    <row r="50" spans="1:14" x14ac:dyDescent="0.15">
      <c r="A50" s="248"/>
      <c r="B50" s="244"/>
      <c r="C50" s="244"/>
      <c r="D50" s="244"/>
      <c r="E50" s="244"/>
      <c r="F50" s="244"/>
      <c r="G50" s="312"/>
      <c r="H50" s="313"/>
      <c r="I50" s="1147"/>
      <c r="J50" s="314" t="s">
        <v>517</v>
      </c>
      <c r="K50" s="315" t="s">
        <v>518</v>
      </c>
      <c r="L50" s="316" t="s">
        <v>519</v>
      </c>
      <c r="M50" s="317" t="s">
        <v>520</v>
      </c>
      <c r="N50" s="318" t="s">
        <v>521</v>
      </c>
    </row>
    <row r="51" spans="1:14" x14ac:dyDescent="0.15">
      <c r="A51" s="248"/>
      <c r="B51" s="244"/>
      <c r="C51" s="244"/>
      <c r="D51" s="244"/>
      <c r="E51" s="244"/>
      <c r="F51" s="244"/>
      <c r="G51" s="310" t="s">
        <v>522</v>
      </c>
      <c r="H51" s="311"/>
      <c r="I51" s="319">
        <v>3193259</v>
      </c>
      <c r="J51" s="320">
        <v>46479</v>
      </c>
      <c r="K51" s="321">
        <v>-27.9</v>
      </c>
      <c r="L51" s="322">
        <v>47569</v>
      </c>
      <c r="M51" s="323">
        <v>-28.9</v>
      </c>
      <c r="N51" s="324">
        <v>1</v>
      </c>
    </row>
    <row r="52" spans="1:14" x14ac:dyDescent="0.15">
      <c r="A52" s="248"/>
      <c r="B52" s="244"/>
      <c r="C52" s="244"/>
      <c r="D52" s="244"/>
      <c r="E52" s="244"/>
      <c r="F52" s="244"/>
      <c r="G52" s="325"/>
      <c r="H52" s="326" t="s">
        <v>523</v>
      </c>
      <c r="I52" s="327">
        <v>2226660</v>
      </c>
      <c r="J52" s="328">
        <v>32410</v>
      </c>
      <c r="K52" s="329">
        <v>-27.6</v>
      </c>
      <c r="L52" s="330">
        <v>26255</v>
      </c>
      <c r="M52" s="331">
        <v>-27.7</v>
      </c>
      <c r="N52" s="332">
        <v>0.1</v>
      </c>
    </row>
    <row r="53" spans="1:14" x14ac:dyDescent="0.15">
      <c r="A53" s="248"/>
      <c r="B53" s="244"/>
      <c r="C53" s="244"/>
      <c r="D53" s="244"/>
      <c r="E53" s="244"/>
      <c r="F53" s="244"/>
      <c r="G53" s="310" t="s">
        <v>524</v>
      </c>
      <c r="H53" s="311"/>
      <c r="I53" s="319">
        <v>4075900</v>
      </c>
      <c r="J53" s="320">
        <v>59287</v>
      </c>
      <c r="K53" s="321">
        <v>27.6</v>
      </c>
      <c r="L53" s="322">
        <v>50880</v>
      </c>
      <c r="M53" s="323">
        <v>7</v>
      </c>
      <c r="N53" s="324">
        <v>20.6</v>
      </c>
    </row>
    <row r="54" spans="1:14" x14ac:dyDescent="0.15">
      <c r="A54" s="248"/>
      <c r="B54" s="244"/>
      <c r="C54" s="244"/>
      <c r="D54" s="244"/>
      <c r="E54" s="244"/>
      <c r="F54" s="244"/>
      <c r="G54" s="325"/>
      <c r="H54" s="326" t="s">
        <v>523</v>
      </c>
      <c r="I54" s="327">
        <v>2692638</v>
      </c>
      <c r="J54" s="328">
        <v>39166</v>
      </c>
      <c r="K54" s="329">
        <v>20.8</v>
      </c>
      <c r="L54" s="330">
        <v>26879</v>
      </c>
      <c r="M54" s="331">
        <v>2.4</v>
      </c>
      <c r="N54" s="332">
        <v>18.399999999999999</v>
      </c>
    </row>
    <row r="55" spans="1:14" x14ac:dyDescent="0.15">
      <c r="A55" s="248"/>
      <c r="B55" s="244"/>
      <c r="C55" s="244"/>
      <c r="D55" s="244"/>
      <c r="E55" s="244"/>
      <c r="F55" s="244"/>
      <c r="G55" s="310" t="s">
        <v>525</v>
      </c>
      <c r="H55" s="311"/>
      <c r="I55" s="319">
        <v>5381863</v>
      </c>
      <c r="J55" s="320">
        <v>78853</v>
      </c>
      <c r="K55" s="321">
        <v>33</v>
      </c>
      <c r="L55" s="322">
        <v>63956</v>
      </c>
      <c r="M55" s="323">
        <v>25.7</v>
      </c>
      <c r="N55" s="324">
        <v>7.3</v>
      </c>
    </row>
    <row r="56" spans="1:14" x14ac:dyDescent="0.15">
      <c r="A56" s="248"/>
      <c r="B56" s="244"/>
      <c r="C56" s="244"/>
      <c r="D56" s="244"/>
      <c r="E56" s="244"/>
      <c r="F56" s="244"/>
      <c r="G56" s="325"/>
      <c r="H56" s="326" t="s">
        <v>523</v>
      </c>
      <c r="I56" s="327">
        <v>3169642</v>
      </c>
      <c r="J56" s="328">
        <v>46440</v>
      </c>
      <c r="K56" s="329">
        <v>18.600000000000001</v>
      </c>
      <c r="L56" s="330">
        <v>29239</v>
      </c>
      <c r="M56" s="331">
        <v>8.8000000000000007</v>
      </c>
      <c r="N56" s="332">
        <v>9.8000000000000007</v>
      </c>
    </row>
    <row r="57" spans="1:14" x14ac:dyDescent="0.15">
      <c r="A57" s="248"/>
      <c r="B57" s="244"/>
      <c r="C57" s="244"/>
      <c r="D57" s="244"/>
      <c r="E57" s="244"/>
      <c r="F57" s="244"/>
      <c r="G57" s="310" t="s">
        <v>526</v>
      </c>
      <c r="H57" s="311"/>
      <c r="I57" s="319">
        <v>10926413</v>
      </c>
      <c r="J57" s="320">
        <v>161751</v>
      </c>
      <c r="K57" s="321">
        <v>105.1</v>
      </c>
      <c r="L57" s="322">
        <v>66255</v>
      </c>
      <c r="M57" s="323">
        <v>3.6</v>
      </c>
      <c r="N57" s="324">
        <v>101.5</v>
      </c>
    </row>
    <row r="58" spans="1:14" x14ac:dyDescent="0.15">
      <c r="A58" s="248"/>
      <c r="B58" s="244"/>
      <c r="C58" s="244"/>
      <c r="D58" s="244"/>
      <c r="E58" s="244"/>
      <c r="F58" s="244"/>
      <c r="G58" s="325"/>
      <c r="H58" s="326" t="s">
        <v>523</v>
      </c>
      <c r="I58" s="327">
        <v>4625124</v>
      </c>
      <c r="J58" s="328">
        <v>68469</v>
      </c>
      <c r="K58" s="329">
        <v>47.4</v>
      </c>
      <c r="L58" s="330">
        <v>31822</v>
      </c>
      <c r="M58" s="331">
        <v>8.8000000000000007</v>
      </c>
      <c r="N58" s="332">
        <v>38.6</v>
      </c>
    </row>
    <row r="59" spans="1:14" x14ac:dyDescent="0.15">
      <c r="A59" s="248"/>
      <c r="B59" s="244"/>
      <c r="C59" s="244"/>
      <c r="D59" s="244"/>
      <c r="E59" s="244"/>
      <c r="F59" s="244"/>
      <c r="G59" s="310" t="s">
        <v>527</v>
      </c>
      <c r="H59" s="311"/>
      <c r="I59" s="319">
        <v>4248148</v>
      </c>
      <c r="J59" s="320">
        <v>63540</v>
      </c>
      <c r="K59" s="321">
        <v>-60.7</v>
      </c>
      <c r="L59" s="322">
        <v>54227</v>
      </c>
      <c r="M59" s="323">
        <v>-18.2</v>
      </c>
      <c r="N59" s="324">
        <v>-42.5</v>
      </c>
    </row>
    <row r="60" spans="1:14" x14ac:dyDescent="0.15">
      <c r="A60" s="248"/>
      <c r="B60" s="244"/>
      <c r="C60" s="244"/>
      <c r="D60" s="244"/>
      <c r="E60" s="244"/>
      <c r="F60" s="244"/>
      <c r="G60" s="325"/>
      <c r="H60" s="326" t="s">
        <v>523</v>
      </c>
      <c r="I60" s="333">
        <v>2732387</v>
      </c>
      <c r="J60" s="328">
        <v>40869</v>
      </c>
      <c r="K60" s="329">
        <v>-40.299999999999997</v>
      </c>
      <c r="L60" s="330">
        <v>29694</v>
      </c>
      <c r="M60" s="331">
        <v>-6.7</v>
      </c>
      <c r="N60" s="332">
        <v>-33.6</v>
      </c>
    </row>
    <row r="61" spans="1:14" x14ac:dyDescent="0.15">
      <c r="A61" s="248"/>
      <c r="B61" s="244"/>
      <c r="C61" s="244"/>
      <c r="D61" s="244"/>
      <c r="E61" s="244"/>
      <c r="F61" s="244"/>
      <c r="G61" s="310" t="s">
        <v>528</v>
      </c>
      <c r="H61" s="334"/>
      <c r="I61" s="335">
        <v>5565117</v>
      </c>
      <c r="J61" s="336">
        <v>81982</v>
      </c>
      <c r="K61" s="337">
        <v>15.4</v>
      </c>
      <c r="L61" s="338">
        <v>56577</v>
      </c>
      <c r="M61" s="339">
        <v>-2.2000000000000002</v>
      </c>
      <c r="N61" s="324">
        <v>17.600000000000001</v>
      </c>
    </row>
    <row r="62" spans="1:14" x14ac:dyDescent="0.15">
      <c r="A62" s="248"/>
      <c r="B62" s="244"/>
      <c r="C62" s="244"/>
      <c r="D62" s="244"/>
      <c r="E62" s="244"/>
      <c r="F62" s="244"/>
      <c r="G62" s="325"/>
      <c r="H62" s="326" t="s">
        <v>523</v>
      </c>
      <c r="I62" s="327">
        <v>3089290</v>
      </c>
      <c r="J62" s="328">
        <v>45471</v>
      </c>
      <c r="K62" s="329">
        <v>3.8</v>
      </c>
      <c r="L62" s="330">
        <v>28778</v>
      </c>
      <c r="M62" s="331">
        <v>-2.9</v>
      </c>
      <c r="N62" s="332">
        <v>6.7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4"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4"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530</v>
      </c>
      <c r="G46" s="8" t="s">
        <v>531</v>
      </c>
      <c r="H46" s="8" t="s">
        <v>532</v>
      </c>
      <c r="I46" s="8" t="s">
        <v>533</v>
      </c>
      <c r="J46" s="9" t="s">
        <v>534</v>
      </c>
    </row>
    <row r="47" spans="2:10" ht="57.75" customHeight="1" x14ac:dyDescent="0.15">
      <c r="B47" s="10"/>
      <c r="C47" s="1171" t="s">
        <v>3</v>
      </c>
      <c r="D47" s="1171"/>
      <c r="E47" s="1172"/>
      <c r="F47" s="11">
        <v>29.19</v>
      </c>
      <c r="G47" s="12">
        <v>29.61</v>
      </c>
      <c r="H47" s="12">
        <v>29.39</v>
      </c>
      <c r="I47" s="12">
        <v>20.7</v>
      </c>
      <c r="J47" s="13">
        <v>22.7</v>
      </c>
    </row>
    <row r="48" spans="2:10" ht="57.75" customHeight="1" x14ac:dyDescent="0.15">
      <c r="B48" s="14"/>
      <c r="C48" s="1173" t="s">
        <v>4</v>
      </c>
      <c r="D48" s="1173"/>
      <c r="E48" s="1174"/>
      <c r="F48" s="15">
        <v>7.15</v>
      </c>
      <c r="G48" s="16">
        <v>8.44</v>
      </c>
      <c r="H48" s="16">
        <v>6.96</v>
      </c>
      <c r="I48" s="16">
        <v>9.6</v>
      </c>
      <c r="J48" s="17">
        <v>14.55</v>
      </c>
    </row>
    <row r="49" spans="2:10" ht="57.75" customHeight="1" thickBot="1" x14ac:dyDescent="0.2">
      <c r="B49" s="18"/>
      <c r="C49" s="1175" t="s">
        <v>5</v>
      </c>
      <c r="D49" s="1175"/>
      <c r="E49" s="1176"/>
      <c r="F49" s="19">
        <v>11.27</v>
      </c>
      <c r="G49" s="20">
        <v>10.47</v>
      </c>
      <c r="H49" s="20">
        <v>7.88</v>
      </c>
      <c r="I49" s="20" t="s">
        <v>535</v>
      </c>
      <c r="J49" s="21">
        <v>10.42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2017-04-13T00:39:38Z</cp:lastPrinted>
  <dcterms:created xsi:type="dcterms:W3CDTF">2017-02-15T20:45:34Z</dcterms:created>
  <dcterms:modified xsi:type="dcterms:W3CDTF">2017-05-25T00:47:29Z</dcterms:modified>
  <cp:category/>
</cp:coreProperties>
</file>