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005" windowWidth="12120" windowHeight="9000" tabRatio="893" activeTab="1"/>
  </bookViews>
  <sheets>
    <sheet name="目次" sheetId="1" r:id="rId1"/>
    <sheet name="正誤情報" sheetId="2" r:id="rId2"/>
    <sheet name="第１表" sheetId="3" r:id="rId3"/>
    <sheet name="第２表" sheetId="4" r:id="rId4"/>
    <sheet name="第３表" sheetId="5" r:id="rId5"/>
    <sheet name="第４表" sheetId="6" r:id="rId6"/>
    <sheet name="第５表" sheetId="7" r:id="rId7"/>
    <sheet name="第６表" sheetId="8" r:id="rId8"/>
    <sheet name="第７表" sheetId="9" r:id="rId9"/>
    <sheet name="第８表" sheetId="10" r:id="rId10"/>
    <sheet name="第９表" sheetId="11" r:id="rId11"/>
    <sheet name="第１０表" sheetId="12" r:id="rId12"/>
    <sheet name="第１１表" sheetId="13" r:id="rId13"/>
    <sheet name="第１２表" sheetId="14" r:id="rId14"/>
    <sheet name="第１３表" sheetId="15" r:id="rId15"/>
    <sheet name="第１４表" sheetId="16" r:id="rId16"/>
    <sheet name="第１５表" sheetId="17" r:id="rId17"/>
    <sheet name="第１６表" sheetId="18" r:id="rId18"/>
    <sheet name="第１７表" sheetId="19" r:id="rId19"/>
    <sheet name="第１８表" sheetId="20" r:id="rId20"/>
    <sheet name="第１９表" sheetId="21" r:id="rId21"/>
    <sheet name="第２０表" sheetId="22" r:id="rId22"/>
    <sheet name="第２１表" sheetId="23" r:id="rId23"/>
    <sheet name="第２２表" sheetId="24" r:id="rId24"/>
  </sheets>
  <definedNames>
    <definedName name="_xlnm.Print_Area" localSheetId="11">'第１０表'!$A$1:$I$25</definedName>
    <definedName name="_xlnm.Print_Area" localSheetId="12">'第１１表'!$A$1:$I$28</definedName>
    <definedName name="_xlnm.Print_Area" localSheetId="13">'第１２表'!$A$1:$D$25</definedName>
    <definedName name="_xlnm.Print_Area" localSheetId="14">'第１３表'!$A$1:$F$44</definedName>
    <definedName name="_xlnm.Print_Area" localSheetId="15">'第１４表'!$A$1:$AG$29</definedName>
    <definedName name="_xlnm.Print_Area" localSheetId="2">'第１表'!$A$1:$J$24</definedName>
    <definedName name="_xlnm.Print_Area" localSheetId="3">'第２表'!$A$1:$V$46</definedName>
    <definedName name="_xlnm.Print_Area" localSheetId="4">'第３表'!$A$1:$T$46</definedName>
    <definedName name="_xlnm.Print_Area" localSheetId="5">'第４表'!$A$1:$L$71</definedName>
    <definedName name="_xlnm.Print_Area" localSheetId="6">'第５表'!$A$1:$X$69</definedName>
    <definedName name="_xlnm.Print_Area" localSheetId="7">'第６表'!$A$1:$Q$70</definedName>
    <definedName name="_xlnm.Print_Area" localSheetId="8">'第７表'!$A$1:$T$39</definedName>
    <definedName name="_xlnm.Print_Area" localSheetId="9">'第８表'!$A$1:$BA$72</definedName>
    <definedName name="_xlnm.Print_Area" localSheetId="0">'目次'!$A$1:$B$24</definedName>
  </definedNames>
  <calcPr fullCalcOnLoad="1"/>
</workbook>
</file>

<file path=xl/sharedStrings.xml><?xml version="1.0" encoding="utf-8"?>
<sst xmlns="http://schemas.openxmlformats.org/spreadsheetml/2006/main" count="3978" uniqueCount="899">
  <si>
    <t>医薬品関連企業</t>
  </si>
  <si>
    <t>平成20年12月31日現在</t>
  </si>
  <si>
    <t>薬局・医療施設の従事者</t>
  </si>
  <si>
    <t>薬局・医療施設以外の従事者</t>
  </si>
  <si>
    <t>そ  の  他  の  者</t>
  </si>
  <si>
    <t>総　　　数</t>
  </si>
  <si>
    <t>薬　　　　　局</t>
  </si>
  <si>
    <t>病院・診療所</t>
  </si>
  <si>
    <t>大　　　　　学</t>
  </si>
  <si>
    <t>衛　　生</t>
  </si>
  <si>
    <t>その他の</t>
  </si>
  <si>
    <t>無    職</t>
  </si>
  <si>
    <t>不詳</t>
  </si>
  <si>
    <t>勤務者</t>
  </si>
  <si>
    <t>調　　剤</t>
  </si>
  <si>
    <t>検  　査</t>
  </si>
  <si>
    <t>その他</t>
  </si>
  <si>
    <t>院・研究生</t>
  </si>
  <si>
    <t>製造・販売</t>
  </si>
  <si>
    <t>医薬品販売</t>
  </si>
  <si>
    <t>保健衛生</t>
  </si>
  <si>
    <t>業    務</t>
  </si>
  <si>
    <t>総　　　数</t>
  </si>
  <si>
    <t>総　数</t>
  </si>
  <si>
    <t>男</t>
  </si>
  <si>
    <t>女</t>
  </si>
  <si>
    <t>総　数</t>
  </si>
  <si>
    <t>男</t>
  </si>
  <si>
    <t>女</t>
  </si>
  <si>
    <t>第２２表  薬剤師数・平均年齢、業務の種別・性・年齢階級別</t>
  </si>
  <si>
    <t>第２表　医療施設数・人口１０万対施設数・１施設当り人口、施設種類・年次別</t>
  </si>
  <si>
    <t>第３表　病院病床数・人口１０万対病床数・１病床当り人口、病床種類・年次別</t>
  </si>
  <si>
    <t>病院の種類</t>
  </si>
  <si>
    <t>　　　　　</t>
  </si>
  <si>
    <t>病院数</t>
  </si>
  <si>
    <t>病床数</t>
  </si>
  <si>
    <t>患者数</t>
  </si>
  <si>
    <t>新入院</t>
  </si>
  <si>
    <t>病床の種類</t>
  </si>
  <si>
    <t>１０月１日現在</t>
  </si>
  <si>
    <t>年間延数</t>
  </si>
  <si>
    <t>一日平均数</t>
  </si>
  <si>
    <t>感染症病床</t>
  </si>
  <si>
    <t>総　　数</t>
  </si>
  <si>
    <t>精神病床</t>
  </si>
  <si>
    <t>結核病床</t>
  </si>
  <si>
    <t>療養病床</t>
  </si>
  <si>
    <t>一般病床</t>
  </si>
  <si>
    <t>一　　　般　　　病　　　院</t>
  </si>
  <si>
    <t>総　　　数</t>
  </si>
  <si>
    <t>精神科病院</t>
  </si>
  <si>
    <t xml:space="preserve"> 医療施設</t>
  </si>
  <si>
    <t>病　　　　　　　　　　　　　　　　　　　　　　　　　　　　　　院</t>
  </si>
  <si>
    <t>一　般　診　療　所</t>
  </si>
  <si>
    <t>歯　科　診　療　所</t>
  </si>
  <si>
    <t>総　　　　　数</t>
  </si>
  <si>
    <t>精　神　科  病　院</t>
  </si>
  <si>
    <t>伝　染　病　院</t>
  </si>
  <si>
    <t>結　核　療　養　所</t>
  </si>
  <si>
    <t>一　般　病　院</t>
  </si>
  <si>
    <t>人口10万</t>
  </si>
  <si>
    <t>１施設当</t>
  </si>
  <si>
    <t>施設数</t>
  </si>
  <si>
    <t>施設数</t>
  </si>
  <si>
    <t xml:space="preserve"> 年　次</t>
  </si>
  <si>
    <t>対施設数</t>
  </si>
  <si>
    <t>人口(千人)</t>
  </si>
  <si>
    <t>対施設数</t>
  </si>
  <si>
    <t>昭和５１年</t>
  </si>
  <si>
    <t>平成元年</t>
  </si>
  <si>
    <t>１６</t>
  </si>
  <si>
    <t>・</t>
  </si>
  <si>
    <t>注）平成５年までは１２月３１日現在、平成６年以降は１０月１日現在である。</t>
  </si>
  <si>
    <t>　　平成１１年４月より伝染病院は廃止された。</t>
  </si>
  <si>
    <t xml:space="preserve">病　床 </t>
  </si>
  <si>
    <t>総　　　　　　　数</t>
  </si>
  <si>
    <t>精　神　病　床</t>
  </si>
  <si>
    <t>感　染　症　病　床</t>
  </si>
  <si>
    <t>結　核　病　床</t>
  </si>
  <si>
    <t>療  養　病　床</t>
  </si>
  <si>
    <t>一　般　病　床</t>
  </si>
  <si>
    <t>病　床　数</t>
  </si>
  <si>
    <t>１病床当</t>
  </si>
  <si>
    <t>病床数</t>
  </si>
  <si>
    <t>対病床数</t>
  </si>
  <si>
    <t>人口（人）</t>
  </si>
  <si>
    <t>人口(人)</t>
  </si>
  <si>
    <t>昭和５１年</t>
  </si>
  <si>
    <t>平成元年</t>
  </si>
  <si>
    <t>注）平成５年までは１２月３１日現在、平成６年以降は１０月１日現在である。</t>
  </si>
  <si>
    <t>　　平成１１年４月より伝染病床は感染症病床に改められた。</t>
  </si>
  <si>
    <t>　　平成１３年及び１４年の一般病床は、療養病床、一般病床及び経過的旧その他の病床の合計である。</t>
  </si>
  <si>
    <t>第４表　医療施設数・人口１０万対施設数，１施設当り人口，保健所・市区町別</t>
  </si>
  <si>
    <t>保健所</t>
  </si>
  <si>
    <t>市区町</t>
  </si>
  <si>
    <t>人口</t>
  </si>
  <si>
    <t>人口10万対</t>
  </si>
  <si>
    <t>１施設当人口</t>
  </si>
  <si>
    <t>神戸市</t>
  </si>
  <si>
    <t xml:space="preserve"> 神戸市</t>
  </si>
  <si>
    <t>神戸市</t>
  </si>
  <si>
    <t>東灘区</t>
  </si>
  <si>
    <t>姫路市</t>
  </si>
  <si>
    <t>尼崎市</t>
  </si>
  <si>
    <t>西宮市</t>
  </si>
  <si>
    <t>芦  屋</t>
  </si>
  <si>
    <t>猪名川町</t>
  </si>
  <si>
    <t>明  石</t>
  </si>
  <si>
    <t>加古川</t>
  </si>
  <si>
    <t>加古川市</t>
  </si>
  <si>
    <t>-</t>
  </si>
  <si>
    <t>龍  野</t>
  </si>
  <si>
    <t>たつの市</t>
  </si>
  <si>
    <t>太 子 町</t>
  </si>
  <si>
    <t>佐 用 町</t>
  </si>
  <si>
    <t>赤  穂</t>
  </si>
  <si>
    <t>福  崎</t>
  </si>
  <si>
    <t>市川町</t>
  </si>
  <si>
    <t>福崎町</t>
  </si>
  <si>
    <t>香 美 町</t>
  </si>
  <si>
    <t>新温泉町</t>
  </si>
  <si>
    <t>和田山</t>
  </si>
  <si>
    <t>養 父 市</t>
  </si>
  <si>
    <t>朝 来 市</t>
  </si>
  <si>
    <t>南あわじ市</t>
  </si>
  <si>
    <t>淡路市</t>
  </si>
  <si>
    <t>第５表　医療施設数・病床数，保健所・市区町別</t>
  </si>
  <si>
    <t>病　　　　院　　　　病　　　　床　　　　数</t>
  </si>
  <si>
    <t>病　　　　　院</t>
  </si>
  <si>
    <t>療養病床を</t>
  </si>
  <si>
    <t>一般診療所</t>
  </si>
  <si>
    <t>歯　科
診療所</t>
  </si>
  <si>
    <t>病　　床　　別</t>
  </si>
  <si>
    <t>一  般  病  院</t>
  </si>
  <si>
    <t>有する一般</t>
  </si>
  <si>
    <t>病院（再掲）</t>
  </si>
  <si>
    <t>総 数</t>
  </si>
  <si>
    <t>有 床</t>
  </si>
  <si>
    <t>無 床</t>
  </si>
  <si>
    <t>感染症</t>
  </si>
  <si>
    <t>第６表　病床数及び人口１０万対病床数，保健所・市区町別</t>
  </si>
  <si>
    <t>病           床          数</t>
  </si>
  <si>
    <t>人 口 １０ 万 対 病 床 数</t>
  </si>
  <si>
    <t>保健所</t>
  </si>
  <si>
    <t>市区町</t>
  </si>
  <si>
    <t>病  院</t>
  </si>
  <si>
    <t>一  般　診療所</t>
  </si>
  <si>
    <t>結核</t>
  </si>
  <si>
    <t>療　養</t>
  </si>
  <si>
    <t>一　般</t>
  </si>
  <si>
    <t>病  床</t>
  </si>
  <si>
    <t>病 床</t>
  </si>
  <si>
    <t>病床</t>
  </si>
  <si>
    <t>病　床</t>
  </si>
  <si>
    <t>兵庫区</t>
  </si>
  <si>
    <t>長田区</t>
  </si>
  <si>
    <t>須磨区</t>
  </si>
  <si>
    <t>垂水区</t>
  </si>
  <si>
    <t>中央区</t>
  </si>
  <si>
    <t>佐用町</t>
  </si>
  <si>
    <t>第７表　病院数・病床数、施設種類・開設者別</t>
  </si>
  <si>
    <t xml:space="preserve">  病　院　・　病　床 </t>
  </si>
  <si>
    <t>病　　　院　　　数</t>
  </si>
  <si>
    <t>病　　　　　　　　　　　　床　　　　　　　　　　　　数</t>
  </si>
  <si>
    <t>精神科</t>
  </si>
  <si>
    <t>全　　　　病　　　　院</t>
  </si>
  <si>
    <t>精　神</t>
  </si>
  <si>
    <t>一　　　般　　　病　　　院</t>
  </si>
  <si>
    <t>総　数</t>
  </si>
  <si>
    <t>病　院</t>
  </si>
  <si>
    <t>結　核</t>
  </si>
  <si>
    <t>　開　設　者</t>
  </si>
  <si>
    <t>病　床</t>
  </si>
  <si>
    <t>国</t>
  </si>
  <si>
    <t>厚生労働省</t>
  </si>
  <si>
    <t>独立行政法人国立病院機構</t>
  </si>
  <si>
    <t>国立大学法人</t>
  </si>
  <si>
    <t>独立行政法人労働者健康福祉機構</t>
  </si>
  <si>
    <t>その他</t>
  </si>
  <si>
    <t>都道府県</t>
  </si>
  <si>
    <t>市町村</t>
  </si>
  <si>
    <t>日赤</t>
  </si>
  <si>
    <t>済生会</t>
  </si>
  <si>
    <t>北海道社会事業協会</t>
  </si>
  <si>
    <t>厚生連</t>
  </si>
  <si>
    <t>国民健康保険団体連合会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</si>
  <si>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</si>
  <si>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</si>
  <si>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</si>
  <si>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</si>
  <si>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</si>
  <si>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</si>
  <si>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</si>
  <si>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</si>
  <si>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</si>
  <si>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</si>
  <si>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</si>
  <si>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</si>
  <si>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</si>
  <si>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</si>
  <si>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第８表   一般病院延数、診療科目・保健所・市区町別</t>
  </si>
  <si>
    <t>一般病院数</t>
  </si>
  <si>
    <t>整形外科</t>
  </si>
  <si>
    <t>歯科</t>
  </si>
  <si>
    <t>矯正歯科</t>
  </si>
  <si>
    <t>小児歯科</t>
  </si>
  <si>
    <t>歯科口腔外科</t>
  </si>
  <si>
    <t>姫路市</t>
  </si>
  <si>
    <t>尼崎市</t>
  </si>
  <si>
    <t>西宮市</t>
  </si>
  <si>
    <t>宝　塚</t>
  </si>
  <si>
    <t>宝 塚 市</t>
  </si>
  <si>
    <t>三 田 市</t>
  </si>
  <si>
    <t>社</t>
  </si>
  <si>
    <t>加 西 市</t>
  </si>
  <si>
    <t>龍　野</t>
  </si>
  <si>
    <t>宍 粟 市</t>
  </si>
  <si>
    <t>香 美 町</t>
  </si>
  <si>
    <t>新温泉町</t>
  </si>
  <si>
    <t>養 父 市</t>
  </si>
  <si>
    <t>篠 山 市</t>
  </si>
  <si>
    <t>丹 波 市</t>
  </si>
  <si>
    <t>洲　本</t>
  </si>
  <si>
    <t>洲 本 市</t>
  </si>
  <si>
    <t>淡 路 市</t>
  </si>
  <si>
    <t>第９表　在院患者年間延数、病院種類・保健所別</t>
  </si>
  <si>
    <t xml:space="preserve">病院 </t>
  </si>
  <si>
    <t>一　　  般  　　病  　　院</t>
  </si>
  <si>
    <t>総　　数</t>
  </si>
  <si>
    <t>感染症病床</t>
  </si>
  <si>
    <t xml:space="preserve"> 保健所</t>
  </si>
  <si>
    <t>西宮市</t>
  </si>
  <si>
    <t>芦　屋</t>
  </si>
  <si>
    <t>伊　丹</t>
  </si>
  <si>
    <t>宝　塚</t>
  </si>
  <si>
    <t>明　石</t>
  </si>
  <si>
    <t>加古川</t>
  </si>
  <si>
    <t>社</t>
  </si>
  <si>
    <t>赤　穂</t>
  </si>
  <si>
    <t>福　崎</t>
  </si>
  <si>
    <t>豊　岡</t>
  </si>
  <si>
    <t>和田山</t>
  </si>
  <si>
    <t>柏　原</t>
  </si>
  <si>
    <t>第１０表　新入院患者年間延数、病院種類・保健所別</t>
  </si>
  <si>
    <t>一　　般　　病　　院</t>
  </si>
  <si>
    <t>総　　数</t>
  </si>
  <si>
    <t>精神科病院</t>
  </si>
  <si>
    <t>精神病床</t>
  </si>
  <si>
    <t>感染症病床</t>
  </si>
  <si>
    <t>結核病床</t>
  </si>
  <si>
    <t>第１１表　退院患者年間延数、病院種類・保健所別</t>
  </si>
  <si>
    <t>第１２表　外来患者年間延数、病院種類・保健所別</t>
  </si>
  <si>
    <t>一般病院</t>
  </si>
  <si>
    <t>職　　　　　種</t>
  </si>
  <si>
    <t>総　　　数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</si>
  <si>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</si>
  <si>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</si>
  <si>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</si>
  <si>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</si>
  <si>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</si>
  <si>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</si>
  <si>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</si>
  <si>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</si>
  <si>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理学療法士（ＰＴ）</t>
  </si>
  <si>
    <t>作業療法士（ＯＴ）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</si>
  <si>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</si>
  <si>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</si>
  <si>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</si>
  <si>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</si>
  <si>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</si>
  <si>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</si>
  <si>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</si>
  <si>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</si>
  <si>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</si>
  <si>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臨床工学技士</t>
  </si>
  <si>
    <t>あん摩マッサージ指圧師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</si>
  <si>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</si>
  <si>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</si>
  <si>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</si>
  <si>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</si>
  <si>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</si>
  <si>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</si>
  <si>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</si>
  <si>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</si>
  <si>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</si>
  <si>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</si>
  <si>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注）従事者数については、全ての職種について常勤換算後の数値を記載した。（小数点第２位四捨五入）</t>
  </si>
  <si>
    <t>第１４表　病院従事者数、職種・保健所別</t>
  </si>
  <si>
    <t>職　種</t>
  </si>
  <si>
    <t>総数</t>
  </si>
  <si>
    <t>保健師</t>
  </si>
  <si>
    <t>助産師</t>
  </si>
  <si>
    <t>看護師</t>
  </si>
  <si>
    <t>准看護師</t>
  </si>
  <si>
    <t>理学療法士（ＰＴ）</t>
  </si>
  <si>
    <t>作業療法士（ＯＴ）</t>
  </si>
  <si>
    <t>視能訓練士</t>
  </si>
  <si>
    <t>言語聴覚士</t>
  </si>
  <si>
    <t>歯科衛生士</t>
  </si>
  <si>
    <t>社会福祉士</t>
  </si>
  <si>
    <t>常勤</t>
  </si>
  <si>
    <t>非常勤</t>
  </si>
  <si>
    <t>洲　本</t>
  </si>
  <si>
    <t>注）　従事者数については、全ての職種について常勤換算後の数値を記載した。（小数点第２位四捨五入）</t>
  </si>
  <si>
    <t>患者数</t>
  </si>
  <si>
    <t>１７</t>
  </si>
  <si>
    <t>西脇市</t>
  </si>
  <si>
    <t>三木市</t>
  </si>
  <si>
    <t>小野市</t>
  </si>
  <si>
    <t>加西市</t>
  </si>
  <si>
    <t>加東市</t>
  </si>
  <si>
    <t>多可町</t>
  </si>
  <si>
    <t>宍粟市</t>
  </si>
  <si>
    <t>たつの市</t>
  </si>
  <si>
    <t>太子町</t>
  </si>
  <si>
    <t>市川町</t>
  </si>
  <si>
    <t>福崎町</t>
  </si>
  <si>
    <t>神河町</t>
  </si>
  <si>
    <t>洲本市</t>
  </si>
  <si>
    <t>南あわじ市</t>
  </si>
  <si>
    <t xml:space="preserve"> 神戸市</t>
  </si>
  <si>
    <t xml:space="preserve">   東灘区</t>
  </si>
  <si>
    <t xml:space="preserve">   灘  区</t>
  </si>
  <si>
    <t xml:space="preserve">   兵庫区</t>
  </si>
  <si>
    <t xml:space="preserve">   長田区</t>
  </si>
  <si>
    <t xml:space="preserve">   須磨区</t>
  </si>
  <si>
    <t xml:space="preserve">   垂水区</t>
  </si>
  <si>
    <t xml:space="preserve">   北  区</t>
  </si>
  <si>
    <t xml:space="preserve">   中央区</t>
  </si>
  <si>
    <t xml:space="preserve">   西  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</si>
  <si>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</si>
  <si>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</si>
  <si>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</si>
  <si>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</si>
  <si>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</si>
  <si>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</si>
  <si>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</si>
  <si>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</si>
  <si>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明 石 市</t>
  </si>
  <si>
    <t>高 砂 市</t>
  </si>
  <si>
    <t>稲 美 町</t>
  </si>
  <si>
    <t>播 磨 町</t>
  </si>
  <si>
    <t>西脇市</t>
  </si>
  <si>
    <t>三木市</t>
  </si>
  <si>
    <t>小野市</t>
  </si>
  <si>
    <t>加西市</t>
  </si>
  <si>
    <t>加東市</t>
  </si>
  <si>
    <t>多可町</t>
  </si>
  <si>
    <t>宍粟市</t>
  </si>
  <si>
    <t>たつの市</t>
  </si>
  <si>
    <t>太子町</t>
  </si>
  <si>
    <t>相 生 市</t>
  </si>
  <si>
    <t>赤 穂 市</t>
  </si>
  <si>
    <t>上 郡 町</t>
  </si>
  <si>
    <t>神河町</t>
  </si>
  <si>
    <t>豊  岡</t>
  </si>
  <si>
    <t>豊 岡 市</t>
  </si>
  <si>
    <t>香 美 町</t>
  </si>
  <si>
    <t>新温泉町</t>
  </si>
  <si>
    <t>養 父 市</t>
  </si>
  <si>
    <t>朝 来 市</t>
  </si>
  <si>
    <t>柏　原</t>
  </si>
  <si>
    <t>篠 山 市</t>
  </si>
  <si>
    <t>丹 波 市</t>
  </si>
  <si>
    <t>洲  本</t>
  </si>
  <si>
    <t>洲本市</t>
  </si>
  <si>
    <t>第　１表  　県下病院の状況</t>
  </si>
  <si>
    <t>第　３表　　病院病床数・人口１０万対病床数・１病床当り人口、病床種類・年次別</t>
  </si>
  <si>
    <t>第　４表　　医療施設数・人口１０万対施設数，１施設当り人口，保健所・市区町別</t>
  </si>
  <si>
    <t>第　５表　　医療施設数・病床数，保健所・市区町別</t>
  </si>
  <si>
    <t>第　６表　　病床数及び人口１０万対病床数，保健所・市区町別</t>
  </si>
  <si>
    <t>第　９表　　在院患者年間延数、病院種類・保健所別</t>
  </si>
  <si>
    <t>第１０表　　新入院患者年間延数、病院種類・保健所別</t>
  </si>
  <si>
    <t>第１１表　　院患者年間延数、病院種類・保健所別</t>
  </si>
  <si>
    <t>第１２表　　外来患者年間延数、病院種類・保健所別</t>
  </si>
  <si>
    <t>第１３表　　病院従事者数、病院の種類・職種別</t>
  </si>
  <si>
    <t>第１４表　　病院従事者数、職種・保健所別</t>
  </si>
  <si>
    <t>第　２表　　医療施設数・人口１０万対施設数・１施設当り人口、施設種類・年次別</t>
  </si>
  <si>
    <t>第　８表    一般病院延数、診療科目・保健所・市区町別</t>
  </si>
  <si>
    <t>第４章　医療統計</t>
  </si>
  <si>
    <t>神 戸 市</t>
  </si>
  <si>
    <t>１８</t>
  </si>
  <si>
    <t>この列は非表示</t>
  </si>
  <si>
    <t>医     療     施     設     数</t>
  </si>
  <si>
    <t>総 数</t>
  </si>
  <si>
    <t>精 神</t>
  </si>
  <si>
    <t>結 核</t>
  </si>
  <si>
    <t>一 般</t>
  </si>
  <si>
    <t>総 数</t>
  </si>
  <si>
    <t>精 神</t>
  </si>
  <si>
    <t>結 核</t>
  </si>
  <si>
    <t>総 数</t>
  </si>
  <si>
    <t>精 神</t>
  </si>
  <si>
    <t>精神科　　病 院</t>
  </si>
  <si>
    <t>第　７表　  病院数・病床数、施設種類・開設者別</t>
  </si>
  <si>
    <r>
      <t>平成20年</t>
    </r>
    <r>
      <rPr>
        <sz val="12"/>
        <rFont val="ＭＳ Ｐゴシック"/>
        <family val="3"/>
      </rPr>
      <t>10月1日現在</t>
    </r>
  </si>
  <si>
    <t>一日平均数</t>
  </si>
  <si>
    <t>年間延数</t>
  </si>
  <si>
    <t xml:space="preserve"> 種  別</t>
  </si>
  <si>
    <t>第１表  県下病院の状況</t>
  </si>
  <si>
    <t xml:space="preserve">病　院 </t>
  </si>
  <si>
    <t xml:space="preserve"> 種　別</t>
  </si>
  <si>
    <t>在　院</t>
  </si>
  <si>
    <t>退　院</t>
  </si>
  <si>
    <t>外　来</t>
  </si>
  <si>
    <t>　 　病  床</t>
  </si>
  <si>
    <t xml:space="preserve">  病 床 利 用 率（％）</t>
  </si>
  <si>
    <t xml:space="preserve">  平均在院日数（日）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</si>
  <si>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</si>
  <si>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</si>
  <si>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</si>
  <si>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</si>
  <si>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</si>
  <si>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</si>
  <si>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</si>
  <si>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</si>
  <si>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</si>
  <si>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</si>
  <si>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</si>
  <si>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</si>
  <si>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</si>
  <si>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</si>
  <si>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</si>
  <si>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</si>
  <si>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</si>
  <si>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</si>
  <si>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</si>
  <si>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</si>
  <si>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</si>
  <si>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</si>
  <si>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</si>
  <si>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</si>
  <si>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</si>
  <si>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</si>
  <si>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１９</t>
  </si>
  <si>
    <t>２０</t>
  </si>
  <si>
    <t>平成20年10月1日現在</t>
  </si>
  <si>
    <t>人口10万</t>
  </si>
  <si>
    <t xml:space="preserve"> 年　次</t>
  </si>
  <si>
    <t>・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</si>
  <si>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</si>
  <si>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</si>
  <si>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</si>
  <si>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</si>
  <si>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</si>
  <si>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</si>
  <si>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</si>
  <si>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</si>
  <si>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</si>
  <si>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</si>
  <si>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</si>
  <si>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</si>
  <si>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</si>
  <si>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</si>
  <si>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</si>
  <si>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</si>
  <si>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</si>
  <si>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</si>
  <si>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</si>
  <si>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</si>
  <si>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</si>
  <si>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</si>
  <si>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</si>
  <si>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</si>
  <si>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</si>
  <si>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</si>
  <si>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１９</t>
  </si>
  <si>
    <t>２０</t>
  </si>
  <si>
    <t>平成18年</t>
  </si>
  <si>
    <t>　　　　　平成20年10月1日現在</t>
  </si>
  <si>
    <t>病     　　　院</t>
  </si>
  <si>
    <t>一  般  診  療  所</t>
  </si>
  <si>
    <t>歯  科  診  療  所</t>
  </si>
  <si>
    <t>施 設 数</t>
  </si>
  <si>
    <t>（単位百人）</t>
  </si>
  <si>
    <t>平成18年</t>
  </si>
  <si>
    <t xml:space="preserve">   東灘区</t>
  </si>
  <si>
    <t xml:space="preserve">   灘  区</t>
  </si>
  <si>
    <t xml:space="preserve">   兵庫区</t>
  </si>
  <si>
    <t xml:space="preserve">   長田区</t>
  </si>
  <si>
    <t xml:space="preserve">   須磨区</t>
  </si>
  <si>
    <t xml:space="preserve">   垂水区</t>
  </si>
  <si>
    <t xml:space="preserve">   北  区</t>
  </si>
  <si>
    <t xml:space="preserve">   中央区</t>
  </si>
  <si>
    <t xml:space="preserve">   西  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</si>
  <si>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</si>
  <si>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</si>
  <si>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</si>
  <si>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</si>
  <si>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</si>
  <si>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</si>
  <si>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</si>
  <si>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</si>
  <si>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</si>
  <si>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</si>
  <si>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</si>
  <si>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</si>
  <si>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</si>
  <si>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</si>
  <si>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</si>
  <si>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相 生 市</t>
  </si>
  <si>
    <t>赤 穂 市</t>
  </si>
  <si>
    <t>上 郡 町</t>
  </si>
  <si>
    <t>豊  岡</t>
  </si>
  <si>
    <t>豊 岡 市</t>
  </si>
  <si>
    <t>柏　原</t>
  </si>
  <si>
    <t>篠 山 市</t>
  </si>
  <si>
    <t>丹 波 市</t>
  </si>
  <si>
    <t>洲  本</t>
  </si>
  <si>
    <t>精  神</t>
  </si>
  <si>
    <t>精  神</t>
  </si>
  <si>
    <t>H20</t>
  </si>
  <si>
    <t>精神科</t>
  </si>
  <si>
    <t>20</t>
  </si>
  <si>
    <t>　　　　　　平成20年10月1日現在</t>
  </si>
  <si>
    <t>内科</t>
  </si>
  <si>
    <t>呼吸器科内科</t>
  </si>
  <si>
    <t>循環器内科</t>
  </si>
  <si>
    <t>（胃腸科）　
消化器科</t>
  </si>
  <si>
    <t>（胃腸内科）　　　　　　消化器内科</t>
  </si>
  <si>
    <t xml:space="preserve">腎臓内科
</t>
  </si>
  <si>
    <t>神経内科</t>
  </si>
  <si>
    <t>（代謝内科）
糖尿病内科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</si>
  <si>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</si>
  <si>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</si>
  <si>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</si>
  <si>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</si>
  <si>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</si>
  <si>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</si>
  <si>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</si>
  <si>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</si>
  <si>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</si>
  <si>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</si>
  <si>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</si>
  <si>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</si>
  <si>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</si>
  <si>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（胃腸外科）
消化器外科</t>
  </si>
  <si>
    <t>泌尿器科</t>
  </si>
  <si>
    <t>肛門外科</t>
  </si>
  <si>
    <t>脳神経外科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</si>
  <si>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</si>
  <si>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</si>
  <si>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</si>
  <si>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</si>
  <si>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</si>
  <si>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</si>
  <si>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</si>
  <si>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</si>
  <si>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</si>
  <si>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</si>
  <si>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</si>
  <si>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</si>
  <si>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</si>
  <si>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</si>
  <si>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(注２)</t>
  </si>
  <si>
    <t>(注１)</t>
  </si>
  <si>
    <t>…</t>
  </si>
  <si>
    <t>灘　区</t>
  </si>
  <si>
    <t>…</t>
  </si>
  <si>
    <t>北　区</t>
  </si>
  <si>
    <t>西　区</t>
  </si>
  <si>
    <t>赤　穂</t>
  </si>
  <si>
    <t>相 生 市</t>
  </si>
  <si>
    <t>赤 穂 市</t>
  </si>
  <si>
    <t>上 郡 町</t>
  </si>
  <si>
    <t>福　崎</t>
  </si>
  <si>
    <t>市 川 町</t>
  </si>
  <si>
    <t>福 崎 町</t>
  </si>
  <si>
    <t>神 河 町</t>
  </si>
  <si>
    <t>豊　岡</t>
  </si>
  <si>
    <t>豊 岡 市</t>
  </si>
  <si>
    <t>呼吸器科</t>
  </si>
  <si>
    <t>循環器科</t>
  </si>
  <si>
    <t>性病科</t>
  </si>
  <si>
    <t>神経科</t>
  </si>
  <si>
    <t>気管食道科</t>
  </si>
  <si>
    <t>こう門科</t>
  </si>
  <si>
    <t>姫 路 市</t>
  </si>
  <si>
    <t>尼 崎 市</t>
  </si>
  <si>
    <t>西 宮 市</t>
  </si>
  <si>
    <t>芦　屋</t>
  </si>
  <si>
    <t>芦 屋 市</t>
  </si>
  <si>
    <t>伊　丹</t>
  </si>
  <si>
    <t>伊 丹 市</t>
  </si>
  <si>
    <t>川 西 市</t>
  </si>
  <si>
    <t>明　石</t>
  </si>
  <si>
    <t>明 石 市</t>
  </si>
  <si>
    <t>高 砂 市</t>
  </si>
  <si>
    <t>稲 美 町</t>
  </si>
  <si>
    <t>播 磨 町</t>
  </si>
  <si>
    <t>西 脇 市</t>
  </si>
  <si>
    <t>三 木 市</t>
  </si>
  <si>
    <t>小 野 市</t>
  </si>
  <si>
    <t>加 東 市</t>
  </si>
  <si>
    <t>多 可 町</t>
  </si>
  <si>
    <t>柏　原</t>
  </si>
  <si>
    <t>（注１） 平成２０年から把握、　（注２）平成１９年まで把握　</t>
  </si>
  <si>
    <t xml:space="preserve">病院 </t>
  </si>
  <si>
    <t xml:space="preserve"> 保健所</t>
  </si>
  <si>
    <t>赤　穂</t>
  </si>
  <si>
    <t>福　崎</t>
  </si>
  <si>
    <t>豊　岡</t>
  </si>
  <si>
    <t>柏　原</t>
  </si>
  <si>
    <t>芦　屋</t>
  </si>
  <si>
    <t>伊　丹</t>
  </si>
  <si>
    <t>宝　塚</t>
  </si>
  <si>
    <t>明　石</t>
  </si>
  <si>
    <t xml:space="preserve">病院 </t>
  </si>
  <si>
    <t>総　数</t>
  </si>
  <si>
    <t>総　数</t>
  </si>
  <si>
    <t>芦　屋</t>
  </si>
  <si>
    <t>伊　丹</t>
  </si>
  <si>
    <t>宝　塚</t>
  </si>
  <si>
    <t>明　石</t>
  </si>
  <si>
    <t>芦　屋</t>
  </si>
  <si>
    <t>伊　丹</t>
  </si>
  <si>
    <t>宝　塚</t>
  </si>
  <si>
    <t>明　石</t>
  </si>
  <si>
    <t>　　　　　　　　　　平成20年10月1日現在</t>
  </si>
  <si>
    <t xml:space="preserve">        平成20年10月1日現在</t>
  </si>
  <si>
    <t>第１５表　　医師数、業務の種別・従業地・保健所・市区町別</t>
  </si>
  <si>
    <t>第１６表　　医師数・平均年齢、業務の種別・性・年齢階級別</t>
  </si>
  <si>
    <t>第１７表　　診療従事医師延数、診療科名（主たる）・従業地・保健所・市区町別</t>
  </si>
  <si>
    <t>第１８表　　診療従事医師延数、診療科名（重複計上）・従業地・保健所・市区町別</t>
  </si>
  <si>
    <t>第１９表　　歯科医師数、業務の種別・従業地・保健所・市区町別</t>
  </si>
  <si>
    <t>第２０表　　歯科医師数・平均年齢、業務の種別・性・年齢階級別</t>
  </si>
  <si>
    <t>第２１表　　薬剤師数、業務の種別・従業地・保健所・市区町別</t>
  </si>
  <si>
    <t>第２２表  　薬剤師数・平均年齢、業務の種別・性・年齢階級別</t>
  </si>
  <si>
    <t>市 川 町</t>
  </si>
  <si>
    <t>福 崎 町</t>
  </si>
  <si>
    <t>平成20年12月31日現在</t>
  </si>
  <si>
    <t xml:space="preserve">      医 　療 　施　 設　 の 　従 　事　 者</t>
  </si>
  <si>
    <t>介護老人保健　　　施設の従事者</t>
  </si>
  <si>
    <t>医療施設・介護老人保　　　　　　　　　健施設以外の従事者</t>
  </si>
  <si>
    <t xml:space="preserve">   その他の者</t>
  </si>
  <si>
    <t>医育機関</t>
  </si>
  <si>
    <t>　</t>
  </si>
  <si>
    <t xml:space="preserve">種　別 </t>
  </si>
  <si>
    <t>又は法人の代表者　　　　　　病院の開設者</t>
  </si>
  <si>
    <t>病院を除く）の勤務者　　　　　病院（医育機関附属の</t>
  </si>
  <si>
    <t>又は法人の代表者　　　　　診療所の開設者</t>
  </si>
  <si>
    <t>診療所の勤務者</t>
  </si>
  <si>
    <t>又は法人の代表者　　　　　　介護老人保健施設の開設者</t>
  </si>
  <si>
    <t>介護老人保健施設の勤務者</t>
  </si>
  <si>
    <t>の勤務者又は大学院生　　　　　　　　医育機関の臨床系以外</t>
  </si>
  <si>
    <t>又は研究機関の勤務者　　　　　　　医育機関以外の教育機関</t>
  </si>
  <si>
    <t>行政機関</t>
  </si>
  <si>
    <t>産業医</t>
  </si>
  <si>
    <t>保健衛生業務</t>
  </si>
  <si>
    <t>従事者　　　　　　　　　　その他の業務の</t>
  </si>
  <si>
    <t>無職の者</t>
  </si>
  <si>
    <t>不詳</t>
  </si>
  <si>
    <t xml:space="preserve"> 保 健 所</t>
  </si>
  <si>
    <t>教官又は教員</t>
  </si>
  <si>
    <t>その他の勤務者</t>
  </si>
  <si>
    <t>平成16年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</si>
  <si>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</si>
  <si>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</si>
  <si>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</si>
  <si>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</si>
  <si>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</si>
  <si>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</si>
  <si>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</si>
  <si>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</si>
  <si>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</si>
  <si>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</si>
  <si>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</si>
  <si>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</si>
  <si>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</si>
  <si>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</si>
  <si>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</si>
  <si>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</si>
  <si>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</si>
  <si>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</si>
  <si>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</si>
  <si>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</si>
  <si>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</si>
  <si>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</si>
  <si>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</si>
  <si>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</si>
  <si>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</si>
  <si>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</si>
  <si>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</si>
  <si>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</si>
  <si>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</si>
  <si>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</si>
  <si>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</si>
  <si>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</si>
  <si>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</si>
  <si>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</si>
  <si>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</si>
  <si>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</si>
  <si>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</si>
  <si>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</si>
  <si>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柏　原</t>
  </si>
  <si>
    <t>篠 山 市</t>
  </si>
  <si>
    <t>丹 波 市</t>
  </si>
  <si>
    <t>洲  本</t>
  </si>
  <si>
    <t>洲 本 市</t>
  </si>
  <si>
    <t>淡 路 市</t>
  </si>
  <si>
    <t>第１５表　医師数、業務の種類・従業地・保健所・市区町別</t>
  </si>
  <si>
    <t>介護老人保健施設</t>
  </si>
  <si>
    <t>医療・介護老人保健施設以外</t>
  </si>
  <si>
    <t>臨床以外</t>
  </si>
  <si>
    <t>その他の</t>
  </si>
  <si>
    <t xml:space="preserve">無  職  </t>
  </si>
  <si>
    <t xml:space="preserve">平均年齢  </t>
  </si>
  <si>
    <t xml:space="preserve">　　　　　 </t>
  </si>
  <si>
    <t>平成20年12月31日現在</t>
  </si>
  <si>
    <t>区　　　分</t>
  </si>
  <si>
    <t>医　　療　　施　　設　　の　　従　　事　　者</t>
  </si>
  <si>
    <t>そ　の　他　の　者</t>
  </si>
  <si>
    <t>総  数</t>
  </si>
  <si>
    <t>病　　　院</t>
  </si>
  <si>
    <t>医　育　機　関</t>
  </si>
  <si>
    <t>診　　療　　所</t>
  </si>
  <si>
    <t>開設者　　　　　　代表者</t>
  </si>
  <si>
    <t>勤務者</t>
  </si>
  <si>
    <t>教育・研究</t>
  </si>
  <si>
    <t>行　　政</t>
  </si>
  <si>
    <t>産業医</t>
  </si>
  <si>
    <t>保　　健</t>
  </si>
  <si>
    <t>不　詳</t>
  </si>
  <si>
    <t>開設者・代表者</t>
  </si>
  <si>
    <t>教員・教官</t>
  </si>
  <si>
    <t>その他</t>
  </si>
  <si>
    <t>衛生施設</t>
  </si>
  <si>
    <t>業　　務</t>
  </si>
  <si>
    <t>総　　　数</t>
  </si>
  <si>
    <t>総　数</t>
  </si>
  <si>
    <t>男</t>
  </si>
  <si>
    <t>女</t>
  </si>
  <si>
    <t>２５歳未満</t>
  </si>
  <si>
    <t>総　数</t>
  </si>
  <si>
    <t>男</t>
  </si>
  <si>
    <t>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</si>
  <si>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</si>
  <si>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</si>
  <si>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</si>
  <si>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</si>
  <si>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</si>
  <si>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</si>
  <si>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</si>
  <si>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</si>
  <si>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</si>
  <si>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</si>
  <si>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</si>
  <si>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</si>
  <si>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</si>
  <si>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総　数</t>
  </si>
  <si>
    <t>男</t>
  </si>
  <si>
    <t>女</t>
  </si>
  <si>
    <t>・・・</t>
  </si>
  <si>
    <t>第１６表　医師数・平均年齢、業務の種別・性・年齢階級別</t>
  </si>
  <si>
    <t>　</t>
  </si>
  <si>
    <t>種　別　</t>
  </si>
  <si>
    <t>医師数</t>
  </si>
  <si>
    <t>全科</t>
  </si>
  <si>
    <t>その他</t>
  </si>
  <si>
    <t>不詳</t>
  </si>
  <si>
    <t>・・・</t>
  </si>
  <si>
    <t>･･･</t>
  </si>
  <si>
    <t>灘　区</t>
  </si>
  <si>
    <t>北　区</t>
  </si>
  <si>
    <t>西　区</t>
  </si>
  <si>
    <t>平成20年12月31日現在</t>
  </si>
  <si>
    <t>呼吸器科</t>
  </si>
  <si>
    <t>循環器科</t>
  </si>
  <si>
    <t>（胃腸科）　　　　　　　消化器科</t>
  </si>
  <si>
    <t>（胃腸内科）　　　　　消化器内科</t>
  </si>
  <si>
    <t>腎臓内科</t>
  </si>
  <si>
    <t>臨床研修医</t>
  </si>
  <si>
    <t xml:space="preserve">  保　健　所</t>
  </si>
  <si>
    <t>･･･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</si>
  <si>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</si>
  <si>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</si>
  <si>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</si>
  <si>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</si>
  <si>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</si>
  <si>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</si>
  <si>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</si>
  <si>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</si>
  <si>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</si>
  <si>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</si>
  <si>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</si>
  <si>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</si>
  <si>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</si>
  <si>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</si>
  <si>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</si>
  <si>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</si>
  <si>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</si>
  <si>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</si>
  <si>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</si>
  <si>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</si>
  <si>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</si>
  <si>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</si>
  <si>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</si>
  <si>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豊  岡</t>
  </si>
  <si>
    <t>柏　原</t>
  </si>
  <si>
    <t>篠 山 市</t>
  </si>
  <si>
    <t>丹 波 市</t>
  </si>
  <si>
    <t>洲  本</t>
  </si>
  <si>
    <t>洲 本 市</t>
  </si>
  <si>
    <t>注：１）平成２０年から把握</t>
  </si>
  <si>
    <t>　　２）平成１８年まで把握</t>
  </si>
  <si>
    <t>　　３）複数の診療科に従事している場合の主として従事する診療科と、１診療科のみに従事している場合の診療科である。</t>
  </si>
  <si>
    <t>　　４）心臓血管外科には循環器外科を含む。</t>
  </si>
  <si>
    <t>第１７表　診療従事医師延数、診療科名（主たる）・従業地・保健所・市区町別</t>
  </si>
  <si>
    <t>呼吸器科</t>
  </si>
  <si>
    <t>循環器科</t>
  </si>
  <si>
    <t>･･･</t>
  </si>
  <si>
    <t>柏　原</t>
  </si>
  <si>
    <t>篠 山 市</t>
  </si>
  <si>
    <t>丹 波 市</t>
  </si>
  <si>
    <t>洲  本</t>
  </si>
  <si>
    <t>洲 本 市</t>
  </si>
  <si>
    <t>･･･</t>
  </si>
  <si>
    <t>･･･</t>
  </si>
  <si>
    <t>　　３）２つ以上の診療科に従事している場合、各々の科に重複計上している。</t>
  </si>
  <si>
    <t>注：１　　平成２０年４月１日医療法施行令の一部改正により、診療科目については、従来、省令に具体的名称を限定列挙して規定していた方式から、身体の部位や患者の疾患等、一定の性質を有する名称を診療科目とする方式に改められた。</t>
  </si>
  <si>
    <t>　　２　心臓血管外科には循環器外科を含む。</t>
  </si>
  <si>
    <t>第１８表　診療従事医師延数、診療科名（重複計上）・従業地・保健所・市区町別</t>
  </si>
  <si>
    <t>無職の者</t>
  </si>
  <si>
    <t xml:space="preserve">    医 　療 　施 　設 　の 　従 　事　 者</t>
  </si>
  <si>
    <t>介護老人保健施設の勤務者　</t>
  </si>
  <si>
    <t>医療施設・介護老人保健                　施設以外の従事者</t>
  </si>
  <si>
    <t xml:space="preserve">   そ  の  他  の  者</t>
  </si>
  <si>
    <t>種　別　</t>
  </si>
  <si>
    <t>又は法人の代表者　　　　　　　病院の開設者</t>
  </si>
  <si>
    <t>病院を除く）の勤務者　　　　　　病院（医育機関附属の</t>
  </si>
  <si>
    <t>又は法人の代表者　　　　　　　診療所の開設者</t>
  </si>
  <si>
    <t>の勤務者又は大学院生　　　　　　　医育機関の臨床系以外</t>
  </si>
  <si>
    <t>その他業務の従事者</t>
  </si>
  <si>
    <t>　保　健　所</t>
  </si>
  <si>
    <t>柏　原</t>
  </si>
  <si>
    <t>篠 山 市</t>
  </si>
  <si>
    <t>丹 波 市</t>
  </si>
  <si>
    <t>洲  本</t>
  </si>
  <si>
    <t>洲 本 市</t>
  </si>
  <si>
    <t>第１９表　歯科医師数、業務の種類・従業地・保健所・市区町別</t>
  </si>
  <si>
    <t xml:space="preserve">     平成20年12月31日現在</t>
  </si>
  <si>
    <t>介護老人</t>
  </si>
  <si>
    <t>病　　　　　院</t>
  </si>
  <si>
    <t>医　育　機　関</t>
  </si>
  <si>
    <t>教育・研究</t>
  </si>
  <si>
    <t>行　　政</t>
  </si>
  <si>
    <t>その他の</t>
  </si>
  <si>
    <t>無 　 職</t>
  </si>
  <si>
    <t>不　　詳</t>
  </si>
  <si>
    <t>開設者・代表者</t>
  </si>
  <si>
    <t>勤務者</t>
  </si>
  <si>
    <t>教員・教官</t>
  </si>
  <si>
    <t>その他</t>
  </si>
  <si>
    <t>保健施設</t>
  </si>
  <si>
    <t>業 　 務</t>
  </si>
  <si>
    <t>総　　　数</t>
  </si>
  <si>
    <t>総　数</t>
  </si>
  <si>
    <t>男</t>
  </si>
  <si>
    <t>女</t>
  </si>
  <si>
    <t>総　数</t>
  </si>
  <si>
    <t>男</t>
  </si>
  <si>
    <t>女</t>
  </si>
  <si>
    <t>第２０表　歯科医師数・平均年齢、業務の種別・性・年齢階級別</t>
  </si>
  <si>
    <t xml:space="preserve">    平成20年12月31日現在</t>
  </si>
  <si>
    <t xml:space="preserve">       薬 局 ・ 医 療 施 設 の 従 事 者</t>
  </si>
  <si>
    <t>薬局 ・ 医療施設以外の従事者</t>
  </si>
  <si>
    <t xml:space="preserve">    そ  の  他  の  者</t>
  </si>
  <si>
    <t>薬　局</t>
  </si>
  <si>
    <t>病院・診療所</t>
  </si>
  <si>
    <t>大　学</t>
  </si>
  <si>
    <t>医薬品開発企業</t>
  </si>
  <si>
    <t>　</t>
  </si>
  <si>
    <t>保健衛生施設の従事者　　　　　　　衛生行政機関又は</t>
  </si>
  <si>
    <t>その他の業務の従事者</t>
  </si>
  <si>
    <t>開設者又は法人の代表者</t>
  </si>
  <si>
    <t>勤務者</t>
  </si>
  <si>
    <t>調剤</t>
  </si>
  <si>
    <t>検査</t>
  </si>
  <si>
    <t>勤務者（教育・研究）</t>
  </si>
  <si>
    <t>大学院生又は研究生</t>
  </si>
  <si>
    <t>（研究・開発・営業・その他）　　　　　　　　　　医薬品製造業・輸入販売業</t>
  </si>
  <si>
    <t>（薬種商を含む）　　　　　　　医薬品販売業</t>
  </si>
  <si>
    <t>柏　原</t>
  </si>
  <si>
    <t>篠 山 市</t>
  </si>
  <si>
    <t>丹 波 市</t>
  </si>
  <si>
    <t>洲  本</t>
  </si>
  <si>
    <t>洲 本 市</t>
  </si>
  <si>
    <t>第２１表　薬剤師数、業務の種類・従業地・保健所・市区町別</t>
  </si>
  <si>
    <t>第１３表　病院従事者数、病院の種類・職種別</t>
  </si>
  <si>
    <t>表</t>
  </si>
  <si>
    <t>日付</t>
  </si>
  <si>
    <t>備考</t>
  </si>
  <si>
    <t>正誤情報</t>
  </si>
  <si>
    <t>H22.10</t>
  </si>
  <si>
    <t>兵庫区、長田区、須磨区、垂水区、北区、中央区について
用いた人口の間違いにより、
病院、一般診療所、歯科診療所の
「人口１０万対施設数」、「１施設当人口」を訂正します。</t>
  </si>
  <si>
    <t>H22.10</t>
  </si>
  <si>
    <t>兵庫区、長田区、須磨区、垂水区、北区、中央区について
用いた人口の間違いにより、
病院、一般診療所の「人口１０万対病床数」を訂正します。</t>
  </si>
  <si>
    <t>第４表</t>
  </si>
  <si>
    <t>第６表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</si>
</sst>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);[Red]\(#,##0\)"/>
    <numFmt numFmtId="179" formatCode="#,##0.0_);[Red]\(#,##0.0\)"/>
    <numFmt numFmtId="180" formatCode="_ * #,##0.0_ ;_ * \-#,##0.0_ ;_ * &quot;-&quot;_ ;_ @_ "/>
    <numFmt numFmtId="181" formatCode="_ * #,##0.000_ ;_ * \-#,##0.000_ ;_ * &quot;-&quot;??_ ;_ @_ "/>
    <numFmt numFmtId="182" formatCode="_ * #,##0.0_ ;_ * \-#,##0.0_ ;_ * &quot;-&quot;??_ ;_ @_ "/>
    <numFmt numFmtId="183" formatCode="_ * #,##0;_ * \-#,##0;_ * &quot;- &quot;;_ @"/>
    <numFmt numFmtId="184" formatCode="_ * #,##0.0;_ * \-#,##0.0;_ * &quot;- &quot;;_ @"/>
    <numFmt numFmtId="185" formatCode="_ * #,##0_ ;_ * \-#,##0_ ;_ * &quot;-&quot;??_ ;_ @_ "/>
    <numFmt numFmtId="186" formatCode="#,##0_ "/>
    <numFmt numFmtId="187" formatCode="#,##0.0_ "/>
    <numFmt numFmtId="188" formatCode="_ * #,##0.00;_ * \-#,##0.00;_ * &quot;- &quot;;_ @"/>
    <numFmt numFmtId="189" formatCode="#,##0_ ;[Red]\-#,##0\ "/>
    <numFmt numFmtId="190" formatCode="#,##0.0_ ;[Red]\-#,##0.0\ "/>
    <numFmt numFmtId="191" formatCode="#,##0.00_ ;[Red]\-#,##0.00\ "/>
    <numFmt numFmtId="192" formatCode="#,##0.0;[Red]\-#,##0.0"/>
    <numFmt numFmtId="193" formatCode="0.0_ "/>
    <numFmt numFmtId="194" formatCode="_ * #,##0.0_ ;_ * \-#,##0.0_ ;_ * &quot;-&quot;?_ ;_ @_ "/>
    <numFmt numFmtId="195" formatCode="_ * #,##0;_ * \-#,##0;_ * &quot;-&quot;;_ @"/>
    <numFmt numFmtId="196" formatCode="0.E+00"/>
    <numFmt numFmtId="197" formatCode="0_ "/>
    <numFmt numFmtId="198" formatCode="0.0_ ;[Red]\-0.0\ "/>
    <numFmt numFmtId="199" formatCode="###\ ###&quot; &quot;"/>
    <numFmt numFmtId="200" formatCode="###\ ##0&quot; &quot;;&quot;△ &quot;###\ ##0&quot; &quot;"/>
    <numFmt numFmtId="201" formatCode="###\ ###"/>
  </numFmts>
  <fonts count="6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26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13"/>
      <name val="ＭＳ 明朝"/>
      <family val="1"/>
    </font>
    <font>
      <b/>
      <sz val="12"/>
      <name val="ＭＳ ゴシック"/>
      <family val="3"/>
    </font>
    <font>
      <b/>
      <sz val="20"/>
      <name val="ＭＳ 明朝"/>
      <family val="1"/>
    </font>
    <font>
      <b/>
      <sz val="22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3"/>
      <color indexed="12"/>
      <name val="ＭＳ ゴシック"/>
      <family val="3"/>
    </font>
    <font>
      <b/>
      <sz val="10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3"/>
      <color indexed="12"/>
      <name val="ＭＳ 明朝"/>
      <family val="1"/>
    </font>
    <font>
      <sz val="11"/>
      <color indexed="12"/>
      <name val="ＭＳ 明朝"/>
      <family val="1"/>
    </font>
    <font>
      <b/>
      <sz val="12"/>
      <color indexed="12"/>
      <name val="ＭＳ ゴシック"/>
      <family val="3"/>
    </font>
    <font>
      <sz val="12"/>
      <color indexed="12"/>
      <name val="ＭＳ 明朝"/>
      <family val="1"/>
    </font>
    <font>
      <b/>
      <sz val="25"/>
      <name val="ＭＳ 明朝"/>
      <family val="1"/>
    </font>
    <font>
      <b/>
      <sz val="2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0"/>
      <name val="ＭＳ 明朝"/>
      <family val="1"/>
    </font>
    <font>
      <b/>
      <sz val="9"/>
      <color indexed="12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24"/>
      </left>
      <right>
        <color indexed="24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9" fontId="1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8" fillId="3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0" fontId="47" fillId="7" borderId="4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53" fillId="0" borderId="0" applyNumberFormat="0" applyFill="0" applyBorder="0" applyAlignment="0" applyProtection="0"/>
    <xf numFmtId="0" fontId="49" fillId="4" borderId="0" applyNumberFormat="0" applyBorder="0" applyAlignment="0" applyProtection="0"/>
  </cellStyleXfs>
  <cellXfs count="1558">
    <xf numFmtId="0" fontId="0" fillId="0" borderId="0" xfId="0" applyAlignment="1">
      <alignment/>
    </xf>
    <xf numFmtId="0" fontId="6" fillId="0" borderId="0" xfId="0" applyFont="1" applyFill="1" applyAlignment="1">
      <alignment/>
    </xf>
    <xf numFmtId="38" fontId="6" fillId="0" borderId="10" xfId="49" applyFont="1" applyFill="1" applyBorder="1" applyAlignment="1">
      <alignment vertical="center"/>
    </xf>
    <xf numFmtId="192" fontId="6" fillId="0" borderId="10" xfId="49" applyNumberFormat="1" applyFont="1" applyFill="1" applyBorder="1" applyAlignment="1">
      <alignment vertical="center"/>
    </xf>
    <xf numFmtId="38" fontId="6" fillId="0" borderId="10" xfId="49" applyNumberFormat="1" applyFont="1" applyFill="1" applyBorder="1" applyAlignment="1">
      <alignment vertical="center"/>
    </xf>
    <xf numFmtId="183" fontId="6" fillId="0" borderId="10" xfId="49" applyNumberFormat="1" applyFont="1" applyFill="1" applyBorder="1" applyAlignment="1">
      <alignment vertical="center"/>
    </xf>
    <xf numFmtId="183" fontId="6" fillId="0" borderId="0" xfId="49" applyNumberFormat="1" applyFont="1" applyFill="1" applyBorder="1" applyAlignment="1">
      <alignment vertical="center"/>
    </xf>
    <xf numFmtId="183" fontId="6" fillId="0" borderId="11" xfId="49" applyNumberFormat="1" applyFont="1" applyFill="1" applyBorder="1" applyAlignment="1">
      <alignment vertical="center"/>
    </xf>
    <xf numFmtId="183" fontId="6" fillId="0" borderId="10" xfId="49" applyNumberFormat="1" applyFont="1" applyFill="1" applyBorder="1" applyAlignment="1" applyProtection="1">
      <alignment horizontal="right" vertical="center"/>
      <protection locked="0"/>
    </xf>
    <xf numFmtId="183" fontId="6" fillId="0" borderId="0" xfId="49" applyNumberFormat="1" applyFont="1" applyFill="1" applyBorder="1" applyAlignment="1" applyProtection="1">
      <alignment horizontal="right" vertical="center"/>
      <protection locked="0"/>
    </xf>
    <xf numFmtId="183" fontId="6" fillId="0" borderId="11" xfId="49" applyNumberFormat="1" applyFont="1" applyFill="1" applyBorder="1" applyAlignment="1" applyProtection="1">
      <alignment horizontal="right" vertical="center"/>
      <protection locked="0"/>
    </xf>
    <xf numFmtId="183" fontId="6" fillId="0" borderId="12" xfId="49" applyNumberFormat="1" applyFont="1" applyFill="1" applyBorder="1" applyAlignment="1" applyProtection="1">
      <alignment horizontal="right" vertical="center"/>
      <protection locked="0"/>
    </xf>
    <xf numFmtId="183" fontId="6" fillId="0" borderId="13" xfId="49" applyNumberFormat="1" applyFont="1" applyFill="1" applyBorder="1" applyAlignment="1" applyProtection="1">
      <alignment horizontal="right" vertical="center"/>
      <protection locked="0"/>
    </xf>
    <xf numFmtId="183" fontId="6" fillId="0" borderId="14" xfId="49" applyNumberFormat="1" applyFont="1" applyFill="1" applyBorder="1" applyAlignment="1" applyProtection="1">
      <alignment horizontal="right" vertical="center"/>
      <protection locked="0"/>
    </xf>
    <xf numFmtId="183" fontId="14" fillId="0" borderId="10" xfId="49" applyNumberFormat="1" applyFont="1" applyFill="1" applyBorder="1" applyAlignment="1">
      <alignment vertical="center"/>
    </xf>
    <xf numFmtId="183" fontId="14" fillId="0" borderId="0" xfId="49" applyNumberFormat="1" applyFont="1" applyFill="1" applyBorder="1" applyAlignment="1">
      <alignment vertical="center"/>
    </xf>
    <xf numFmtId="183" fontId="14" fillId="0" borderId="15" xfId="49" applyNumberFormat="1" applyFont="1" applyFill="1" applyBorder="1" applyAlignment="1">
      <alignment vertical="center"/>
    </xf>
    <xf numFmtId="183" fontId="14" fillId="0" borderId="11" xfId="49" applyNumberFormat="1" applyFont="1" applyFill="1" applyBorder="1" applyAlignment="1">
      <alignment vertical="center"/>
    </xf>
    <xf numFmtId="183" fontId="6" fillId="0" borderId="10" xfId="49" applyNumberFormat="1" applyFont="1" applyFill="1" applyBorder="1" applyAlignment="1" applyProtection="1">
      <alignment horizontal="right" vertical="center"/>
      <protection/>
    </xf>
    <xf numFmtId="183" fontId="6" fillId="0" borderId="13" xfId="49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15" fillId="0" borderId="0" xfId="0" applyFont="1" applyAlignment="1">
      <alignment/>
    </xf>
    <xf numFmtId="0" fontId="6" fillId="0" borderId="0" xfId="0" applyNumberFormat="1" applyFont="1" applyFill="1" applyAlignment="1">
      <alignment vertical="top"/>
    </xf>
    <xf numFmtId="0" fontId="15" fillId="0" borderId="0" xfId="0" applyFont="1" applyAlignment="1">
      <alignment horizontal="center"/>
    </xf>
    <xf numFmtId="183" fontId="25" fillId="0" borderId="10" xfId="49" applyNumberFormat="1" applyFont="1" applyFill="1" applyBorder="1" applyAlignment="1">
      <alignment vertical="center"/>
    </xf>
    <xf numFmtId="183" fontId="25" fillId="0" borderId="0" xfId="49" applyNumberFormat="1" applyFont="1" applyFill="1" applyBorder="1" applyAlignment="1">
      <alignment vertical="center"/>
    </xf>
    <xf numFmtId="183" fontId="25" fillId="0" borderId="15" xfId="49" applyNumberFormat="1" applyFont="1" applyFill="1" applyBorder="1" applyAlignment="1">
      <alignment vertical="center"/>
    </xf>
    <xf numFmtId="183" fontId="25" fillId="0" borderId="11" xfId="49" applyNumberFormat="1" applyFont="1" applyFill="1" applyBorder="1" applyAlignment="1">
      <alignment vertical="center"/>
    </xf>
    <xf numFmtId="183" fontId="27" fillId="0" borderId="10" xfId="49" applyNumberFormat="1" applyFont="1" applyFill="1" applyBorder="1" applyAlignment="1" applyProtection="1">
      <alignment horizontal="right" vertical="center"/>
      <protection/>
    </xf>
    <xf numFmtId="183" fontId="27" fillId="0" borderId="0" xfId="49" applyNumberFormat="1" applyFont="1" applyFill="1" applyBorder="1" applyAlignment="1">
      <alignment vertical="center"/>
    </xf>
    <xf numFmtId="183" fontId="27" fillId="0" borderId="12" xfId="49" applyNumberFormat="1" applyFont="1" applyFill="1" applyBorder="1" applyAlignment="1">
      <alignment vertical="center"/>
    </xf>
    <xf numFmtId="183" fontId="27" fillId="0" borderId="10" xfId="49" applyNumberFormat="1" applyFont="1" applyFill="1" applyBorder="1" applyAlignment="1" applyProtection="1">
      <alignment vertical="center"/>
      <protection locked="0"/>
    </xf>
    <xf numFmtId="183" fontId="27" fillId="0" borderId="13" xfId="49" applyNumberFormat="1" applyFont="1" applyFill="1" applyBorder="1" applyAlignment="1" applyProtection="1">
      <alignment vertical="center"/>
      <protection locked="0"/>
    </xf>
    <xf numFmtId="183" fontId="27" fillId="0" borderId="10" xfId="49" applyNumberFormat="1" applyFont="1" applyFill="1" applyBorder="1" applyAlignment="1">
      <alignment vertical="center"/>
    </xf>
    <xf numFmtId="183" fontId="27" fillId="0" borderId="13" xfId="49" applyNumberFormat="1" applyFont="1" applyFill="1" applyBorder="1" applyAlignment="1">
      <alignment vertical="center"/>
    </xf>
    <xf numFmtId="183" fontId="27" fillId="0" borderId="15" xfId="49" applyNumberFormat="1" applyFont="1" applyFill="1" applyBorder="1" applyAlignment="1">
      <alignment vertical="center"/>
    </xf>
    <xf numFmtId="183" fontId="27" fillId="0" borderId="16" xfId="49" applyNumberFormat="1" applyFont="1" applyFill="1" applyBorder="1" applyAlignment="1">
      <alignment vertical="center"/>
    </xf>
    <xf numFmtId="38" fontId="25" fillId="0" borderId="13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0" fontId="11" fillId="0" borderId="0" xfId="67" applyFont="1" applyFill="1">
      <alignment/>
      <protection/>
    </xf>
    <xf numFmtId="0" fontId="7" fillId="0" borderId="0" xfId="67" applyFont="1" applyFill="1">
      <alignment/>
      <protection/>
    </xf>
    <xf numFmtId="0" fontId="4" fillId="0" borderId="0" xfId="67" applyNumberFormat="1" applyFont="1" applyFill="1" applyAlignment="1">
      <alignment/>
      <protection/>
    </xf>
    <xf numFmtId="0" fontId="0" fillId="0" borderId="0" xfId="67" applyNumberFormat="1" applyFont="1" applyFill="1" applyAlignment="1">
      <alignment/>
      <protection/>
    </xf>
    <xf numFmtId="0" fontId="50" fillId="0" borderId="0" xfId="67" applyNumberFormat="1" applyFont="1" applyFill="1" applyAlignment="1">
      <alignment/>
      <protection/>
    </xf>
    <xf numFmtId="0" fontId="6" fillId="0" borderId="0" xfId="67" applyNumberFormat="1" applyFont="1" applyFill="1" applyAlignment="1">
      <alignment/>
      <protection/>
    </xf>
    <xf numFmtId="0" fontId="0" fillId="0" borderId="0" xfId="67" applyNumberFormat="1" applyFont="1" applyFill="1" applyAlignment="1">
      <alignment horizontal="right"/>
      <protection/>
    </xf>
    <xf numFmtId="0" fontId="6" fillId="0" borderId="17" xfId="67" applyNumberFormat="1" applyFont="1" applyFill="1" applyBorder="1" applyAlignment="1">
      <alignment vertical="center"/>
      <protection/>
    </xf>
    <xf numFmtId="0" fontId="6" fillId="0" borderId="18" xfId="67" applyNumberFormat="1" applyFont="1" applyFill="1" applyBorder="1" applyAlignment="1">
      <alignment horizontal="right" vertical="center"/>
      <protection/>
    </xf>
    <xf numFmtId="0" fontId="0" fillId="0" borderId="0" xfId="67" applyNumberFormat="1" applyFont="1" applyFill="1" applyBorder="1" applyAlignment="1">
      <alignment/>
      <protection/>
    </xf>
    <xf numFmtId="0" fontId="6" fillId="0" borderId="19" xfId="67" applyNumberFormat="1" applyFont="1" applyFill="1" applyBorder="1" applyAlignment="1">
      <alignment vertical="center"/>
      <protection/>
    </xf>
    <xf numFmtId="0" fontId="6" fillId="0" borderId="12" xfId="67" applyNumberFormat="1" applyFont="1" applyFill="1" applyBorder="1" applyAlignment="1">
      <alignment vertical="center"/>
      <protection/>
    </xf>
    <xf numFmtId="0" fontId="6" fillId="0" borderId="20" xfId="67" applyNumberFormat="1" applyFont="1" applyFill="1" applyBorder="1" applyAlignment="1">
      <alignment horizontal="center" vertical="center"/>
      <protection/>
    </xf>
    <xf numFmtId="0" fontId="6" fillId="0" borderId="21" xfId="67" applyNumberFormat="1" applyFont="1" applyFill="1" applyBorder="1" applyAlignment="1">
      <alignment horizontal="center" vertical="center"/>
      <protection/>
    </xf>
    <xf numFmtId="0" fontId="6" fillId="0" borderId="22" xfId="67" applyNumberFormat="1" applyFont="1" applyFill="1" applyBorder="1" applyAlignment="1">
      <alignment horizontal="center" vertical="center"/>
      <protection/>
    </xf>
    <xf numFmtId="0" fontId="8" fillId="0" borderId="23" xfId="67" applyNumberFormat="1" applyFont="1" applyFill="1" applyBorder="1" applyAlignment="1">
      <alignment horizontal="center" vertical="center"/>
      <protection/>
    </xf>
    <xf numFmtId="186" fontId="9" fillId="0" borderId="24" xfId="67" applyNumberFormat="1" applyFont="1" applyFill="1" applyBorder="1" applyAlignment="1">
      <alignment vertical="center"/>
      <protection/>
    </xf>
    <xf numFmtId="186" fontId="9" fillId="0" borderId="24" xfId="67" applyNumberFormat="1" applyFont="1" applyFill="1" applyBorder="1" applyAlignment="1" applyProtection="1">
      <alignment vertical="center"/>
      <protection locked="0"/>
    </xf>
    <xf numFmtId="186" fontId="9" fillId="0" borderId="25" xfId="67" applyNumberFormat="1" applyFont="1" applyFill="1" applyBorder="1" applyAlignment="1">
      <alignment vertical="center"/>
      <protection/>
    </xf>
    <xf numFmtId="0" fontId="6" fillId="0" borderId="26" xfId="67" applyNumberFormat="1" applyFont="1" applyFill="1" applyBorder="1" applyAlignment="1">
      <alignment horizontal="center" vertical="center"/>
      <protection/>
    </xf>
    <xf numFmtId="0" fontId="8" fillId="0" borderId="27" xfId="67" applyNumberFormat="1" applyFont="1" applyFill="1" applyBorder="1" applyAlignment="1">
      <alignment horizontal="center" vertical="center"/>
      <protection/>
    </xf>
    <xf numFmtId="186" fontId="9" fillId="0" borderId="28" xfId="67" applyNumberFormat="1" applyFont="1" applyFill="1" applyBorder="1" applyAlignment="1">
      <alignment vertical="center"/>
      <protection/>
    </xf>
    <xf numFmtId="186" fontId="9" fillId="0" borderId="28" xfId="67" applyNumberFormat="1" applyFont="1" applyFill="1" applyBorder="1" applyAlignment="1" applyProtection="1">
      <alignment vertical="center"/>
      <protection locked="0"/>
    </xf>
    <xf numFmtId="186" fontId="9" fillId="0" borderId="29" xfId="67" applyNumberFormat="1" applyFont="1" applyFill="1" applyBorder="1" applyAlignment="1" applyProtection="1">
      <alignment vertical="center"/>
      <protection locked="0"/>
    </xf>
    <xf numFmtId="0" fontId="6" fillId="0" borderId="27" xfId="67" applyNumberFormat="1" applyFont="1" applyFill="1" applyBorder="1" applyAlignment="1">
      <alignment horizontal="center" vertical="center"/>
      <protection/>
    </xf>
    <xf numFmtId="3" fontId="6" fillId="0" borderId="27" xfId="67" applyNumberFormat="1" applyFont="1" applyFill="1" applyBorder="1" applyAlignment="1">
      <alignment horizontal="center" vertical="center"/>
      <protection/>
    </xf>
    <xf numFmtId="187" fontId="9" fillId="0" borderId="28" xfId="67" applyNumberFormat="1" applyFont="1" applyFill="1" applyBorder="1" applyAlignment="1">
      <alignment vertical="center"/>
      <protection/>
    </xf>
    <xf numFmtId="187" fontId="9" fillId="0" borderId="29" xfId="67" applyNumberFormat="1" applyFont="1" applyFill="1" applyBorder="1" applyAlignment="1">
      <alignment vertical="center"/>
      <protection/>
    </xf>
    <xf numFmtId="186" fontId="9" fillId="0" borderId="29" xfId="67" applyNumberFormat="1" applyFont="1" applyFill="1" applyBorder="1" applyAlignment="1">
      <alignment vertical="center"/>
      <protection/>
    </xf>
    <xf numFmtId="0" fontId="6" fillId="0" borderId="19" xfId="67" applyNumberFormat="1" applyFont="1" applyFill="1" applyBorder="1" applyAlignment="1">
      <alignment horizontal="center" vertical="center"/>
      <protection/>
    </xf>
    <xf numFmtId="0" fontId="6" fillId="0" borderId="30" xfId="67" applyNumberFormat="1" applyFont="1" applyFill="1" applyBorder="1" applyAlignment="1">
      <alignment horizontal="center" vertical="center"/>
      <protection/>
    </xf>
    <xf numFmtId="187" fontId="9" fillId="0" borderId="20" xfId="67" applyNumberFormat="1" applyFont="1" applyFill="1" applyBorder="1" applyAlignment="1">
      <alignment vertical="center"/>
      <protection/>
    </xf>
    <xf numFmtId="186" fontId="9" fillId="0" borderId="20" xfId="67" applyNumberFormat="1" applyFont="1" applyFill="1" applyBorder="1" applyAlignment="1">
      <alignment vertical="center"/>
      <protection/>
    </xf>
    <xf numFmtId="186" fontId="9" fillId="0" borderId="21" xfId="67" applyNumberFormat="1" applyFont="1" applyFill="1" applyBorder="1" applyAlignment="1">
      <alignment vertical="center"/>
      <protection/>
    </xf>
    <xf numFmtId="0" fontId="6" fillId="0" borderId="0" xfId="67" applyNumberFormat="1" applyFont="1" applyFill="1" applyAlignment="1">
      <alignment vertical="center"/>
      <protection/>
    </xf>
    <xf numFmtId="0" fontId="6" fillId="0" borderId="18" xfId="67" applyNumberFormat="1" applyFont="1" applyFill="1" applyBorder="1" applyAlignment="1">
      <alignment vertical="center"/>
      <protection/>
    </xf>
    <xf numFmtId="0" fontId="6" fillId="0" borderId="0" xfId="67" applyNumberFormat="1" applyFont="1" applyFill="1" applyBorder="1" applyAlignment="1">
      <alignment horizontal="center" vertical="center"/>
      <protection/>
    </xf>
    <xf numFmtId="186" fontId="9" fillId="0" borderId="25" xfId="67" applyNumberFormat="1" applyFont="1" applyFill="1" applyBorder="1" applyAlignment="1" applyProtection="1">
      <alignment vertical="center"/>
      <protection locked="0"/>
    </xf>
    <xf numFmtId="186" fontId="9" fillId="0" borderId="22" xfId="67" applyNumberFormat="1" applyFont="1" applyFill="1" applyBorder="1" applyAlignment="1" applyProtection="1">
      <alignment vertical="center"/>
      <protection locked="0"/>
    </xf>
    <xf numFmtId="186" fontId="9" fillId="0" borderId="0" xfId="67" applyNumberFormat="1" applyFont="1" applyFill="1" applyBorder="1" applyAlignment="1" applyProtection="1">
      <alignment vertical="center"/>
      <protection locked="0"/>
    </xf>
    <xf numFmtId="187" fontId="9" fillId="0" borderId="22" xfId="67" applyNumberFormat="1" applyFont="1" applyFill="1" applyBorder="1" applyAlignment="1">
      <alignment vertical="center"/>
      <protection/>
    </xf>
    <xf numFmtId="187" fontId="9" fillId="0" borderId="0" xfId="67" applyNumberFormat="1" applyFont="1" applyFill="1" applyBorder="1" applyAlignment="1">
      <alignment vertical="center"/>
      <protection/>
    </xf>
    <xf numFmtId="187" fontId="9" fillId="0" borderId="28" xfId="67" applyNumberFormat="1" applyFont="1" applyFill="1" applyBorder="1" applyAlignment="1" applyProtection="1">
      <alignment vertical="center"/>
      <protection locked="0"/>
    </xf>
    <xf numFmtId="187" fontId="9" fillId="0" borderId="29" xfId="67" applyNumberFormat="1" applyFont="1" applyFill="1" applyBorder="1" applyAlignment="1" applyProtection="1">
      <alignment vertical="center"/>
      <protection locked="0"/>
    </xf>
    <xf numFmtId="187" fontId="9" fillId="0" borderId="22" xfId="67" applyNumberFormat="1" applyFont="1" applyFill="1" applyBorder="1" applyAlignment="1" applyProtection="1">
      <alignment vertical="center"/>
      <protection locked="0"/>
    </xf>
    <xf numFmtId="187" fontId="9" fillId="0" borderId="0" xfId="67" applyNumberFormat="1" applyFont="1" applyFill="1" applyBorder="1" applyAlignment="1" applyProtection="1">
      <alignment vertical="center"/>
      <protection locked="0"/>
    </xf>
    <xf numFmtId="187" fontId="9" fillId="0" borderId="20" xfId="67" applyNumberFormat="1" applyFont="1" applyFill="1" applyBorder="1" applyAlignment="1" applyProtection="1">
      <alignment vertical="center"/>
      <protection locked="0"/>
    </xf>
    <xf numFmtId="187" fontId="9" fillId="0" borderId="21" xfId="67" applyNumberFormat="1" applyFont="1" applyFill="1" applyBorder="1" applyAlignment="1" applyProtection="1">
      <alignment vertical="center"/>
      <protection locked="0"/>
    </xf>
    <xf numFmtId="0" fontId="6" fillId="0" borderId="0" xfId="67" applyNumberFormat="1" applyFont="1" applyFill="1" applyBorder="1" applyAlignment="1">
      <alignment/>
      <protection/>
    </xf>
    <xf numFmtId="0" fontId="10" fillId="0" borderId="0" xfId="67" applyNumberFormat="1" applyFont="1" applyFill="1" applyAlignment="1">
      <alignment/>
      <protection/>
    </xf>
    <xf numFmtId="0" fontId="9" fillId="0" borderId="0" xfId="67" applyNumberFormat="1" applyFont="1" applyFill="1" applyAlignment="1">
      <alignment/>
      <protection/>
    </xf>
    <xf numFmtId="0" fontId="12" fillId="0" borderId="0" xfId="67" applyFont="1" applyFill="1" applyAlignment="1">
      <alignment vertical="top"/>
      <protection/>
    </xf>
    <xf numFmtId="0" fontId="6" fillId="0" borderId="0" xfId="67" applyFont="1" applyFill="1" applyAlignment="1">
      <alignment vertical="center"/>
      <protection/>
    </xf>
    <xf numFmtId="0" fontId="0" fillId="0" borderId="0" xfId="67" applyFont="1" applyFill="1">
      <alignment/>
      <protection/>
    </xf>
    <xf numFmtId="0" fontId="6" fillId="0" borderId="17" xfId="67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31" xfId="67" applyFont="1" applyFill="1" applyBorder="1" applyAlignment="1">
      <alignment horizontal="center"/>
      <protection/>
    </xf>
    <xf numFmtId="0" fontId="6" fillId="0" borderId="0" xfId="67" applyFont="1" applyFill="1" applyBorder="1" applyAlignment="1">
      <alignment horizontal="center"/>
      <protection/>
    </xf>
    <xf numFmtId="0" fontId="6" fillId="0" borderId="32" xfId="67" applyFont="1" applyFill="1" applyBorder="1" applyAlignment="1">
      <alignment horizontal="center" vertical="center"/>
      <protection/>
    </xf>
    <xf numFmtId="0" fontId="6" fillId="0" borderId="33" xfId="67" applyFont="1" applyFill="1" applyBorder="1" applyAlignment="1">
      <alignment horizont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31" xfId="67" applyFont="1" applyFill="1" applyBorder="1" applyAlignment="1">
      <alignment horizontal="center" vertical="center"/>
      <protection/>
    </xf>
    <xf numFmtId="0" fontId="6" fillId="0" borderId="34" xfId="67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19" xfId="67" applyFont="1" applyFill="1" applyBorder="1" applyAlignment="1">
      <alignment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35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8" fillId="0" borderId="35" xfId="67" applyFont="1" applyFill="1" applyBorder="1" applyAlignment="1">
      <alignment horizontal="center" vertical="center"/>
      <protection/>
    </xf>
    <xf numFmtId="0" fontId="13" fillId="0" borderId="35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top"/>
      <protection/>
    </xf>
    <xf numFmtId="0" fontId="13" fillId="0" borderId="35" xfId="67" applyFont="1" applyFill="1" applyBorder="1" applyAlignment="1">
      <alignment horizontal="center" vertical="top"/>
      <protection/>
    </xf>
    <xf numFmtId="0" fontId="13" fillId="0" borderId="14" xfId="67" applyFont="1" applyFill="1" applyBorder="1" applyAlignment="1">
      <alignment horizontal="center" vertical="top"/>
      <protection/>
    </xf>
    <xf numFmtId="0" fontId="6" fillId="0" borderId="22" xfId="67" applyFont="1" applyFill="1" applyBorder="1" applyAlignment="1">
      <alignment horizontal="center" vertical="center"/>
      <protection/>
    </xf>
    <xf numFmtId="183" fontId="6" fillId="0" borderId="36" xfId="67" applyNumberFormat="1" applyFont="1" applyFill="1" applyBorder="1" applyAlignment="1" applyProtection="1">
      <alignment horizontal="right" vertical="center"/>
      <protection locked="0"/>
    </xf>
    <xf numFmtId="184" fontId="6" fillId="0" borderId="10" xfId="67" applyNumberFormat="1" applyFont="1" applyFill="1" applyBorder="1" applyAlignment="1">
      <alignment vertical="center"/>
      <protection/>
    </xf>
    <xf numFmtId="183" fontId="6" fillId="0" borderId="10" xfId="67" applyNumberFormat="1" applyFont="1" applyFill="1" applyBorder="1" applyAlignment="1">
      <alignment vertical="center"/>
      <protection/>
    </xf>
    <xf numFmtId="188" fontId="6" fillId="0" borderId="10" xfId="67" applyNumberFormat="1" applyFont="1" applyFill="1" applyBorder="1" applyAlignment="1">
      <alignment vertical="center"/>
      <protection/>
    </xf>
    <xf numFmtId="184" fontId="6" fillId="0" borderId="11" xfId="67" applyNumberFormat="1" applyFont="1" applyFill="1" applyBorder="1" applyAlignment="1">
      <alignment vertical="center"/>
      <protection/>
    </xf>
    <xf numFmtId="41" fontId="6" fillId="0" borderId="0" xfId="67" applyNumberFormat="1" applyFont="1" applyFill="1" applyAlignment="1">
      <alignment vertical="center"/>
      <protection/>
    </xf>
    <xf numFmtId="49" fontId="6" fillId="0" borderId="22" xfId="67" applyNumberFormat="1" applyFont="1" applyFill="1" applyBorder="1" applyAlignment="1">
      <alignment horizontal="center" vertical="center"/>
      <protection/>
    </xf>
    <xf numFmtId="183" fontId="6" fillId="0" borderId="10" xfId="67" applyNumberFormat="1" applyFont="1" applyFill="1" applyBorder="1" applyAlignment="1">
      <alignment horizontal="right" vertical="center"/>
      <protection/>
    </xf>
    <xf numFmtId="188" fontId="6" fillId="0" borderId="10" xfId="67" applyNumberFormat="1" applyFont="1" applyFill="1" applyBorder="1" applyAlignment="1">
      <alignment horizontal="right" vertical="center"/>
      <protection/>
    </xf>
    <xf numFmtId="184" fontId="6" fillId="0" borderId="10" xfId="67" applyNumberFormat="1" applyFont="1" applyFill="1" applyBorder="1" applyAlignment="1">
      <alignment horizontal="right" vertical="center"/>
      <protection/>
    </xf>
    <xf numFmtId="49" fontId="21" fillId="0" borderId="22" xfId="67" applyNumberFormat="1" applyFont="1" applyFill="1" applyBorder="1" applyAlignment="1">
      <alignment horizontal="center" vertical="center"/>
      <protection/>
    </xf>
    <xf numFmtId="183" fontId="21" fillId="0" borderId="10" xfId="67" applyNumberFormat="1" applyFont="1" applyFill="1" applyBorder="1" applyAlignment="1">
      <alignment vertical="center"/>
      <protection/>
    </xf>
    <xf numFmtId="184" fontId="21" fillId="0" borderId="10" xfId="67" applyNumberFormat="1" applyFont="1" applyFill="1" applyBorder="1" applyAlignment="1">
      <alignment vertical="center"/>
      <protection/>
    </xf>
    <xf numFmtId="188" fontId="21" fillId="0" borderId="10" xfId="67" applyNumberFormat="1" applyFont="1" applyFill="1" applyBorder="1" applyAlignment="1">
      <alignment vertical="center"/>
      <protection/>
    </xf>
    <xf numFmtId="183" fontId="21" fillId="0" borderId="10" xfId="67" applyNumberFormat="1" applyFont="1" applyFill="1" applyBorder="1" applyAlignment="1">
      <alignment horizontal="right" vertical="center"/>
      <protection/>
    </xf>
    <xf numFmtId="188" fontId="21" fillId="0" borderId="10" xfId="67" applyNumberFormat="1" applyFont="1" applyFill="1" applyBorder="1" applyAlignment="1">
      <alignment horizontal="right" vertical="center"/>
      <protection/>
    </xf>
    <xf numFmtId="184" fontId="21" fillId="0" borderId="10" xfId="67" applyNumberFormat="1" applyFont="1" applyFill="1" applyBorder="1" applyAlignment="1">
      <alignment horizontal="right" vertical="center"/>
      <protection/>
    </xf>
    <xf numFmtId="184" fontId="21" fillId="0" borderId="11" xfId="67" applyNumberFormat="1" applyFont="1" applyFill="1" applyBorder="1" applyAlignment="1">
      <alignment vertical="center"/>
      <protection/>
    </xf>
    <xf numFmtId="49" fontId="25" fillId="0" borderId="19" xfId="67" applyNumberFormat="1" applyFont="1" applyFill="1" applyBorder="1" applyAlignment="1">
      <alignment horizontal="center" vertical="center"/>
      <protection/>
    </xf>
    <xf numFmtId="183" fontId="25" fillId="0" borderId="13" xfId="67" applyNumberFormat="1" applyFont="1" applyFill="1" applyBorder="1" applyAlignment="1">
      <alignment vertical="center"/>
      <protection/>
    </xf>
    <xf numFmtId="184" fontId="25" fillId="0" borderId="13" xfId="67" applyNumberFormat="1" applyFont="1" applyFill="1" applyBorder="1" applyAlignment="1">
      <alignment vertical="center"/>
      <protection/>
    </xf>
    <xf numFmtId="188" fontId="25" fillId="0" borderId="13" xfId="67" applyNumberFormat="1" applyFont="1" applyFill="1" applyBorder="1" applyAlignment="1">
      <alignment vertical="center"/>
      <protection/>
    </xf>
    <xf numFmtId="183" fontId="25" fillId="0" borderId="13" xfId="67" applyNumberFormat="1" applyFont="1" applyFill="1" applyBorder="1" applyAlignment="1">
      <alignment horizontal="right" vertical="center"/>
      <protection/>
    </xf>
    <xf numFmtId="188" fontId="25" fillId="0" borderId="13" xfId="67" applyNumberFormat="1" applyFont="1" applyFill="1" applyBorder="1" applyAlignment="1">
      <alignment horizontal="right" vertical="center"/>
      <protection/>
    </xf>
    <xf numFmtId="184" fontId="25" fillId="0" borderId="13" xfId="67" applyNumberFormat="1" applyFont="1" applyFill="1" applyBorder="1" applyAlignment="1">
      <alignment horizontal="right" vertical="center"/>
      <protection/>
    </xf>
    <xf numFmtId="184" fontId="25" fillId="0" borderId="14" xfId="67" applyNumberFormat="1" applyFont="1" applyFill="1" applyBorder="1" applyAlignment="1">
      <alignment vertical="center"/>
      <protection/>
    </xf>
    <xf numFmtId="49" fontId="8" fillId="0" borderId="0" xfId="67" applyNumberFormat="1" applyFont="1" applyFill="1" applyAlignment="1">
      <alignment/>
      <protection/>
    </xf>
    <xf numFmtId="49" fontId="6" fillId="0" borderId="0" xfId="67" applyNumberFormat="1" applyFont="1" applyFill="1" applyAlignment="1">
      <alignment vertical="center"/>
      <protection/>
    </xf>
    <xf numFmtId="41" fontId="0" fillId="0" borderId="0" xfId="67" applyNumberFormat="1" applyFont="1" applyFill="1" applyAlignment="1">
      <alignment vertical="center"/>
      <protection/>
    </xf>
    <xf numFmtId="49" fontId="0" fillId="0" borderId="0" xfId="67" applyNumberFormat="1" applyFont="1" applyFill="1" applyAlignment="1">
      <alignment vertical="center"/>
      <protection/>
    </xf>
    <xf numFmtId="49" fontId="0" fillId="0" borderId="0" xfId="67" applyNumberFormat="1" applyFont="1" applyFill="1">
      <alignment/>
      <protection/>
    </xf>
    <xf numFmtId="0" fontId="6" fillId="0" borderId="0" xfId="67" applyFont="1" applyFill="1">
      <alignment/>
      <protection/>
    </xf>
    <xf numFmtId="0" fontId="6" fillId="0" borderId="18" xfId="67" applyFont="1" applyFill="1" applyBorder="1" applyAlignment="1">
      <alignment horizontal="right"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37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vertical="center"/>
      <protection/>
    </xf>
    <xf numFmtId="0" fontId="6" fillId="0" borderId="38" xfId="67" applyFont="1" applyFill="1" applyBorder="1" applyAlignment="1">
      <alignment horizontal="center" vertical="center"/>
      <protection/>
    </xf>
    <xf numFmtId="41" fontId="6" fillId="0" borderId="10" xfId="67" applyNumberFormat="1" applyFont="1" applyFill="1" applyBorder="1" applyAlignment="1">
      <alignment horizontal="right" vertical="center"/>
      <protection/>
    </xf>
    <xf numFmtId="183" fontId="6" fillId="0" borderId="11" xfId="67" applyNumberFormat="1" applyFont="1" applyFill="1" applyBorder="1" applyAlignment="1">
      <alignment vertical="center"/>
      <protection/>
    </xf>
    <xf numFmtId="49" fontId="6" fillId="0" borderId="0" xfId="67" applyNumberFormat="1" applyFont="1" applyFill="1" applyBorder="1" applyAlignment="1">
      <alignment horizontal="center" vertical="center"/>
      <protection/>
    </xf>
    <xf numFmtId="41" fontId="6" fillId="0" borderId="10" xfId="67" applyNumberFormat="1" applyFont="1" applyFill="1" applyBorder="1" applyAlignment="1">
      <alignment horizontal="center" vertical="center"/>
      <protection/>
    </xf>
    <xf numFmtId="184" fontId="6" fillId="0" borderId="10" xfId="67" applyNumberFormat="1" applyFont="1" applyFill="1" applyBorder="1" applyAlignment="1" applyProtection="1">
      <alignment vertical="center"/>
      <protection locked="0"/>
    </xf>
    <xf numFmtId="183" fontId="6" fillId="0" borderId="10" xfId="67" applyNumberFormat="1" applyFont="1" applyFill="1" applyBorder="1" applyAlignment="1" applyProtection="1">
      <alignment vertical="center"/>
      <protection locked="0"/>
    </xf>
    <xf numFmtId="183" fontId="6" fillId="0" borderId="11" xfId="67" applyNumberFormat="1" applyFont="1" applyFill="1" applyBorder="1" applyAlignment="1" applyProtection="1">
      <alignment vertical="center"/>
      <protection locked="0"/>
    </xf>
    <xf numFmtId="49" fontId="21" fillId="0" borderId="0" xfId="67" applyNumberFormat="1" applyFont="1" applyFill="1" applyBorder="1" applyAlignment="1">
      <alignment horizontal="center" vertical="center"/>
      <protection/>
    </xf>
    <xf numFmtId="184" fontId="21" fillId="0" borderId="10" xfId="67" applyNumberFormat="1" applyFont="1" applyFill="1" applyBorder="1" applyAlignment="1" applyProtection="1">
      <alignment vertical="center"/>
      <protection locked="0"/>
    </xf>
    <xf numFmtId="183" fontId="21" fillId="0" borderId="10" xfId="67" applyNumberFormat="1" applyFont="1" applyFill="1" applyBorder="1" applyAlignment="1" applyProtection="1">
      <alignment vertical="center"/>
      <protection locked="0"/>
    </xf>
    <xf numFmtId="38" fontId="21" fillId="0" borderId="10" xfId="49" applyFont="1" applyFill="1" applyBorder="1" applyAlignment="1">
      <alignment vertical="center"/>
    </xf>
    <xf numFmtId="192" fontId="21" fillId="0" borderId="10" xfId="49" applyNumberFormat="1" applyFont="1" applyFill="1" applyBorder="1" applyAlignment="1">
      <alignment vertical="center"/>
    </xf>
    <xf numFmtId="38" fontId="21" fillId="0" borderId="10" xfId="49" applyNumberFormat="1" applyFont="1" applyFill="1" applyBorder="1" applyAlignment="1">
      <alignment vertical="center"/>
    </xf>
    <xf numFmtId="183" fontId="21" fillId="0" borderId="11" xfId="67" applyNumberFormat="1" applyFont="1" applyFill="1" applyBorder="1" applyAlignment="1" applyProtection="1">
      <alignment vertical="center"/>
      <protection locked="0"/>
    </xf>
    <xf numFmtId="38" fontId="25" fillId="0" borderId="12" xfId="49" applyFont="1" applyFill="1" applyBorder="1" applyAlignment="1">
      <alignment horizontal="center" vertical="center"/>
    </xf>
    <xf numFmtId="183" fontId="25" fillId="0" borderId="13" xfId="67" applyNumberFormat="1" applyFont="1" applyFill="1" applyBorder="1" applyAlignment="1" applyProtection="1">
      <alignment vertical="center"/>
      <protection locked="0"/>
    </xf>
    <xf numFmtId="184" fontId="25" fillId="0" borderId="13" xfId="67" applyNumberFormat="1" applyFont="1" applyFill="1" applyBorder="1" applyAlignment="1" applyProtection="1">
      <alignment vertical="center"/>
      <protection locked="0"/>
    </xf>
    <xf numFmtId="0" fontId="30" fillId="0" borderId="0" xfId="67" applyNumberFormat="1" applyFont="1" applyFill="1" applyAlignment="1">
      <alignment vertical="top"/>
      <protection/>
    </xf>
    <xf numFmtId="0" fontId="6" fillId="0" borderId="17" xfId="67" applyNumberFormat="1" applyFont="1" applyFill="1" applyBorder="1" applyAlignment="1">
      <alignment/>
      <protection/>
    </xf>
    <xf numFmtId="0" fontId="6" fillId="0" borderId="39" xfId="67" applyNumberFormat="1" applyFont="1" applyFill="1" applyBorder="1" applyAlignment="1">
      <alignment/>
      <protection/>
    </xf>
    <xf numFmtId="0" fontId="9" fillId="0" borderId="40" xfId="67" applyNumberFormat="1" applyFont="1" applyFill="1" applyBorder="1" applyAlignment="1">
      <alignment horizontal="center" vertical="center"/>
      <protection/>
    </xf>
    <xf numFmtId="0" fontId="9" fillId="0" borderId="10" xfId="67" applyNumberFormat="1" applyFont="1" applyFill="1" applyBorder="1" applyAlignment="1">
      <alignment horizontal="center" vertical="center"/>
      <protection/>
    </xf>
    <xf numFmtId="0" fontId="9" fillId="0" borderId="31" xfId="67" applyNumberFormat="1" applyFont="1" applyFill="1" applyBorder="1" applyAlignment="1">
      <alignment horizontal="center" vertical="center"/>
      <protection/>
    </xf>
    <xf numFmtId="0" fontId="9" fillId="0" borderId="41" xfId="67" applyNumberFormat="1" applyFont="1" applyFill="1" applyBorder="1" applyAlignment="1">
      <alignment horizontal="center" vertical="center"/>
      <protection/>
    </xf>
    <xf numFmtId="0" fontId="9" fillId="0" borderId="42" xfId="67" applyNumberFormat="1" applyFont="1" applyFill="1" applyBorder="1" applyAlignment="1">
      <alignment horizontal="center" vertical="center"/>
      <protection/>
    </xf>
    <xf numFmtId="0" fontId="6" fillId="0" borderId="19" xfId="67" applyNumberFormat="1" applyFont="1" applyFill="1" applyBorder="1" applyAlignment="1">
      <alignment/>
      <protection/>
    </xf>
    <xf numFmtId="0" fontId="6" fillId="0" borderId="13" xfId="67" applyNumberFormat="1" applyFont="1" applyFill="1" applyBorder="1" applyAlignment="1">
      <alignment/>
      <protection/>
    </xf>
    <xf numFmtId="0" fontId="9" fillId="0" borderId="13" xfId="67" applyNumberFormat="1" applyFont="1" applyFill="1" applyBorder="1" applyAlignment="1">
      <alignment horizontal="center" vertical="center"/>
      <protection/>
    </xf>
    <xf numFmtId="0" fontId="9" fillId="0" borderId="12" xfId="67" applyNumberFormat="1" applyFont="1" applyFill="1" applyBorder="1" applyAlignment="1">
      <alignment horizontal="center" vertical="center"/>
      <protection/>
    </xf>
    <xf numFmtId="0" fontId="9" fillId="0" borderId="38" xfId="67" applyNumberFormat="1" applyFont="1" applyFill="1" applyBorder="1" applyAlignment="1">
      <alignment horizontal="center" vertical="center"/>
      <protection/>
    </xf>
    <xf numFmtId="0" fontId="9" fillId="0" borderId="17" xfId="67" applyNumberFormat="1" applyFont="1" applyFill="1" applyBorder="1" applyAlignment="1">
      <alignment/>
      <protection/>
    </xf>
    <xf numFmtId="0" fontId="9" fillId="0" borderId="39" xfId="67" applyNumberFormat="1" applyFont="1" applyFill="1" applyBorder="1" applyAlignment="1">
      <alignment horizontal="center" vertical="center"/>
      <protection/>
    </xf>
    <xf numFmtId="178" fontId="17" fillId="0" borderId="43" xfId="67" applyNumberFormat="1" applyFont="1" applyFill="1" applyBorder="1" applyAlignment="1">
      <alignment vertical="center"/>
      <protection/>
    </xf>
    <xf numFmtId="179" fontId="17" fillId="0" borderId="39" xfId="67" applyNumberFormat="1" applyFont="1" applyFill="1" applyBorder="1" applyAlignment="1">
      <alignment vertical="center"/>
      <protection/>
    </xf>
    <xf numFmtId="179" fontId="17" fillId="0" borderId="18" xfId="67" applyNumberFormat="1" applyFont="1" applyFill="1" applyBorder="1" applyAlignment="1">
      <alignment vertical="center"/>
      <protection/>
    </xf>
    <xf numFmtId="178" fontId="17" fillId="0" borderId="39" xfId="67" applyNumberFormat="1" applyFont="1" applyFill="1" applyBorder="1" applyAlignment="1">
      <alignment vertical="center"/>
      <protection/>
    </xf>
    <xf numFmtId="179" fontId="17" fillId="0" borderId="44" xfId="67" applyNumberFormat="1" applyFont="1" applyFill="1" applyBorder="1" applyAlignment="1">
      <alignment vertical="center"/>
      <protection/>
    </xf>
    <xf numFmtId="0" fontId="9" fillId="0" borderId="22" xfId="67" applyNumberFormat="1" applyFont="1" applyFill="1" applyBorder="1" applyAlignment="1">
      <alignment/>
      <protection/>
    </xf>
    <xf numFmtId="178" fontId="17" fillId="0" borderId="23" xfId="67" applyNumberFormat="1" applyFont="1" applyFill="1" applyBorder="1" applyAlignment="1">
      <alignment vertical="center"/>
      <protection/>
    </xf>
    <xf numFmtId="179" fontId="17" fillId="0" borderId="10" xfId="67" applyNumberFormat="1" applyFont="1" applyFill="1" applyBorder="1" applyAlignment="1">
      <alignment horizontal="right" vertical="center"/>
      <protection/>
    </xf>
    <xf numFmtId="179" fontId="17" fillId="0" borderId="0" xfId="67" applyNumberFormat="1" applyFont="1" applyFill="1" applyBorder="1" applyAlignment="1">
      <alignment vertical="center"/>
      <protection/>
    </xf>
    <xf numFmtId="179" fontId="17" fillId="0" borderId="10" xfId="67" applyNumberFormat="1" applyFont="1" applyFill="1" applyBorder="1" applyAlignment="1">
      <alignment vertical="center"/>
      <protection/>
    </xf>
    <xf numFmtId="179" fontId="17" fillId="0" borderId="37" xfId="67" applyNumberFormat="1" applyFont="1" applyFill="1" applyBorder="1" applyAlignment="1">
      <alignment vertical="center"/>
      <protection/>
    </xf>
    <xf numFmtId="0" fontId="9" fillId="0" borderId="22" xfId="67" applyNumberFormat="1" applyFont="1" applyFill="1" applyBorder="1" applyAlignment="1">
      <alignment horizontal="center" vertical="center"/>
      <protection/>
    </xf>
    <xf numFmtId="0" fontId="18" fillId="0" borderId="45" xfId="67" applyNumberFormat="1" applyFont="1" applyFill="1" applyBorder="1" applyAlignment="1" quotePrefix="1">
      <alignment horizontal="center" vertical="center"/>
      <protection/>
    </xf>
    <xf numFmtId="178" fontId="23" fillId="0" borderId="46" xfId="67" applyNumberFormat="1" applyFont="1" applyFill="1" applyBorder="1" applyAlignment="1">
      <alignment vertical="center"/>
      <protection/>
    </xf>
    <xf numFmtId="179" fontId="23" fillId="0" borderId="47" xfId="67" applyNumberFormat="1" applyFont="1" applyFill="1" applyBorder="1" applyAlignment="1">
      <alignment vertical="center"/>
      <protection/>
    </xf>
    <xf numFmtId="179" fontId="23" fillId="0" borderId="48" xfId="67" applyNumberFormat="1" applyFont="1" applyFill="1" applyBorder="1" applyAlignment="1">
      <alignment vertical="center"/>
      <protection/>
    </xf>
    <xf numFmtId="179" fontId="23" fillId="0" borderId="49" xfId="67" applyNumberFormat="1" applyFont="1" applyFill="1" applyBorder="1" applyAlignment="1">
      <alignment vertical="center"/>
      <protection/>
    </xf>
    <xf numFmtId="3" fontId="9" fillId="0" borderId="50" xfId="67" applyNumberFormat="1" applyFont="1" applyFill="1" applyBorder="1" applyAlignment="1" applyProtection="1">
      <alignment horizontal="center" vertical="center"/>
      <protection/>
    </xf>
    <xf numFmtId="3" fontId="9" fillId="0" borderId="0" xfId="67" applyNumberFormat="1" applyFont="1" applyFill="1" applyBorder="1" applyAlignment="1" applyProtection="1">
      <alignment vertical="center"/>
      <protection/>
    </xf>
    <xf numFmtId="183" fontId="17" fillId="0" borderId="23" xfId="67" applyNumberFormat="1" applyFont="1" applyFill="1" applyBorder="1" applyAlignment="1">
      <alignment vertical="center"/>
      <protection/>
    </xf>
    <xf numFmtId="184" fontId="17" fillId="0" borderId="10" xfId="67" applyNumberFormat="1" applyFont="1" applyFill="1" applyBorder="1" applyAlignment="1">
      <alignment vertical="center"/>
      <protection/>
    </xf>
    <xf numFmtId="184" fontId="17" fillId="0" borderId="0" xfId="67" applyNumberFormat="1" applyFont="1" applyFill="1" applyBorder="1" applyAlignment="1">
      <alignment vertical="center"/>
      <protection/>
    </xf>
    <xf numFmtId="184" fontId="17" fillId="0" borderId="37" xfId="67" applyNumberFormat="1" applyFont="1" applyFill="1" applyBorder="1" applyAlignment="1">
      <alignment vertical="center"/>
      <protection/>
    </xf>
    <xf numFmtId="3" fontId="9" fillId="0" borderId="22" xfId="67" applyNumberFormat="1" applyFont="1" applyFill="1" applyBorder="1" applyAlignment="1" applyProtection="1">
      <alignment horizontal="center" vertical="center"/>
      <protection/>
    </xf>
    <xf numFmtId="3" fontId="9" fillId="0" borderId="23" xfId="67" applyNumberFormat="1" applyFont="1" applyFill="1" applyBorder="1" applyAlignment="1" applyProtection="1">
      <alignment vertical="center"/>
      <protection/>
    </xf>
    <xf numFmtId="183" fontId="17" fillId="0" borderId="51" xfId="67" applyNumberFormat="1" applyFont="1" applyFill="1" applyBorder="1" applyAlignment="1" applyProtection="1">
      <alignment vertical="center"/>
      <protection locked="0"/>
    </xf>
    <xf numFmtId="183" fontId="17" fillId="0" borderId="23" xfId="67" applyNumberFormat="1" applyFont="1" applyFill="1" applyBorder="1" applyAlignment="1" applyProtection="1">
      <alignment vertical="center"/>
      <protection locked="0"/>
    </xf>
    <xf numFmtId="3" fontId="9" fillId="0" borderId="52" xfId="67" applyNumberFormat="1" applyFont="1" applyFill="1" applyBorder="1" applyAlignment="1" applyProtection="1">
      <alignment horizontal="center" vertical="center"/>
      <protection/>
    </xf>
    <xf numFmtId="3" fontId="9" fillId="0" borderId="53" xfId="67" applyNumberFormat="1" applyFont="1" applyFill="1" applyBorder="1" applyAlignment="1" applyProtection="1">
      <alignment vertical="center"/>
      <protection/>
    </xf>
    <xf numFmtId="3" fontId="9" fillId="0" borderId="54" xfId="67" applyNumberFormat="1" applyFont="1" applyFill="1" applyBorder="1" applyAlignment="1" applyProtection="1">
      <alignment horizontal="center" vertical="center"/>
      <protection/>
    </xf>
    <xf numFmtId="3" fontId="9" fillId="0" borderId="55" xfId="67" applyNumberFormat="1" applyFont="1" applyFill="1" applyBorder="1" applyAlignment="1" applyProtection="1">
      <alignment horizontal="center" vertical="center"/>
      <protection/>
    </xf>
    <xf numFmtId="183" fontId="17" fillId="0" borderId="56" xfId="67" applyNumberFormat="1" applyFont="1" applyFill="1" applyBorder="1" applyAlignment="1" applyProtection="1">
      <alignment vertical="center"/>
      <protection locked="0"/>
    </xf>
    <xf numFmtId="184" fontId="17" fillId="0" borderId="28" xfId="67" applyNumberFormat="1" applyFont="1" applyFill="1" applyBorder="1" applyAlignment="1">
      <alignment vertical="center"/>
      <protection/>
    </xf>
    <xf numFmtId="184" fontId="17" fillId="0" borderId="57" xfId="67" applyNumberFormat="1" applyFont="1" applyFill="1" applyBorder="1" applyAlignment="1">
      <alignment vertical="center"/>
      <protection/>
    </xf>
    <xf numFmtId="184" fontId="17" fillId="0" borderId="58" xfId="67" applyNumberFormat="1" applyFont="1" applyFill="1" applyBorder="1" applyAlignment="1">
      <alignment vertical="center"/>
      <protection/>
    </xf>
    <xf numFmtId="3" fontId="9" fillId="0" borderId="26" xfId="67" applyNumberFormat="1" applyFont="1" applyFill="1" applyBorder="1" applyAlignment="1" applyProtection="1">
      <alignment horizontal="center" vertical="center"/>
      <protection/>
    </xf>
    <xf numFmtId="3" fontId="9" fillId="0" borderId="27" xfId="67" applyNumberFormat="1" applyFont="1" applyFill="1" applyBorder="1" applyAlignment="1" applyProtection="1">
      <alignment horizontal="center" vertical="center"/>
      <protection/>
    </xf>
    <xf numFmtId="183" fontId="17" fillId="0" borderId="59" xfId="67" applyNumberFormat="1" applyFont="1" applyFill="1" applyBorder="1" applyAlignment="1" applyProtection="1">
      <alignment vertical="center"/>
      <protection locked="0"/>
    </xf>
    <xf numFmtId="184" fontId="17" fillId="0" borderId="31" xfId="67" applyNumberFormat="1" applyFont="1" applyFill="1" applyBorder="1" applyAlignment="1">
      <alignment vertical="center"/>
      <protection/>
    </xf>
    <xf numFmtId="184" fontId="17" fillId="0" borderId="60" xfId="67" applyNumberFormat="1" applyFont="1" applyFill="1" applyBorder="1" applyAlignment="1">
      <alignment vertical="center"/>
      <protection/>
    </xf>
    <xf numFmtId="184" fontId="17" fillId="0" borderId="61" xfId="67" applyNumberFormat="1" applyFont="1" applyFill="1" applyBorder="1" applyAlignment="1">
      <alignment vertical="center"/>
      <protection/>
    </xf>
    <xf numFmtId="3" fontId="9" fillId="0" borderId="23" xfId="67" applyNumberFormat="1" applyFont="1" applyFill="1" applyBorder="1" applyAlignment="1" applyProtection="1">
      <alignment horizontal="center" vertical="center"/>
      <protection/>
    </xf>
    <xf numFmtId="3" fontId="9" fillId="0" borderId="53" xfId="67" applyNumberFormat="1" applyFont="1" applyFill="1" applyBorder="1" applyAlignment="1" applyProtection="1">
      <alignment horizontal="center" vertical="center"/>
      <protection/>
    </xf>
    <xf numFmtId="183" fontId="17" fillId="0" borderId="27" xfId="67" applyNumberFormat="1" applyFont="1" applyFill="1" applyBorder="1" applyAlignment="1" applyProtection="1">
      <alignment vertical="center"/>
      <protection locked="0"/>
    </xf>
    <xf numFmtId="184" fontId="17" fillId="0" borderId="62" xfId="67" applyNumberFormat="1" applyFont="1" applyFill="1" applyBorder="1" applyAlignment="1">
      <alignment vertical="center"/>
      <protection/>
    </xf>
    <xf numFmtId="184" fontId="17" fillId="0" borderId="41" xfId="67" applyNumberFormat="1" applyFont="1" applyFill="1" applyBorder="1" applyAlignment="1">
      <alignment vertical="center"/>
      <protection/>
    </xf>
    <xf numFmtId="184" fontId="17" fillId="0" borderId="42" xfId="67" applyNumberFormat="1" applyFont="1" applyFill="1" applyBorder="1" applyAlignment="1">
      <alignment vertical="center"/>
      <protection/>
    </xf>
    <xf numFmtId="184" fontId="17" fillId="0" borderId="63" xfId="67" applyNumberFormat="1" applyFont="1" applyFill="1" applyBorder="1" applyAlignment="1">
      <alignment vertical="center"/>
      <protection/>
    </xf>
    <xf numFmtId="183" fontId="17" fillId="0" borderId="53" xfId="67" applyNumberFormat="1" applyFont="1" applyFill="1" applyBorder="1" applyAlignment="1" applyProtection="1">
      <alignment vertical="center"/>
      <protection locked="0"/>
    </xf>
    <xf numFmtId="184" fontId="17" fillId="0" borderId="64" xfId="67" applyNumberFormat="1" applyFont="1" applyFill="1" applyBorder="1" applyAlignment="1">
      <alignment vertical="center"/>
      <protection/>
    </xf>
    <xf numFmtId="184" fontId="17" fillId="0" borderId="65" xfId="67" applyNumberFormat="1" applyFont="1" applyFill="1" applyBorder="1" applyAlignment="1">
      <alignment vertical="center"/>
      <protection/>
    </xf>
    <xf numFmtId="3" fontId="9" fillId="0" borderId="66" xfId="67" applyNumberFormat="1" applyFont="1" applyFill="1" applyBorder="1" applyAlignment="1" applyProtection="1">
      <alignment horizontal="center" vertical="center"/>
      <protection/>
    </xf>
    <xf numFmtId="183" fontId="17" fillId="0" borderId="67" xfId="67" applyNumberFormat="1" applyFont="1" applyFill="1" applyBorder="1" applyAlignment="1">
      <alignment vertical="center"/>
      <protection/>
    </xf>
    <xf numFmtId="184" fontId="17" fillId="0" borderId="68" xfId="67" applyNumberFormat="1" applyFont="1" applyFill="1" applyBorder="1" applyAlignment="1">
      <alignment vertical="center"/>
      <protection/>
    </xf>
    <xf numFmtId="184" fontId="17" fillId="0" borderId="69" xfId="67" applyNumberFormat="1" applyFont="1" applyFill="1" applyBorder="1" applyAlignment="1">
      <alignment vertical="center"/>
      <protection/>
    </xf>
    <xf numFmtId="183" fontId="17" fillId="0" borderId="70" xfId="67" applyNumberFormat="1" applyFont="1" applyFill="1" applyBorder="1" applyAlignment="1">
      <alignment vertical="center"/>
      <protection/>
    </xf>
    <xf numFmtId="184" fontId="17" fillId="0" borderId="70" xfId="67" applyNumberFormat="1" applyFont="1" applyFill="1" applyBorder="1" applyAlignment="1">
      <alignment vertical="center"/>
      <protection/>
    </xf>
    <xf numFmtId="184" fontId="17" fillId="0" borderId="71" xfId="67" applyNumberFormat="1" applyFont="1" applyFill="1" applyBorder="1" applyAlignment="1">
      <alignment vertical="center"/>
      <protection/>
    </xf>
    <xf numFmtId="183" fontId="17" fillId="0" borderId="23" xfId="67" applyNumberFormat="1" applyFont="1" applyFill="1" applyBorder="1" applyAlignment="1" applyProtection="1">
      <alignment horizontal="right" vertical="center"/>
      <protection locked="0"/>
    </xf>
    <xf numFmtId="184" fontId="17" fillId="0" borderId="10" xfId="67" applyNumberFormat="1" applyFont="1" applyFill="1" applyBorder="1" applyAlignment="1">
      <alignment horizontal="right" vertical="center"/>
      <protection/>
    </xf>
    <xf numFmtId="184" fontId="17" fillId="0" borderId="0" xfId="67" applyNumberFormat="1" applyFont="1" applyFill="1" applyBorder="1" applyAlignment="1">
      <alignment horizontal="right" vertical="center"/>
      <protection/>
    </xf>
    <xf numFmtId="3" fontId="9" fillId="0" borderId="46" xfId="67" applyNumberFormat="1" applyFont="1" applyFill="1" applyBorder="1" applyAlignment="1" applyProtection="1">
      <alignment horizontal="center" vertical="center"/>
      <protection/>
    </xf>
    <xf numFmtId="183" fontId="17" fillId="0" borderId="72" xfId="67" applyNumberFormat="1" applyFont="1" applyFill="1" applyBorder="1" applyAlignment="1" applyProtection="1">
      <alignment vertical="center"/>
      <protection locked="0"/>
    </xf>
    <xf numFmtId="184" fontId="17" fillId="0" borderId="47" xfId="67" applyNumberFormat="1" applyFont="1" applyFill="1" applyBorder="1" applyAlignment="1">
      <alignment vertical="center"/>
      <protection/>
    </xf>
    <xf numFmtId="184" fontId="17" fillId="0" borderId="48" xfId="67" applyNumberFormat="1" applyFont="1" applyFill="1" applyBorder="1" applyAlignment="1">
      <alignment horizontal="right" vertical="center"/>
      <protection/>
    </xf>
    <xf numFmtId="183" fontId="17" fillId="0" borderId="46" xfId="67" applyNumberFormat="1" applyFont="1" applyFill="1" applyBorder="1" applyAlignment="1" applyProtection="1">
      <alignment vertical="center"/>
      <protection locked="0"/>
    </xf>
    <xf numFmtId="184" fontId="17" fillId="0" borderId="48" xfId="67" applyNumberFormat="1" applyFont="1" applyFill="1" applyBorder="1" applyAlignment="1">
      <alignment vertical="center"/>
      <protection/>
    </xf>
    <xf numFmtId="184" fontId="17" fillId="0" borderId="49" xfId="67" applyNumberFormat="1" applyFont="1" applyFill="1" applyBorder="1" applyAlignment="1">
      <alignment vertical="center"/>
      <protection/>
    </xf>
    <xf numFmtId="3" fontId="9" fillId="0" borderId="73" xfId="67" applyNumberFormat="1" applyFont="1" applyFill="1" applyBorder="1" applyAlignment="1" applyProtection="1">
      <alignment horizontal="center" vertical="center"/>
      <protection/>
    </xf>
    <xf numFmtId="184" fontId="17" fillId="0" borderId="74" xfId="67" applyNumberFormat="1" applyFont="1" applyFill="1" applyBorder="1" applyAlignment="1">
      <alignment vertical="center"/>
      <protection/>
    </xf>
    <xf numFmtId="3" fontId="9" fillId="0" borderId="75" xfId="67" applyNumberFormat="1" applyFont="1" applyFill="1" applyBorder="1" applyAlignment="1" applyProtection="1">
      <alignment horizontal="center" vertical="center"/>
      <protection/>
    </xf>
    <xf numFmtId="184" fontId="17" fillId="0" borderId="76" xfId="67" applyNumberFormat="1" applyFont="1" applyFill="1" applyBorder="1" applyAlignment="1">
      <alignment vertical="center"/>
      <protection/>
    </xf>
    <xf numFmtId="183" fontId="17" fillId="0" borderId="46" xfId="67" applyNumberFormat="1" applyFont="1" applyFill="1" applyBorder="1" applyAlignment="1" applyProtection="1">
      <alignment horizontal="right" vertical="center"/>
      <protection locked="0"/>
    </xf>
    <xf numFmtId="184" fontId="17" fillId="0" borderId="47" xfId="67" applyNumberFormat="1" applyFont="1" applyFill="1" applyBorder="1" applyAlignment="1">
      <alignment horizontal="right" vertical="center"/>
      <protection/>
    </xf>
    <xf numFmtId="183" fontId="17" fillId="0" borderId="31" xfId="67" applyNumberFormat="1" applyFont="1" applyFill="1" applyBorder="1" applyAlignment="1" applyProtection="1">
      <alignment vertical="center"/>
      <protection locked="0"/>
    </xf>
    <xf numFmtId="184" fontId="17" fillId="0" borderId="31" xfId="67" applyNumberFormat="1" applyFont="1" applyFill="1" applyBorder="1" applyAlignment="1">
      <alignment horizontal="right" vertical="center"/>
      <protection/>
    </xf>
    <xf numFmtId="184" fontId="17" fillId="0" borderId="31" xfId="67" applyNumberFormat="1" applyFont="1" applyFill="1" applyBorder="1" applyAlignment="1">
      <alignment horizontal="right"/>
      <protection/>
    </xf>
    <xf numFmtId="184" fontId="17" fillId="0" borderId="31" xfId="67" applyNumberFormat="1" applyFont="1" applyFill="1" applyBorder="1" applyAlignment="1">
      <alignment/>
      <protection/>
    </xf>
    <xf numFmtId="183" fontId="17" fillId="0" borderId="31" xfId="67" applyNumberFormat="1" applyFont="1" applyFill="1" applyBorder="1" applyAlignment="1">
      <alignment horizontal="right"/>
      <protection/>
    </xf>
    <xf numFmtId="184" fontId="17" fillId="0" borderId="33" xfId="67" applyNumberFormat="1" applyFont="1" applyFill="1" applyBorder="1" applyAlignment="1">
      <alignment/>
      <protection/>
    </xf>
    <xf numFmtId="183" fontId="17" fillId="0" borderId="10" xfId="67" applyNumberFormat="1" applyFont="1" applyFill="1" applyBorder="1" applyAlignment="1" applyProtection="1">
      <alignment horizontal="right" vertical="center"/>
      <protection locked="0"/>
    </xf>
    <xf numFmtId="184" fontId="17" fillId="0" borderId="10" xfId="67" applyNumberFormat="1" applyFont="1" applyFill="1" applyBorder="1" applyAlignment="1">
      <alignment horizontal="right"/>
      <protection/>
    </xf>
    <xf numFmtId="183" fontId="17" fillId="0" borderId="10" xfId="67" applyNumberFormat="1" applyFont="1" applyFill="1" applyBorder="1" applyAlignment="1" applyProtection="1">
      <alignment vertical="center"/>
      <protection locked="0"/>
    </xf>
    <xf numFmtId="184" fontId="17" fillId="0" borderId="10" xfId="67" applyNumberFormat="1" applyFont="1" applyFill="1" applyBorder="1" applyAlignment="1">
      <alignment/>
      <protection/>
    </xf>
    <xf numFmtId="183" fontId="17" fillId="0" borderId="10" xfId="67" applyNumberFormat="1" applyFont="1" applyFill="1" applyBorder="1" applyAlignment="1">
      <alignment/>
      <protection/>
    </xf>
    <xf numFmtId="184" fontId="17" fillId="0" borderId="11" xfId="67" applyNumberFormat="1" applyFont="1" applyFill="1" applyBorder="1" applyAlignment="1">
      <alignment/>
      <protection/>
    </xf>
    <xf numFmtId="183" fontId="17" fillId="0" borderId="47" xfId="67" applyNumberFormat="1" applyFont="1" applyFill="1" applyBorder="1" applyAlignment="1" applyProtection="1">
      <alignment horizontal="right" vertical="center"/>
      <protection locked="0"/>
    </xf>
    <xf numFmtId="184" fontId="17" fillId="0" borderId="47" xfId="67" applyNumberFormat="1" applyFont="1" applyFill="1" applyBorder="1" applyAlignment="1">
      <alignment horizontal="right"/>
      <protection/>
    </xf>
    <xf numFmtId="183" fontId="17" fillId="0" borderId="47" xfId="67" applyNumberFormat="1" applyFont="1" applyFill="1" applyBorder="1" applyAlignment="1" applyProtection="1">
      <alignment vertical="center"/>
      <protection locked="0"/>
    </xf>
    <xf numFmtId="184" fontId="17" fillId="0" borderId="47" xfId="67" applyNumberFormat="1" applyFont="1" applyFill="1" applyBorder="1" applyAlignment="1">
      <alignment/>
      <protection/>
    </xf>
    <xf numFmtId="183" fontId="17" fillId="0" borderId="47" xfId="67" applyNumberFormat="1" applyFont="1" applyFill="1" applyBorder="1" applyAlignment="1">
      <alignment/>
      <protection/>
    </xf>
    <xf numFmtId="184" fontId="17" fillId="0" borderId="77" xfId="67" applyNumberFormat="1" applyFont="1" applyFill="1" applyBorder="1" applyAlignment="1">
      <alignment/>
      <protection/>
    </xf>
    <xf numFmtId="183" fontId="17" fillId="0" borderId="31" xfId="67" applyNumberFormat="1" applyFont="1" applyFill="1" applyBorder="1" applyAlignment="1">
      <alignment/>
      <protection/>
    </xf>
    <xf numFmtId="3" fontId="17" fillId="0" borderId="10" xfId="67" applyNumberFormat="1" applyFont="1" applyFill="1" applyBorder="1" applyAlignment="1">
      <alignment horizontal="right"/>
      <protection/>
    </xf>
    <xf numFmtId="3" fontId="17" fillId="0" borderId="47" xfId="67" applyNumberFormat="1" applyFont="1" applyFill="1" applyBorder="1" applyAlignment="1">
      <alignment horizontal="right"/>
      <protection/>
    </xf>
    <xf numFmtId="3" fontId="9" fillId="0" borderId="19" xfId="67" applyNumberFormat="1" applyFont="1" applyFill="1" applyBorder="1" applyAlignment="1" applyProtection="1">
      <alignment horizontal="center" vertical="center"/>
      <protection/>
    </xf>
    <xf numFmtId="3" fontId="9" fillId="0" borderId="78" xfId="67" applyNumberFormat="1" applyFont="1" applyFill="1" applyBorder="1" applyAlignment="1" applyProtection="1">
      <alignment horizontal="center" vertical="center"/>
      <protection/>
    </xf>
    <xf numFmtId="183" fontId="17" fillId="0" borderId="78" xfId="67" applyNumberFormat="1" applyFont="1" applyFill="1" applyBorder="1" applyAlignment="1" applyProtection="1">
      <alignment horizontal="right" vertical="center"/>
      <protection locked="0"/>
    </xf>
    <xf numFmtId="184" fontId="17" fillId="0" borderId="13" xfId="67" applyNumberFormat="1" applyFont="1" applyFill="1" applyBorder="1" applyAlignment="1">
      <alignment horizontal="right" vertical="center"/>
      <protection/>
    </xf>
    <xf numFmtId="184" fontId="17" fillId="0" borderId="13" xfId="67" applyNumberFormat="1" applyFont="1" applyFill="1" applyBorder="1" applyAlignment="1">
      <alignment horizontal="right"/>
      <protection/>
    </xf>
    <xf numFmtId="183" fontId="17" fillId="0" borderId="13" xfId="67" applyNumberFormat="1" applyFont="1" applyFill="1" applyBorder="1" applyAlignment="1" applyProtection="1">
      <alignment vertical="center"/>
      <protection locked="0"/>
    </xf>
    <xf numFmtId="184" fontId="17" fillId="0" borderId="13" xfId="67" applyNumberFormat="1" applyFont="1" applyFill="1" applyBorder="1" applyAlignment="1">
      <alignment/>
      <protection/>
    </xf>
    <xf numFmtId="183" fontId="17" fillId="0" borderId="13" xfId="67" applyNumberFormat="1" applyFont="1" applyFill="1" applyBorder="1" applyAlignment="1">
      <alignment/>
      <protection/>
    </xf>
    <xf numFmtId="184" fontId="17" fillId="0" borderId="14" xfId="67" applyNumberFormat="1" applyFont="1" applyFill="1" applyBorder="1" applyAlignment="1">
      <alignment/>
      <protection/>
    </xf>
    <xf numFmtId="0" fontId="15" fillId="0" borderId="0" xfId="67" applyNumberFormat="1" applyFont="1" applyFill="1" applyAlignment="1">
      <alignment/>
      <protection/>
    </xf>
    <xf numFmtId="0" fontId="31" fillId="0" borderId="0" xfId="67" applyNumberFormat="1" applyFont="1" applyFill="1" applyAlignment="1">
      <alignment vertical="top"/>
      <protection/>
    </xf>
    <xf numFmtId="41" fontId="6" fillId="0" borderId="0" xfId="67" applyNumberFormat="1" applyFont="1" applyFill="1" applyAlignment="1">
      <alignment/>
      <protection/>
    </xf>
    <xf numFmtId="0" fontId="9" fillId="0" borderId="32" xfId="67" applyFont="1" applyFill="1" applyBorder="1" applyAlignment="1">
      <alignment horizontal="center" vertical="center"/>
      <protection/>
    </xf>
    <xf numFmtId="0" fontId="9" fillId="0" borderId="31" xfId="67" applyNumberFormat="1" applyFont="1" applyFill="1" applyBorder="1" applyAlignment="1">
      <alignment horizontal="center"/>
      <protection/>
    </xf>
    <xf numFmtId="0" fontId="9" fillId="0" borderId="15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horizontal="center" vertical="center"/>
      <protection/>
    </xf>
    <xf numFmtId="0" fontId="9" fillId="0" borderId="36" xfId="67" applyNumberFormat="1" applyFont="1" applyFill="1" applyBorder="1" applyAlignment="1">
      <alignment horizontal="center" vertical="center"/>
      <protection/>
    </xf>
    <xf numFmtId="0" fontId="9" fillId="0" borderId="48" xfId="67" applyFont="1" applyFill="1" applyBorder="1" applyAlignment="1">
      <alignment horizontal="center" vertical="center"/>
      <protection/>
    </xf>
    <xf numFmtId="0" fontId="9" fillId="0" borderId="79" xfId="67" applyNumberFormat="1" applyFont="1" applyFill="1" applyBorder="1" applyAlignment="1">
      <alignment horizontal="center" vertical="center"/>
      <protection/>
    </xf>
    <xf numFmtId="0" fontId="9" fillId="0" borderId="20" xfId="67" applyNumberFormat="1" applyFont="1" applyFill="1" applyBorder="1" applyAlignment="1">
      <alignment horizontal="center" vertical="center"/>
      <protection/>
    </xf>
    <xf numFmtId="0" fontId="9" fillId="0" borderId="80" xfId="67" applyNumberFormat="1" applyFont="1" applyFill="1" applyBorder="1" applyAlignment="1">
      <alignment horizontal="center" vertical="center"/>
      <protection/>
    </xf>
    <xf numFmtId="0" fontId="9" fillId="0" borderId="12" xfId="67" applyNumberFormat="1" applyFont="1" applyFill="1" applyBorder="1" applyAlignment="1">
      <alignment horizontal="left" vertical="top"/>
      <protection/>
    </xf>
    <xf numFmtId="0" fontId="9" fillId="0" borderId="81" xfId="67" applyNumberFormat="1" applyFont="1" applyFill="1" applyBorder="1" applyAlignment="1">
      <alignment horizontal="center" vertical="center"/>
      <protection/>
    </xf>
    <xf numFmtId="0" fontId="9" fillId="0" borderId="82" xfId="67" applyNumberFormat="1" applyFont="1" applyFill="1" applyBorder="1" applyAlignment="1">
      <alignment horizontal="center" vertical="center"/>
      <protection/>
    </xf>
    <xf numFmtId="0" fontId="9" fillId="0" borderId="83" xfId="67" applyNumberFormat="1" applyFont="1" applyFill="1" applyBorder="1" applyAlignment="1">
      <alignment horizontal="center" vertical="center"/>
      <protection/>
    </xf>
    <xf numFmtId="0" fontId="9" fillId="0" borderId="84" xfId="67" applyNumberFormat="1" applyFont="1" applyFill="1" applyBorder="1" applyAlignment="1">
      <alignment horizontal="center" vertical="center"/>
      <protection/>
    </xf>
    <xf numFmtId="0" fontId="9" fillId="0" borderId="78" xfId="67" applyNumberFormat="1" applyFont="1" applyFill="1" applyBorder="1" applyAlignment="1">
      <alignment horizontal="center" vertical="center"/>
      <protection/>
    </xf>
    <xf numFmtId="183" fontId="17" fillId="0" borderId="15" xfId="67" applyNumberFormat="1" applyFont="1" applyFill="1" applyBorder="1" applyAlignment="1">
      <alignment horizontal="center" vertical="center"/>
      <protection/>
    </xf>
    <xf numFmtId="183" fontId="17" fillId="0" borderId="10" xfId="67" applyNumberFormat="1" applyFont="1" applyFill="1" applyBorder="1" applyAlignment="1">
      <alignment horizontal="center" vertical="center"/>
      <protection/>
    </xf>
    <xf numFmtId="183" fontId="17" fillId="0" borderId="0" xfId="67" applyNumberFormat="1" applyFont="1" applyFill="1" applyBorder="1" applyAlignment="1">
      <alignment horizontal="center" vertical="center"/>
      <protection/>
    </xf>
    <xf numFmtId="183" fontId="17" fillId="0" borderId="39" xfId="67" applyNumberFormat="1" applyFont="1" applyFill="1" applyBorder="1" applyAlignment="1">
      <alignment horizontal="center" vertical="center"/>
      <protection/>
    </xf>
    <xf numFmtId="183" fontId="17" fillId="0" borderId="39" xfId="67" applyNumberFormat="1" applyFont="1" applyFill="1" applyBorder="1" applyAlignment="1">
      <alignment horizontal="center" vertical="center" wrapText="1"/>
      <protection/>
    </xf>
    <xf numFmtId="183" fontId="17" fillId="0" borderId="36" xfId="67" applyNumberFormat="1" applyFont="1" applyFill="1" applyBorder="1" applyAlignment="1">
      <alignment horizontal="center" vertical="center"/>
      <protection/>
    </xf>
    <xf numFmtId="183" fontId="17" fillId="0" borderId="23" xfId="67" applyNumberFormat="1" applyFont="1" applyFill="1" applyBorder="1" applyAlignment="1">
      <alignment horizontal="center" vertical="center"/>
      <protection/>
    </xf>
    <xf numFmtId="183" fontId="17" fillId="0" borderId="85" xfId="67" applyNumberFormat="1" applyFont="1" applyFill="1" applyBorder="1" applyAlignment="1">
      <alignment horizontal="center" vertical="center" wrapText="1"/>
      <protection/>
    </xf>
    <xf numFmtId="183" fontId="17" fillId="0" borderId="37" xfId="67" applyNumberFormat="1" applyFont="1" applyFill="1" applyBorder="1" applyAlignment="1">
      <alignment horizontal="center" vertical="center"/>
      <protection/>
    </xf>
    <xf numFmtId="0" fontId="9" fillId="0" borderId="40" xfId="67" applyNumberFormat="1" applyFont="1" applyFill="1" applyBorder="1" applyAlignment="1">
      <alignment/>
      <protection/>
    </xf>
    <xf numFmtId="184" fontId="17" fillId="0" borderId="0" xfId="67" applyNumberFormat="1" applyFont="1" applyFill="1" applyBorder="1" applyAlignment="1">
      <alignment horizontal="center" vertical="center"/>
      <protection/>
    </xf>
    <xf numFmtId="183" fontId="17" fillId="0" borderId="10" xfId="67" applyNumberFormat="1" applyFont="1" applyFill="1" applyBorder="1" applyAlignment="1">
      <alignment horizontal="center" vertical="center" wrapText="1"/>
      <protection/>
    </xf>
    <xf numFmtId="0" fontId="9" fillId="0" borderId="86" xfId="67" applyNumberFormat="1" applyFont="1" applyFill="1" applyBorder="1" applyAlignment="1">
      <alignment horizontal="center" vertical="center"/>
      <protection/>
    </xf>
    <xf numFmtId="0" fontId="18" fillId="0" borderId="47" xfId="67" applyNumberFormat="1" applyFont="1" applyFill="1" applyBorder="1" applyAlignment="1" quotePrefix="1">
      <alignment horizontal="center" vertical="center"/>
      <protection/>
    </xf>
    <xf numFmtId="183" fontId="23" fillId="0" borderId="47" xfId="67" applyNumberFormat="1" applyFont="1" applyFill="1" applyBorder="1" applyAlignment="1">
      <alignment vertical="center"/>
      <protection/>
    </xf>
    <xf numFmtId="183" fontId="23" fillId="0" borderId="45" xfId="67" applyNumberFormat="1" applyFont="1" applyFill="1" applyBorder="1" applyAlignment="1">
      <alignment vertical="center"/>
      <protection/>
    </xf>
    <xf numFmtId="183" fontId="23" fillId="0" borderId="87" xfId="67" applyNumberFormat="1" applyFont="1" applyFill="1" applyBorder="1" applyAlignment="1">
      <alignment vertical="center"/>
      <protection/>
    </xf>
    <xf numFmtId="183" fontId="23" fillId="0" borderId="77" xfId="67" applyNumberFormat="1" applyFont="1" applyFill="1" applyBorder="1" applyAlignment="1">
      <alignment vertical="center"/>
      <protection/>
    </xf>
    <xf numFmtId="3" fontId="9" fillId="0" borderId="40" xfId="67" applyNumberFormat="1" applyFont="1" applyFill="1" applyBorder="1" applyAlignment="1" applyProtection="1">
      <alignment horizontal="center" vertical="center"/>
      <protection/>
    </xf>
    <xf numFmtId="183" fontId="26" fillId="0" borderId="10" xfId="67" applyNumberFormat="1" applyFont="1" applyFill="1" applyBorder="1" applyAlignment="1">
      <alignment vertical="center"/>
      <protection/>
    </xf>
    <xf numFmtId="183" fontId="26" fillId="0" borderId="23" xfId="67" applyNumberFormat="1" applyFont="1" applyFill="1" applyBorder="1" applyAlignment="1">
      <alignment vertical="center"/>
      <protection/>
    </xf>
    <xf numFmtId="183" fontId="26" fillId="0" borderId="0" xfId="67" applyNumberFormat="1" applyFont="1" applyFill="1" applyBorder="1" applyAlignment="1">
      <alignment vertical="center"/>
      <protection/>
    </xf>
    <xf numFmtId="183" fontId="26" fillId="0" borderId="88" xfId="67" applyNumberFormat="1" applyFont="1" applyFill="1" applyBorder="1" applyAlignment="1">
      <alignment vertical="center"/>
      <protection/>
    </xf>
    <xf numFmtId="183" fontId="26" fillId="0" borderId="51" xfId="67" applyNumberFormat="1" applyFont="1" applyFill="1" applyBorder="1" applyAlignment="1">
      <alignment vertical="center"/>
      <protection/>
    </xf>
    <xf numFmtId="183" fontId="26" fillId="0" borderId="15" xfId="67" applyNumberFormat="1" applyFont="1" applyFill="1" applyBorder="1" applyAlignment="1">
      <alignment vertical="center"/>
      <protection/>
    </xf>
    <xf numFmtId="183" fontId="26" fillId="0" borderId="36" xfId="67" applyNumberFormat="1" applyFont="1" applyFill="1" applyBorder="1" applyAlignment="1">
      <alignment vertical="center"/>
      <protection/>
    </xf>
    <xf numFmtId="183" fontId="26" fillId="0" borderId="85" xfId="67" applyNumberFormat="1" applyFont="1" applyFill="1" applyBorder="1" applyAlignment="1">
      <alignment vertical="center"/>
      <protection/>
    </xf>
    <xf numFmtId="183" fontId="26" fillId="0" borderId="10" xfId="67" applyNumberFormat="1" applyFont="1" applyFill="1" applyBorder="1" applyAlignment="1" applyProtection="1">
      <alignment vertical="center"/>
      <protection/>
    </xf>
    <xf numFmtId="183" fontId="26" fillId="0" borderId="37" xfId="67" applyNumberFormat="1" applyFont="1" applyFill="1" applyBorder="1" applyAlignment="1">
      <alignment vertical="center"/>
      <protection/>
    </xf>
    <xf numFmtId="183" fontId="17" fillId="0" borderId="0" xfId="67" applyNumberFormat="1" applyFont="1" applyFill="1" applyBorder="1" applyAlignment="1" applyProtection="1">
      <alignment horizontal="right" vertical="center"/>
      <protection locked="0"/>
    </xf>
    <xf numFmtId="183" fontId="17" fillId="0" borderId="0" xfId="67" applyNumberFormat="1" applyFont="1" applyFill="1" applyBorder="1" applyAlignment="1" applyProtection="1">
      <alignment vertical="center"/>
      <protection locked="0"/>
    </xf>
    <xf numFmtId="183" fontId="17" fillId="0" borderId="36" xfId="67" applyNumberFormat="1" applyFont="1" applyFill="1" applyBorder="1" applyAlignment="1" applyProtection="1">
      <alignment vertical="center"/>
      <protection locked="0"/>
    </xf>
    <xf numFmtId="183" fontId="17" fillId="0" borderId="85" xfId="67" applyNumberFormat="1" applyFont="1" applyFill="1" applyBorder="1" applyAlignment="1" applyProtection="1">
      <alignment vertical="center"/>
      <protection locked="0"/>
    </xf>
    <xf numFmtId="183" fontId="17" fillId="0" borderId="10" xfId="67" applyNumberFormat="1" applyFont="1" applyFill="1" applyBorder="1" applyAlignment="1" applyProtection="1">
      <alignment vertical="center"/>
      <protection/>
    </xf>
    <xf numFmtId="183" fontId="17" fillId="0" borderId="37" xfId="67" applyNumberFormat="1" applyFont="1" applyFill="1" applyBorder="1" applyAlignment="1" applyProtection="1">
      <alignment vertical="center"/>
      <protection locked="0"/>
    </xf>
    <xf numFmtId="183" fontId="17" fillId="0" borderId="0" xfId="67" applyNumberFormat="1" applyFont="1" applyFill="1" applyBorder="1" applyAlignment="1" applyProtection="1">
      <alignment horizontal="center" vertical="center"/>
      <protection locked="0"/>
    </xf>
    <xf numFmtId="183" fontId="17" fillId="0" borderId="47" xfId="67" applyNumberFormat="1" applyFont="1" applyFill="1" applyBorder="1" applyAlignment="1" applyProtection="1">
      <alignment vertical="center"/>
      <protection/>
    </xf>
    <xf numFmtId="183" fontId="26" fillId="0" borderId="28" xfId="67" applyNumberFormat="1" applyFont="1" applyFill="1" applyBorder="1" applyAlignment="1">
      <alignment vertical="center"/>
      <protection/>
    </xf>
    <xf numFmtId="183" fontId="17" fillId="0" borderId="28" xfId="67" applyNumberFormat="1" applyFont="1" applyFill="1" applyBorder="1" applyAlignment="1" applyProtection="1">
      <alignment vertical="center"/>
      <protection locked="0"/>
    </xf>
    <xf numFmtId="183" fontId="17" fillId="0" borderId="66" xfId="67" applyNumberFormat="1" applyFont="1" applyFill="1" applyBorder="1" applyAlignment="1" applyProtection="1">
      <alignment vertical="center"/>
      <protection locked="0"/>
    </xf>
    <xf numFmtId="183" fontId="17" fillId="0" borderId="89" xfId="67" applyNumberFormat="1" applyFont="1" applyFill="1" applyBorder="1" applyAlignment="1" applyProtection="1">
      <alignment vertical="center"/>
      <protection locked="0"/>
    </xf>
    <xf numFmtId="183" fontId="17" fillId="0" borderId="28" xfId="67" applyNumberFormat="1" applyFont="1" applyFill="1" applyBorder="1" applyAlignment="1" applyProtection="1">
      <alignment vertical="center"/>
      <protection/>
    </xf>
    <xf numFmtId="183" fontId="17" fillId="0" borderId="58" xfId="67" applyNumberFormat="1" applyFont="1" applyFill="1" applyBorder="1" applyAlignment="1" applyProtection="1">
      <alignment vertical="center"/>
      <protection locked="0"/>
    </xf>
    <xf numFmtId="183" fontId="26" fillId="0" borderId="31" xfId="67" applyNumberFormat="1" applyFont="1" applyFill="1" applyBorder="1" applyAlignment="1">
      <alignment vertical="center"/>
      <protection/>
    </xf>
    <xf numFmtId="183" fontId="26" fillId="0" borderId="59" xfId="67" applyNumberFormat="1" applyFont="1" applyFill="1" applyBorder="1" applyAlignment="1" applyProtection="1">
      <alignment vertical="center"/>
      <protection locked="0"/>
    </xf>
    <xf numFmtId="183" fontId="26" fillId="0" borderId="90" xfId="67" applyNumberFormat="1" applyFont="1" applyFill="1" applyBorder="1" applyAlignment="1" applyProtection="1">
      <alignment vertical="center"/>
      <protection locked="0"/>
    </xf>
    <xf numFmtId="183" fontId="26" fillId="0" borderId="32" xfId="67" applyNumberFormat="1" applyFont="1" applyFill="1" applyBorder="1" applyAlignment="1" applyProtection="1">
      <alignment vertical="center"/>
      <protection locked="0"/>
    </xf>
    <xf numFmtId="183" fontId="26" fillId="0" borderId="91" xfId="67" applyNumberFormat="1" applyFont="1" applyFill="1" applyBorder="1" applyAlignment="1" applyProtection="1">
      <alignment vertical="center"/>
      <protection locked="0"/>
    </xf>
    <xf numFmtId="183" fontId="26" fillId="0" borderId="92" xfId="67" applyNumberFormat="1" applyFont="1" applyFill="1" applyBorder="1" applyAlignment="1" applyProtection="1">
      <alignment vertical="center"/>
      <protection locked="0"/>
    </xf>
    <xf numFmtId="183" fontId="17" fillId="0" borderId="15" xfId="67" applyNumberFormat="1" applyFont="1" applyFill="1" applyBorder="1" applyAlignment="1" applyProtection="1">
      <alignment vertical="center"/>
      <protection locked="0"/>
    </xf>
    <xf numFmtId="183" fontId="17" fillId="0" borderId="93" xfId="67" applyNumberFormat="1" applyFont="1" applyFill="1" applyBorder="1" applyAlignment="1" applyProtection="1">
      <alignment vertical="center"/>
      <protection locked="0"/>
    </xf>
    <xf numFmtId="183" fontId="17" fillId="0" borderId="10" xfId="67" applyNumberFormat="1" applyFont="1" applyFill="1" applyBorder="1" applyAlignment="1">
      <alignment vertical="center"/>
      <protection/>
    </xf>
    <xf numFmtId="183" fontId="17" fillId="0" borderId="0" xfId="67" applyNumberFormat="1" applyFont="1" applyFill="1" applyBorder="1" applyAlignment="1">
      <alignment vertical="center"/>
      <protection/>
    </xf>
    <xf numFmtId="183" fontId="17" fillId="0" borderId="88" xfId="67" applyNumberFormat="1" applyFont="1" applyFill="1" applyBorder="1" applyAlignment="1">
      <alignment vertical="center"/>
      <protection/>
    </xf>
    <xf numFmtId="183" fontId="17" fillId="0" borderId="51" xfId="67" applyNumberFormat="1" applyFont="1" applyFill="1" applyBorder="1" applyAlignment="1">
      <alignment vertical="center"/>
      <protection/>
    </xf>
    <xf numFmtId="183" fontId="17" fillId="0" borderId="36" xfId="67" applyNumberFormat="1" applyFont="1" applyFill="1" applyBorder="1" applyAlignment="1">
      <alignment vertical="center"/>
      <protection/>
    </xf>
    <xf numFmtId="183" fontId="17" fillId="0" borderId="85" xfId="67" applyNumberFormat="1" applyFont="1" applyFill="1" applyBorder="1" applyAlignment="1">
      <alignment vertical="center"/>
      <protection/>
    </xf>
    <xf numFmtId="183" fontId="17" fillId="0" borderId="37" xfId="67" applyNumberFormat="1" applyFont="1" applyFill="1" applyBorder="1" applyAlignment="1">
      <alignment vertical="center"/>
      <protection/>
    </xf>
    <xf numFmtId="183" fontId="26" fillId="0" borderId="47" xfId="67" applyNumberFormat="1" applyFont="1" applyFill="1" applyBorder="1" applyAlignment="1">
      <alignment vertical="center"/>
      <protection/>
    </xf>
    <xf numFmtId="183" fontId="17" fillId="0" borderId="48" xfId="67" applyNumberFormat="1" applyFont="1" applyFill="1" applyBorder="1" applyAlignment="1" applyProtection="1">
      <alignment vertical="center"/>
      <protection locked="0"/>
    </xf>
    <xf numFmtId="183" fontId="26" fillId="0" borderId="46" xfId="67" applyNumberFormat="1" applyFont="1" applyFill="1" applyBorder="1" applyAlignment="1">
      <alignment vertical="center"/>
      <protection/>
    </xf>
    <xf numFmtId="183" fontId="26" fillId="0" borderId="45" xfId="67" applyNumberFormat="1" applyFont="1" applyFill="1" applyBorder="1" applyAlignment="1">
      <alignment vertical="center"/>
      <protection/>
    </xf>
    <xf numFmtId="183" fontId="17" fillId="0" borderId="94" xfId="67" applyNumberFormat="1" applyFont="1" applyFill="1" applyBorder="1" applyAlignment="1" applyProtection="1">
      <alignment vertical="center"/>
      <protection locked="0"/>
    </xf>
    <xf numFmtId="183" fontId="17" fillId="0" borderId="95" xfId="67" applyNumberFormat="1" applyFont="1" applyFill="1" applyBorder="1" applyAlignment="1" applyProtection="1">
      <alignment vertical="center"/>
      <protection locked="0"/>
    </xf>
    <xf numFmtId="183" fontId="17" fillId="0" borderId="49" xfId="67" applyNumberFormat="1" applyFont="1" applyFill="1" applyBorder="1" applyAlignment="1" applyProtection="1">
      <alignment vertical="center"/>
      <protection locked="0"/>
    </xf>
    <xf numFmtId="183" fontId="26" fillId="0" borderId="23" xfId="67" applyNumberFormat="1" applyFont="1" applyFill="1" applyBorder="1" applyAlignment="1" applyProtection="1">
      <alignment vertical="center"/>
      <protection locked="0"/>
    </xf>
    <xf numFmtId="183" fontId="26" fillId="0" borderId="51" xfId="67" applyNumberFormat="1" applyFont="1" applyFill="1" applyBorder="1" applyAlignment="1" applyProtection="1">
      <alignment vertical="center"/>
      <protection locked="0"/>
    </xf>
    <xf numFmtId="183" fontId="26" fillId="0" borderId="15" xfId="67" applyNumberFormat="1" applyFont="1" applyFill="1" applyBorder="1" applyAlignment="1" applyProtection="1">
      <alignment vertical="center"/>
      <protection locked="0"/>
    </xf>
    <xf numFmtId="183" fontId="26" fillId="0" borderId="85" xfId="67" applyNumberFormat="1" applyFont="1" applyFill="1" applyBorder="1" applyAlignment="1" applyProtection="1">
      <alignment vertical="center"/>
      <protection locked="0"/>
    </xf>
    <xf numFmtId="183" fontId="26" fillId="0" borderId="96" xfId="67" applyNumberFormat="1" applyFont="1" applyFill="1" applyBorder="1" applyAlignment="1" applyProtection="1">
      <alignment vertical="center"/>
      <protection locked="0"/>
    </xf>
    <xf numFmtId="183" fontId="17" fillId="0" borderId="45" xfId="67" applyNumberFormat="1" applyFont="1" applyFill="1" applyBorder="1" applyAlignment="1" applyProtection="1">
      <alignment vertical="center"/>
      <protection locked="0"/>
    </xf>
    <xf numFmtId="183" fontId="17" fillId="0" borderId="87" xfId="67" applyNumberFormat="1" applyFont="1" applyFill="1" applyBorder="1" applyAlignment="1" applyProtection="1">
      <alignment vertical="center"/>
      <protection locked="0"/>
    </xf>
    <xf numFmtId="183" fontId="17" fillId="0" borderId="97" xfId="67" applyNumberFormat="1" applyFont="1" applyFill="1" applyBorder="1" applyAlignment="1">
      <alignment vertical="center"/>
      <protection/>
    </xf>
    <xf numFmtId="183" fontId="17" fillId="0" borderId="31" xfId="67" applyNumberFormat="1" applyFont="1" applyFill="1" applyBorder="1" applyAlignment="1" applyProtection="1">
      <alignment vertical="center"/>
      <protection/>
    </xf>
    <xf numFmtId="183" fontId="26" fillId="0" borderId="31" xfId="67" applyNumberFormat="1" applyFont="1" applyFill="1" applyBorder="1" applyAlignment="1" applyProtection="1">
      <alignment vertical="center"/>
      <protection locked="0"/>
    </xf>
    <xf numFmtId="183" fontId="26" fillId="0" borderId="98" xfId="67" applyNumberFormat="1" applyFont="1" applyFill="1" applyBorder="1" applyAlignment="1" applyProtection="1">
      <alignment vertical="center"/>
      <protection locked="0"/>
    </xf>
    <xf numFmtId="183" fontId="26" fillId="0" borderId="33" xfId="67" applyNumberFormat="1" applyFont="1" applyFill="1" applyBorder="1" applyAlignment="1" applyProtection="1">
      <alignment vertical="center"/>
      <protection locked="0"/>
    </xf>
    <xf numFmtId="183" fontId="17" fillId="0" borderId="34" xfId="67" applyNumberFormat="1" applyFont="1" applyFill="1" applyBorder="1" applyAlignment="1">
      <alignment vertical="center"/>
      <protection/>
    </xf>
    <xf numFmtId="183" fontId="26" fillId="0" borderId="93" xfId="67" applyNumberFormat="1" applyFont="1" applyFill="1" applyBorder="1" applyAlignment="1">
      <alignment vertical="center"/>
      <protection/>
    </xf>
    <xf numFmtId="183" fontId="26" fillId="0" borderId="96" xfId="67" applyNumberFormat="1" applyFont="1" applyFill="1" applyBorder="1" applyAlignment="1">
      <alignment vertical="center"/>
      <protection/>
    </xf>
    <xf numFmtId="183" fontId="17" fillId="0" borderId="72" xfId="67" applyNumberFormat="1" applyFont="1" applyFill="1" applyBorder="1" applyAlignment="1" applyProtection="1">
      <alignment horizontal="right" vertical="center"/>
      <protection locked="0"/>
    </xf>
    <xf numFmtId="183" fontId="26" fillId="0" borderId="10" xfId="67" applyNumberFormat="1" applyFont="1" applyFill="1" applyBorder="1" applyAlignment="1" applyProtection="1">
      <alignment vertical="center"/>
      <protection locked="0"/>
    </xf>
    <xf numFmtId="183" fontId="26" fillId="0" borderId="93" xfId="67" applyNumberFormat="1" applyFont="1" applyFill="1" applyBorder="1" applyAlignment="1" applyProtection="1">
      <alignment vertical="center"/>
      <protection locked="0"/>
    </xf>
    <xf numFmtId="183" fontId="26" fillId="0" borderId="11" xfId="67" applyNumberFormat="1" applyFont="1" applyFill="1" applyBorder="1" applyAlignment="1" applyProtection="1">
      <alignment vertical="center"/>
      <protection locked="0"/>
    </xf>
    <xf numFmtId="183" fontId="17" fillId="0" borderId="99" xfId="67" applyNumberFormat="1" applyFont="1" applyFill="1" applyBorder="1" applyAlignment="1">
      <alignment vertical="center"/>
      <protection/>
    </xf>
    <xf numFmtId="3" fontId="9" fillId="0" borderId="94" xfId="67" applyNumberFormat="1" applyFont="1" applyFill="1" applyBorder="1" applyAlignment="1" applyProtection="1">
      <alignment horizontal="center" vertical="center"/>
      <protection/>
    </xf>
    <xf numFmtId="183" fontId="17" fillId="0" borderId="15" xfId="67" applyNumberFormat="1" applyFont="1" applyFill="1" applyBorder="1" applyAlignment="1" applyProtection="1">
      <alignment horizontal="right" vertical="center"/>
      <protection locked="0"/>
    </xf>
    <xf numFmtId="183" fontId="17" fillId="0" borderId="93" xfId="67" applyNumberFormat="1" applyFont="1" applyFill="1" applyBorder="1" applyAlignment="1" applyProtection="1">
      <alignment horizontal="right" vertical="center"/>
      <protection locked="0"/>
    </xf>
    <xf numFmtId="183" fontId="17" fillId="0" borderId="11" xfId="67" applyNumberFormat="1" applyFont="1" applyFill="1" applyBorder="1" applyAlignment="1" applyProtection="1">
      <alignment horizontal="right" vertical="center"/>
      <protection locked="0"/>
    </xf>
    <xf numFmtId="183" fontId="17" fillId="0" borderId="45" xfId="67" applyNumberFormat="1" applyFont="1" applyFill="1" applyBorder="1" applyAlignment="1" applyProtection="1">
      <alignment horizontal="right" vertical="center"/>
      <protection locked="0"/>
    </xf>
    <xf numFmtId="183" fontId="17" fillId="0" borderId="87" xfId="67" applyNumberFormat="1" applyFont="1" applyFill="1" applyBorder="1" applyAlignment="1" applyProtection="1">
      <alignment horizontal="right" vertical="center"/>
      <protection locked="0"/>
    </xf>
    <xf numFmtId="183" fontId="17" fillId="0" borderId="77" xfId="67" applyNumberFormat="1" applyFont="1" applyFill="1" applyBorder="1" applyAlignment="1" applyProtection="1">
      <alignment horizontal="right" vertical="center"/>
      <protection locked="0"/>
    </xf>
    <xf numFmtId="183" fontId="26" fillId="0" borderId="13" xfId="67" applyNumberFormat="1" applyFont="1" applyFill="1" applyBorder="1" applyAlignment="1">
      <alignment vertical="center"/>
      <protection/>
    </xf>
    <xf numFmtId="183" fontId="17" fillId="0" borderId="13" xfId="67" applyNumberFormat="1" applyFont="1" applyFill="1" applyBorder="1" applyAlignment="1" applyProtection="1">
      <alignment horizontal="right" vertical="center"/>
      <protection locked="0"/>
    </xf>
    <xf numFmtId="183" fontId="26" fillId="0" borderId="78" xfId="67" applyNumberFormat="1" applyFont="1" applyFill="1" applyBorder="1" applyAlignment="1">
      <alignment vertical="center"/>
      <protection/>
    </xf>
    <xf numFmtId="183" fontId="26" fillId="0" borderId="16" xfId="67" applyNumberFormat="1" applyFont="1" applyFill="1" applyBorder="1" applyAlignment="1">
      <alignment vertical="center"/>
      <protection/>
    </xf>
    <xf numFmtId="183" fontId="17" fillId="0" borderId="16" xfId="67" applyNumberFormat="1" applyFont="1" applyFill="1" applyBorder="1" applyAlignment="1" applyProtection="1">
      <alignment horizontal="right" vertical="center"/>
      <protection locked="0"/>
    </xf>
    <xf numFmtId="183" fontId="17" fillId="0" borderId="100" xfId="67" applyNumberFormat="1" applyFont="1" applyFill="1" applyBorder="1" applyAlignment="1" applyProtection="1">
      <alignment horizontal="right" vertical="center"/>
      <protection locked="0"/>
    </xf>
    <xf numFmtId="183" fontId="17" fillId="0" borderId="13" xfId="67" applyNumberFormat="1" applyFont="1" applyFill="1" applyBorder="1" applyAlignment="1" applyProtection="1">
      <alignment vertical="center"/>
      <protection/>
    </xf>
    <xf numFmtId="183" fontId="17" fillId="0" borderId="14" xfId="67" applyNumberFormat="1" applyFont="1" applyFill="1" applyBorder="1" applyAlignment="1" applyProtection="1">
      <alignment horizontal="right" vertical="center"/>
      <protection locked="0"/>
    </xf>
    <xf numFmtId="0" fontId="20" fillId="0" borderId="0" xfId="67" applyNumberFormat="1" applyFont="1" applyFill="1" applyAlignment="1">
      <alignment vertical="top"/>
      <protection/>
    </xf>
    <xf numFmtId="0" fontId="9" fillId="0" borderId="17" xfId="67" applyNumberFormat="1" applyFont="1" applyFill="1" applyBorder="1" applyAlignment="1">
      <alignment horizontal="center" vertical="center"/>
      <protection/>
    </xf>
    <xf numFmtId="0" fontId="9" fillId="0" borderId="22" xfId="67" applyFont="1" applyFill="1" applyBorder="1" applyAlignment="1">
      <alignment horizontal="center" vertical="center"/>
      <protection/>
    </xf>
    <xf numFmtId="0" fontId="6" fillId="24" borderId="39" xfId="67" applyNumberFormat="1" applyFont="1" applyFill="1" applyBorder="1" applyAlignment="1">
      <alignment horizontal="center"/>
      <protection/>
    </xf>
    <xf numFmtId="0" fontId="9" fillId="0" borderId="57" xfId="67" applyFont="1" applyFill="1" applyBorder="1" applyAlignment="1">
      <alignment horizontal="center" vertical="center"/>
      <protection/>
    </xf>
    <xf numFmtId="0" fontId="6" fillId="24" borderId="10" xfId="67" applyNumberFormat="1" applyFont="1" applyFill="1" applyBorder="1" applyAlignment="1">
      <alignment horizontal="center"/>
      <protection/>
    </xf>
    <xf numFmtId="0" fontId="9" fillId="0" borderId="31" xfId="67" applyFont="1" applyFill="1" applyBorder="1" applyAlignment="1">
      <alignment horizontal="center" vertical="center"/>
      <protection/>
    </xf>
    <xf numFmtId="0" fontId="9" fillId="0" borderId="19" xfId="67" applyFont="1" applyFill="1" applyBorder="1" applyAlignment="1">
      <alignment horizontal="center" vertical="center"/>
      <protection/>
    </xf>
    <xf numFmtId="0" fontId="9" fillId="0" borderId="13" xfId="67" applyFont="1" applyFill="1" applyBorder="1" applyAlignment="1">
      <alignment horizontal="center" vertical="center"/>
      <protection/>
    </xf>
    <xf numFmtId="0" fontId="6" fillId="24" borderId="13" xfId="67" applyNumberFormat="1" applyFont="1" applyFill="1" applyBorder="1" applyAlignment="1">
      <alignment horizontal="center"/>
      <protection/>
    </xf>
    <xf numFmtId="0" fontId="9" fillId="0" borderId="16" xfId="67" applyFont="1" applyFill="1" applyBorder="1" applyAlignment="1">
      <alignment horizontal="center" vertical="center"/>
      <protection/>
    </xf>
    <xf numFmtId="0" fontId="9" fillId="0" borderId="12" xfId="67" applyFont="1" applyFill="1" applyBorder="1" applyAlignment="1">
      <alignment horizontal="center" vertical="center"/>
      <protection/>
    </xf>
    <xf numFmtId="183" fontId="6" fillId="0" borderId="15" xfId="67" applyNumberFormat="1" applyFont="1" applyFill="1" applyBorder="1" applyAlignment="1">
      <alignment horizontal="center" vertical="center"/>
      <protection/>
    </xf>
    <xf numFmtId="183" fontId="6" fillId="0" borderId="10" xfId="67" applyNumberFormat="1" applyFont="1" applyFill="1" applyBorder="1" applyAlignment="1">
      <alignment horizontal="center" vertical="center"/>
      <protection/>
    </xf>
    <xf numFmtId="0" fontId="6" fillId="0" borderId="0" xfId="67" applyNumberFormat="1" applyFont="1" applyFill="1" applyBorder="1" applyAlignment="1">
      <alignment vertical="center"/>
      <protection/>
    </xf>
    <xf numFmtId="183" fontId="6" fillId="0" borderId="39" xfId="67" applyNumberFormat="1" applyFont="1" applyFill="1" applyBorder="1" applyAlignment="1">
      <alignment horizontal="center" vertical="center" wrapText="1"/>
      <protection/>
    </xf>
    <xf numFmtId="184" fontId="6" fillId="0" borderId="39" xfId="67" applyNumberFormat="1" applyFont="1" applyFill="1" applyBorder="1" applyAlignment="1">
      <alignment horizontal="center" vertical="center"/>
      <protection/>
    </xf>
    <xf numFmtId="184" fontId="6" fillId="0" borderId="15" xfId="67" applyNumberFormat="1" applyFont="1" applyFill="1" applyBorder="1" applyAlignment="1">
      <alignment horizontal="center" vertical="center"/>
      <protection/>
    </xf>
    <xf numFmtId="184" fontId="6" fillId="0" borderId="11" xfId="67" applyNumberFormat="1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/>
      <protection/>
    </xf>
    <xf numFmtId="183" fontId="6" fillId="0" borderId="15" xfId="67" applyNumberFormat="1" applyFont="1" applyFill="1" applyBorder="1" applyAlignment="1">
      <alignment vertical="center"/>
      <protection/>
    </xf>
    <xf numFmtId="183" fontId="6" fillId="0" borderId="10" xfId="67" applyNumberFormat="1" applyFont="1" applyFill="1" applyBorder="1" applyAlignment="1">
      <alignment horizontal="center" vertical="center" wrapText="1"/>
      <protection/>
    </xf>
    <xf numFmtId="184" fontId="6" fillId="0" borderId="15" xfId="67" applyNumberFormat="1" applyFont="1" applyFill="1" applyBorder="1" applyAlignment="1">
      <alignment vertical="center"/>
      <protection/>
    </xf>
    <xf numFmtId="0" fontId="6" fillId="0" borderId="86" xfId="67" applyNumberFormat="1" applyFont="1" applyFill="1" applyBorder="1" applyAlignment="1">
      <alignment horizontal="center"/>
      <protection/>
    </xf>
    <xf numFmtId="178" fontId="18" fillId="0" borderId="47" xfId="67" applyNumberFormat="1" applyFont="1" applyFill="1" applyBorder="1" applyAlignment="1">
      <alignment horizontal="right" vertical="center"/>
      <protection/>
    </xf>
    <xf numFmtId="183" fontId="24" fillId="0" borderId="47" xfId="67" applyNumberFormat="1" applyFont="1" applyFill="1" applyBorder="1" applyAlignment="1">
      <alignment vertical="center"/>
      <protection/>
    </xf>
    <xf numFmtId="184" fontId="25" fillId="0" borderId="47" xfId="67" applyNumberFormat="1" applyFont="1" applyFill="1" applyBorder="1" applyAlignment="1">
      <alignment vertical="center"/>
      <protection/>
    </xf>
    <xf numFmtId="184" fontId="25" fillId="0" borderId="101" xfId="67" applyNumberFormat="1" applyFont="1" applyFill="1" applyBorder="1" applyAlignment="1">
      <alignment vertical="center"/>
      <protection/>
    </xf>
    <xf numFmtId="184" fontId="25" fillId="0" borderId="72" xfId="67" applyNumberFormat="1" applyFont="1" applyFill="1" applyBorder="1" applyAlignment="1">
      <alignment vertical="center"/>
      <protection/>
    </xf>
    <xf numFmtId="184" fontId="25" fillId="0" borderId="45" xfId="67" applyNumberFormat="1" applyFont="1" applyFill="1" applyBorder="1" applyAlignment="1">
      <alignment vertical="center"/>
      <protection/>
    </xf>
    <xf numFmtId="184" fontId="25" fillId="0" borderId="77" xfId="67" applyNumberFormat="1" applyFont="1" applyFill="1" applyBorder="1" applyAlignment="1">
      <alignment vertical="center"/>
      <protection/>
    </xf>
    <xf numFmtId="3" fontId="6" fillId="0" borderId="40" xfId="67" applyNumberFormat="1" applyFont="1" applyFill="1" applyBorder="1" applyAlignment="1" applyProtection="1">
      <alignment horizontal="center" vertical="center"/>
      <protection/>
    </xf>
    <xf numFmtId="3" fontId="6" fillId="0" borderId="0" xfId="67" applyNumberFormat="1" applyFont="1" applyFill="1" applyBorder="1" applyAlignment="1" applyProtection="1">
      <alignment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83" fontId="27" fillId="0" borderId="10" xfId="67" applyNumberFormat="1" applyFont="1" applyFill="1" applyBorder="1" applyAlignment="1">
      <alignment vertical="center"/>
      <protection/>
    </xf>
    <xf numFmtId="183" fontId="27" fillId="0" borderId="0" xfId="67" applyNumberFormat="1" applyFont="1" applyFill="1" applyBorder="1" applyAlignment="1">
      <alignment vertical="center"/>
      <protection/>
    </xf>
    <xf numFmtId="183" fontId="27" fillId="0" borderId="15" xfId="67" applyNumberFormat="1" applyFont="1" applyFill="1" applyBorder="1" applyAlignment="1">
      <alignment vertical="center"/>
      <protection/>
    </xf>
    <xf numFmtId="183" fontId="27" fillId="0" borderId="23" xfId="67" applyNumberFormat="1" applyFont="1" applyFill="1" applyBorder="1" applyAlignment="1">
      <alignment vertical="center"/>
      <protection/>
    </xf>
    <xf numFmtId="184" fontId="27" fillId="0" borderId="10" xfId="67" applyNumberFormat="1" applyFont="1" applyFill="1" applyBorder="1" applyAlignment="1">
      <alignment vertical="center"/>
      <protection/>
    </xf>
    <xf numFmtId="184" fontId="27" fillId="0" borderId="88" xfId="67" applyNumberFormat="1" applyFont="1" applyFill="1" applyBorder="1" applyAlignment="1">
      <alignment vertical="center"/>
      <protection/>
    </xf>
    <xf numFmtId="184" fontId="27" fillId="0" borderId="51" xfId="67" applyNumberFormat="1" applyFont="1" applyFill="1" applyBorder="1" applyAlignment="1">
      <alignment vertical="center"/>
      <protection/>
    </xf>
    <xf numFmtId="184" fontId="27" fillId="0" borderId="15" xfId="67" applyNumberFormat="1" applyFont="1" applyFill="1" applyBorder="1" applyAlignment="1">
      <alignment vertical="center"/>
      <protection/>
    </xf>
    <xf numFmtId="184" fontId="27" fillId="0" borderId="11" xfId="67" applyNumberFormat="1" applyFont="1" applyFill="1" applyBorder="1" applyAlignment="1">
      <alignment vertical="center"/>
      <protection/>
    </xf>
    <xf numFmtId="3" fontId="6" fillId="0" borderId="22" xfId="67" applyNumberFormat="1" applyFont="1" applyFill="1" applyBorder="1" applyAlignment="1" applyProtection="1">
      <alignment horizontal="center" vertical="center"/>
      <protection/>
    </xf>
    <xf numFmtId="3" fontId="6" fillId="0" borderId="23" xfId="67" applyNumberFormat="1" applyFont="1" applyFill="1" applyBorder="1" applyAlignment="1" applyProtection="1">
      <alignment vertical="center"/>
      <protection/>
    </xf>
    <xf numFmtId="183" fontId="6" fillId="0" borderId="10" xfId="67" applyNumberFormat="1" applyFont="1" applyFill="1" applyBorder="1" applyAlignment="1" applyProtection="1">
      <alignment horizontal="right" vertical="center"/>
      <protection locked="0"/>
    </xf>
    <xf numFmtId="183" fontId="6" fillId="0" borderId="0" xfId="67" applyNumberFormat="1" applyFont="1" applyFill="1" applyBorder="1" applyAlignment="1" applyProtection="1">
      <alignment vertical="center"/>
      <protection locked="0"/>
    </xf>
    <xf numFmtId="183" fontId="6" fillId="0" borderId="36" xfId="67" applyNumberFormat="1" applyFont="1" applyFill="1" applyBorder="1" applyAlignment="1" applyProtection="1">
      <alignment vertical="center"/>
      <protection locked="0"/>
    </xf>
    <xf numFmtId="183" fontId="6" fillId="0" borderId="23" xfId="67" applyNumberFormat="1" applyFont="1" applyFill="1" applyBorder="1" applyAlignment="1" applyProtection="1">
      <alignment vertical="center"/>
      <protection locked="0"/>
    </xf>
    <xf numFmtId="184" fontId="6" fillId="0" borderId="0" xfId="67" applyNumberFormat="1" applyFont="1" applyFill="1" applyBorder="1" applyAlignment="1">
      <alignment vertical="center"/>
      <protection/>
    </xf>
    <xf numFmtId="184" fontId="6" fillId="0" borderId="51" xfId="67" applyNumberFormat="1" applyFont="1" applyFill="1" applyBorder="1" applyAlignment="1">
      <alignment vertical="center"/>
      <protection/>
    </xf>
    <xf numFmtId="183" fontId="6" fillId="0" borderId="0" xfId="67" applyNumberFormat="1" applyFont="1" applyFill="1" applyBorder="1" applyAlignment="1" applyProtection="1">
      <alignment horizontal="center" vertical="center"/>
      <protection locked="0"/>
    </xf>
    <xf numFmtId="3" fontId="6" fillId="0" borderId="52" xfId="67" applyNumberFormat="1" applyFont="1" applyFill="1" applyBorder="1" applyAlignment="1" applyProtection="1">
      <alignment horizontal="center" vertical="center"/>
      <protection/>
    </xf>
    <xf numFmtId="3" fontId="6" fillId="0" borderId="53" xfId="67" applyNumberFormat="1" applyFont="1" applyFill="1" applyBorder="1" applyAlignment="1" applyProtection="1">
      <alignment vertical="center"/>
      <protection/>
    </xf>
    <xf numFmtId="184" fontId="6" fillId="0" borderId="45" xfId="67" applyNumberFormat="1" applyFont="1" applyFill="1" applyBorder="1" applyAlignment="1">
      <alignment vertical="center"/>
      <protection/>
    </xf>
    <xf numFmtId="184" fontId="6" fillId="0" borderId="47" xfId="67" applyNumberFormat="1" applyFont="1" applyFill="1" applyBorder="1" applyAlignment="1">
      <alignment vertical="center"/>
      <protection/>
    </xf>
    <xf numFmtId="3" fontId="6" fillId="0" borderId="54" xfId="67" applyNumberFormat="1" applyFont="1" applyFill="1" applyBorder="1" applyAlignment="1" applyProtection="1">
      <alignment horizontal="center" vertical="center"/>
      <protection/>
    </xf>
    <xf numFmtId="3" fontId="6" fillId="0" borderId="55" xfId="67" applyNumberFormat="1" applyFont="1" applyFill="1" applyBorder="1" applyAlignment="1" applyProtection="1">
      <alignment horizontal="center" vertical="center"/>
      <protection/>
    </xf>
    <xf numFmtId="3" fontId="6" fillId="0" borderId="66" xfId="67" applyNumberFormat="1" applyFont="1" applyFill="1" applyBorder="1" applyAlignment="1">
      <alignment vertical="center"/>
      <protection/>
    </xf>
    <xf numFmtId="183" fontId="27" fillId="0" borderId="28" xfId="67" applyNumberFormat="1" applyFont="1" applyFill="1" applyBorder="1" applyAlignment="1">
      <alignment vertical="center"/>
      <protection/>
    </xf>
    <xf numFmtId="183" fontId="6" fillId="0" borderId="28" xfId="67" applyNumberFormat="1" applyFont="1" applyFill="1" applyBorder="1" applyAlignment="1" applyProtection="1">
      <alignment vertical="center"/>
      <protection locked="0"/>
    </xf>
    <xf numFmtId="183" fontId="6" fillId="0" borderId="66" xfId="67" applyNumberFormat="1" applyFont="1" applyFill="1" applyBorder="1" applyAlignment="1" applyProtection="1">
      <alignment vertical="center"/>
      <protection locked="0"/>
    </xf>
    <xf numFmtId="184" fontId="27" fillId="0" borderId="28" xfId="67" applyNumberFormat="1" applyFont="1" applyFill="1" applyBorder="1" applyAlignment="1">
      <alignment vertical="center"/>
      <protection/>
    </xf>
    <xf numFmtId="184" fontId="6" fillId="0" borderId="28" xfId="67" applyNumberFormat="1" applyFont="1" applyFill="1" applyBorder="1" applyAlignment="1">
      <alignment vertical="center"/>
      <protection/>
    </xf>
    <xf numFmtId="184" fontId="6" fillId="0" borderId="66" xfId="67" applyNumberFormat="1" applyFont="1" applyFill="1" applyBorder="1" applyAlignment="1">
      <alignment vertical="center"/>
      <protection/>
    </xf>
    <xf numFmtId="184" fontId="6" fillId="0" borderId="29" xfId="67" applyNumberFormat="1" applyFont="1" applyFill="1" applyBorder="1" applyAlignment="1">
      <alignment vertical="center"/>
      <protection/>
    </xf>
    <xf numFmtId="183" fontId="6" fillId="0" borderId="31" xfId="67" applyNumberFormat="1" applyFont="1" applyFill="1" applyBorder="1" applyAlignment="1" applyProtection="1">
      <alignment vertical="center"/>
      <protection locked="0"/>
    </xf>
    <xf numFmtId="183" fontId="6" fillId="0" borderId="32" xfId="67" applyNumberFormat="1" applyFont="1" applyFill="1" applyBorder="1" applyAlignment="1" applyProtection="1">
      <alignment vertical="center"/>
      <protection locked="0"/>
    </xf>
    <xf numFmtId="184" fontId="27" fillId="0" borderId="31" xfId="67" applyNumberFormat="1" applyFont="1" applyFill="1" applyBorder="1" applyAlignment="1">
      <alignment vertical="center"/>
      <protection/>
    </xf>
    <xf numFmtId="184" fontId="6" fillId="0" borderId="31" xfId="67" applyNumberFormat="1" applyFont="1" applyFill="1" applyBorder="1" applyAlignment="1">
      <alignment vertical="center"/>
      <protection/>
    </xf>
    <xf numFmtId="184" fontId="6" fillId="0" borderId="32" xfId="67" applyNumberFormat="1" applyFont="1" applyFill="1" applyBorder="1" applyAlignment="1">
      <alignment vertical="center"/>
      <protection/>
    </xf>
    <xf numFmtId="184" fontId="6" fillId="0" borderId="33" xfId="67" applyNumberFormat="1" applyFont="1" applyFill="1" applyBorder="1" applyAlignment="1">
      <alignment vertical="center"/>
      <protection/>
    </xf>
    <xf numFmtId="3" fontId="6" fillId="0" borderId="26" xfId="67" applyNumberFormat="1" applyFont="1" applyFill="1" applyBorder="1" applyAlignment="1" applyProtection="1">
      <alignment horizontal="center" vertical="center"/>
      <protection/>
    </xf>
    <xf numFmtId="3" fontId="6" fillId="0" borderId="27" xfId="67" applyNumberFormat="1" applyFont="1" applyFill="1" applyBorder="1" applyAlignment="1" applyProtection="1">
      <alignment horizontal="center" vertical="center"/>
      <protection/>
    </xf>
    <xf numFmtId="183" fontId="9" fillId="0" borderId="102" xfId="67" applyNumberFormat="1" applyFont="1" applyFill="1" applyBorder="1" applyAlignment="1" applyProtection="1">
      <alignment vertical="center"/>
      <protection locked="0"/>
    </xf>
    <xf numFmtId="183" fontId="27" fillId="0" borderId="31" xfId="67" applyNumberFormat="1" applyFont="1" applyFill="1" applyBorder="1" applyAlignment="1">
      <alignment vertical="center"/>
      <protection/>
    </xf>
    <xf numFmtId="183" fontId="27" fillId="0" borderId="31" xfId="67" applyNumberFormat="1" applyFont="1" applyFill="1" applyBorder="1" applyAlignment="1" applyProtection="1">
      <alignment vertical="center"/>
      <protection locked="0"/>
    </xf>
    <xf numFmtId="184" fontId="27" fillId="0" borderId="33" xfId="67" applyNumberFormat="1" applyFont="1" applyFill="1" applyBorder="1" applyAlignment="1">
      <alignment vertical="center"/>
      <protection/>
    </xf>
    <xf numFmtId="3" fontId="6" fillId="0" borderId="23" xfId="67" applyNumberFormat="1" applyFont="1" applyFill="1" applyBorder="1" applyAlignment="1" applyProtection="1">
      <alignment horizontal="center" vertical="center"/>
      <protection/>
    </xf>
    <xf numFmtId="3" fontId="6" fillId="0" borderId="103" xfId="67" applyNumberFormat="1" applyFont="1" applyFill="1" applyBorder="1" applyAlignment="1">
      <alignment vertical="center"/>
      <protection/>
    </xf>
    <xf numFmtId="183" fontId="9" fillId="0" borderId="104" xfId="67" applyNumberFormat="1" applyFont="1" applyFill="1" applyBorder="1" applyAlignment="1" applyProtection="1">
      <alignment vertical="center"/>
      <protection locked="0"/>
    </xf>
    <xf numFmtId="183" fontId="27" fillId="0" borderId="105" xfId="67" applyNumberFormat="1" applyFont="1" applyFill="1" applyBorder="1" applyAlignment="1">
      <alignment vertical="center"/>
      <protection/>
    </xf>
    <xf numFmtId="183" fontId="27" fillId="0" borderId="105" xfId="67" applyNumberFormat="1" applyFont="1" applyFill="1" applyBorder="1" applyAlignment="1" applyProtection="1">
      <alignment vertical="center"/>
      <protection locked="0"/>
    </xf>
    <xf numFmtId="184" fontId="27" fillId="0" borderId="105" xfId="67" applyNumberFormat="1" applyFont="1" applyFill="1" applyBorder="1" applyAlignment="1">
      <alignment vertical="center"/>
      <protection/>
    </xf>
    <xf numFmtId="184" fontId="27" fillId="0" borderId="106" xfId="67" applyNumberFormat="1" applyFont="1" applyFill="1" applyBorder="1" applyAlignment="1">
      <alignment vertical="center"/>
      <protection/>
    </xf>
    <xf numFmtId="183" fontId="27" fillId="0" borderId="36" xfId="67" applyNumberFormat="1" applyFont="1" applyFill="1" applyBorder="1" applyAlignment="1">
      <alignment vertical="center"/>
      <protection/>
    </xf>
    <xf numFmtId="184" fontId="27" fillId="0" borderId="36" xfId="67" applyNumberFormat="1" applyFont="1" applyFill="1" applyBorder="1" applyAlignment="1">
      <alignment vertical="center"/>
      <protection/>
    </xf>
    <xf numFmtId="184" fontId="6" fillId="0" borderId="36" xfId="67" applyNumberFormat="1" applyFont="1" applyFill="1" applyBorder="1" applyAlignment="1">
      <alignment vertical="center"/>
      <protection/>
    </xf>
    <xf numFmtId="184" fontId="6" fillId="0" borderId="96" xfId="67" applyNumberFormat="1" applyFont="1" applyFill="1" applyBorder="1" applyAlignment="1">
      <alignment vertical="center"/>
      <protection/>
    </xf>
    <xf numFmtId="3" fontId="6" fillId="0" borderId="53" xfId="67" applyNumberFormat="1" applyFont="1" applyFill="1" applyBorder="1" applyAlignment="1" applyProtection="1">
      <alignment horizontal="center" vertical="center"/>
      <protection/>
    </xf>
    <xf numFmtId="183" fontId="6" fillId="0" borderId="107" xfId="67" applyNumberFormat="1" applyFont="1" applyFill="1" applyBorder="1" applyAlignment="1" applyProtection="1">
      <alignment vertical="center"/>
      <protection locked="0"/>
    </xf>
    <xf numFmtId="184" fontId="27" fillId="0" borderId="107" xfId="67" applyNumberFormat="1" applyFont="1" applyFill="1" applyBorder="1" applyAlignment="1">
      <alignment vertical="center"/>
      <protection/>
    </xf>
    <xf numFmtId="184" fontId="6" fillId="0" borderId="107" xfId="67" applyNumberFormat="1" applyFont="1" applyFill="1" applyBorder="1" applyAlignment="1">
      <alignment vertical="center"/>
      <protection/>
    </xf>
    <xf numFmtId="184" fontId="6" fillId="0" borderId="108" xfId="67" applyNumberFormat="1" applyFont="1" applyFill="1" applyBorder="1" applyAlignment="1">
      <alignment vertical="center"/>
      <protection/>
    </xf>
    <xf numFmtId="3" fontId="6" fillId="0" borderId="45" xfId="67" applyNumberFormat="1" applyFont="1" applyFill="1" applyBorder="1" applyAlignment="1" applyProtection="1">
      <alignment horizontal="center" vertical="center"/>
      <protection/>
    </xf>
    <xf numFmtId="3" fontId="6" fillId="0" borderId="109" xfId="67" applyNumberFormat="1" applyFont="1" applyFill="1" applyBorder="1" applyAlignment="1">
      <alignment vertical="center"/>
      <protection/>
    </xf>
    <xf numFmtId="183" fontId="6" fillId="0" borderId="47" xfId="67" applyNumberFormat="1" applyFont="1" applyFill="1" applyBorder="1" applyAlignment="1" applyProtection="1">
      <alignment vertical="center"/>
      <protection locked="0"/>
    </xf>
    <xf numFmtId="184" fontId="27" fillId="0" borderId="47" xfId="67" applyNumberFormat="1" applyFont="1" applyFill="1" applyBorder="1" applyAlignment="1">
      <alignment vertical="center"/>
      <protection/>
    </xf>
    <xf numFmtId="184" fontId="6" fillId="0" borderId="77" xfId="67" applyNumberFormat="1" applyFont="1" applyFill="1" applyBorder="1" applyAlignment="1">
      <alignment vertical="center"/>
      <protection/>
    </xf>
    <xf numFmtId="3" fontId="6" fillId="0" borderId="59" xfId="67" applyNumberFormat="1" applyFont="1" applyFill="1" applyBorder="1" applyAlignment="1" applyProtection="1">
      <alignment horizontal="center" vertical="center"/>
      <protection/>
    </xf>
    <xf numFmtId="183" fontId="9" fillId="0" borderId="15" xfId="67" applyNumberFormat="1" applyFont="1" applyFill="1" applyBorder="1" applyAlignment="1" applyProtection="1">
      <alignment vertical="center"/>
      <protection locked="0"/>
    </xf>
    <xf numFmtId="183" fontId="27" fillId="0" borderId="97" xfId="67" applyNumberFormat="1" applyFont="1" applyFill="1" applyBorder="1" applyAlignment="1">
      <alignment vertical="center"/>
      <protection/>
    </xf>
    <xf numFmtId="183" fontId="27" fillId="0" borderId="97" xfId="67" applyNumberFormat="1" applyFont="1" applyFill="1" applyBorder="1" applyAlignment="1" applyProtection="1">
      <alignment vertical="center"/>
      <protection locked="0"/>
    </xf>
    <xf numFmtId="184" fontId="27" fillId="0" borderId="97" xfId="67" applyNumberFormat="1" applyFont="1" applyFill="1" applyBorder="1" applyAlignment="1">
      <alignment vertical="center"/>
      <protection/>
    </xf>
    <xf numFmtId="184" fontId="27" fillId="0" borderId="92" xfId="67" applyNumberFormat="1" applyFont="1" applyFill="1" applyBorder="1" applyAlignment="1">
      <alignment vertical="center"/>
      <protection/>
    </xf>
    <xf numFmtId="3" fontId="6" fillId="0" borderId="110" xfId="67" applyNumberFormat="1" applyFont="1" applyFill="1" applyBorder="1" applyAlignment="1">
      <alignment vertical="center"/>
      <protection/>
    </xf>
    <xf numFmtId="183" fontId="27" fillId="0" borderId="107" xfId="67" applyNumberFormat="1" applyFont="1" applyFill="1" applyBorder="1" applyAlignment="1">
      <alignment vertical="center"/>
      <protection/>
    </xf>
    <xf numFmtId="3" fontId="6" fillId="0" borderId="73" xfId="67" applyNumberFormat="1" applyFont="1" applyFill="1" applyBorder="1" applyAlignment="1" applyProtection="1">
      <alignment horizontal="center" vertical="center"/>
      <protection/>
    </xf>
    <xf numFmtId="3" fontId="6" fillId="0" borderId="75" xfId="67" applyNumberFormat="1" applyFont="1" applyFill="1" applyBorder="1" applyAlignment="1" applyProtection="1">
      <alignment horizontal="center" vertical="center"/>
      <protection/>
    </xf>
    <xf numFmtId="3" fontId="6" fillId="0" borderId="46" xfId="67" applyNumberFormat="1" applyFont="1" applyFill="1" applyBorder="1" applyAlignment="1" applyProtection="1">
      <alignment horizontal="center" vertical="center"/>
      <protection/>
    </xf>
    <xf numFmtId="183" fontId="27" fillId="0" borderId="94" xfId="67" applyNumberFormat="1" applyFont="1" applyFill="1" applyBorder="1" applyAlignment="1">
      <alignment vertical="center"/>
      <protection/>
    </xf>
    <xf numFmtId="183" fontId="6" fillId="0" borderId="94" xfId="67" applyNumberFormat="1" applyFont="1" applyFill="1" applyBorder="1" applyAlignment="1" applyProtection="1">
      <alignment vertical="center"/>
      <protection locked="0"/>
    </xf>
    <xf numFmtId="184" fontId="27" fillId="0" borderId="94" xfId="67" applyNumberFormat="1" applyFont="1" applyFill="1" applyBorder="1" applyAlignment="1">
      <alignment vertical="center"/>
      <protection/>
    </xf>
    <xf numFmtId="184" fontId="6" fillId="0" borderId="94" xfId="67" applyNumberFormat="1" applyFont="1" applyFill="1" applyBorder="1" applyAlignment="1">
      <alignment vertical="center"/>
      <protection/>
    </xf>
    <xf numFmtId="184" fontId="6" fillId="0" borderId="111" xfId="67" applyNumberFormat="1" applyFont="1" applyFill="1" applyBorder="1" applyAlignment="1">
      <alignment vertical="center"/>
      <protection/>
    </xf>
    <xf numFmtId="183" fontId="9" fillId="0" borderId="15" xfId="67" applyNumberFormat="1" applyFont="1" applyFill="1" applyBorder="1" applyAlignment="1">
      <alignment vertical="center"/>
      <protection/>
    </xf>
    <xf numFmtId="183" fontId="27" fillId="0" borderId="36" xfId="67" applyNumberFormat="1" applyFont="1" applyFill="1" applyBorder="1" applyAlignment="1" applyProtection="1">
      <alignment vertical="center"/>
      <protection locked="0"/>
    </xf>
    <xf numFmtId="184" fontId="27" fillId="0" borderId="96" xfId="67" applyNumberFormat="1" applyFont="1" applyFill="1" applyBorder="1" applyAlignment="1">
      <alignment vertical="center"/>
      <protection/>
    </xf>
    <xf numFmtId="41" fontId="6" fillId="0" borderId="32" xfId="67" applyNumberFormat="1" applyFont="1" applyFill="1" applyBorder="1" applyAlignment="1">
      <alignment horizontal="right"/>
      <protection/>
    </xf>
    <xf numFmtId="3" fontId="6" fillId="0" borderId="45" xfId="67" applyNumberFormat="1" applyFont="1" applyFill="1" applyBorder="1" applyAlignment="1">
      <alignment vertical="center"/>
      <protection/>
    </xf>
    <xf numFmtId="3" fontId="6" fillId="0" borderId="47" xfId="67" applyNumberFormat="1" applyFont="1" applyFill="1" applyBorder="1" applyAlignment="1">
      <alignment vertical="center"/>
      <protection/>
    </xf>
    <xf numFmtId="3" fontId="6" fillId="0" borderId="112" xfId="67" applyNumberFormat="1" applyFont="1" applyFill="1" applyBorder="1" applyAlignment="1" applyProtection="1">
      <alignment horizontal="center" vertical="center"/>
      <protection/>
    </xf>
    <xf numFmtId="3" fontId="6" fillId="0" borderId="113" xfId="67" applyNumberFormat="1" applyFont="1" applyFill="1" applyBorder="1" applyAlignment="1" applyProtection="1">
      <alignment horizontal="center" vertical="center"/>
      <protection/>
    </xf>
    <xf numFmtId="41" fontId="6" fillId="0" borderId="31" xfId="67" applyNumberFormat="1" applyFont="1" applyFill="1" applyBorder="1" applyAlignment="1">
      <alignment horizontal="right"/>
      <protection/>
    </xf>
    <xf numFmtId="183" fontId="27" fillId="0" borderId="62" xfId="67" applyNumberFormat="1" applyFont="1" applyFill="1" applyBorder="1" applyAlignment="1">
      <alignment vertical="center"/>
      <protection/>
    </xf>
    <xf numFmtId="183" fontId="27" fillId="0" borderId="62" xfId="67" applyNumberFormat="1" applyFont="1" applyFill="1" applyBorder="1" applyAlignment="1" applyProtection="1">
      <alignment vertical="center"/>
      <protection locked="0"/>
    </xf>
    <xf numFmtId="184" fontId="27" fillId="0" borderId="62" xfId="67" applyNumberFormat="1" applyFont="1" applyFill="1" applyBorder="1" applyAlignment="1">
      <alignment vertical="center"/>
      <protection/>
    </xf>
    <xf numFmtId="184" fontId="27" fillId="0" borderId="114" xfId="67" applyNumberFormat="1" applyFont="1" applyFill="1" applyBorder="1" applyAlignment="1">
      <alignment vertical="center"/>
      <protection/>
    </xf>
    <xf numFmtId="3" fontId="6" fillId="0" borderId="15" xfId="67" applyNumberFormat="1" applyFont="1" applyFill="1" applyBorder="1" applyAlignment="1" applyProtection="1">
      <alignment horizontal="center" vertical="center"/>
      <protection/>
    </xf>
    <xf numFmtId="3" fontId="6" fillId="0" borderId="115" xfId="67" applyNumberFormat="1" applyFont="1" applyFill="1" applyBorder="1" applyAlignment="1" applyProtection="1">
      <alignment horizontal="center" vertical="center"/>
      <protection/>
    </xf>
    <xf numFmtId="3" fontId="6" fillId="0" borderId="16" xfId="67" applyNumberFormat="1" applyFont="1" applyFill="1" applyBorder="1" applyAlignment="1" applyProtection="1">
      <alignment horizontal="center"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183" fontId="27" fillId="0" borderId="13" xfId="67" applyNumberFormat="1" applyFont="1" applyFill="1" applyBorder="1" applyAlignment="1">
      <alignment vertical="center"/>
      <protection/>
    </xf>
    <xf numFmtId="183" fontId="6" fillId="0" borderId="116" xfId="67" applyNumberFormat="1" applyFont="1" applyFill="1" applyBorder="1" applyAlignment="1" applyProtection="1">
      <alignment vertical="center"/>
      <protection locked="0"/>
    </xf>
    <xf numFmtId="183" fontId="6" fillId="0" borderId="83" xfId="67" applyNumberFormat="1" applyFont="1" applyFill="1" applyBorder="1" applyAlignment="1" applyProtection="1">
      <alignment vertical="center"/>
      <protection locked="0"/>
    </xf>
    <xf numFmtId="183" fontId="6" fillId="0" borderId="117" xfId="67" applyNumberFormat="1" applyFont="1" applyFill="1" applyBorder="1" applyAlignment="1" applyProtection="1">
      <alignment vertical="center"/>
      <protection locked="0"/>
    </xf>
    <xf numFmtId="184" fontId="27" fillId="0" borderId="13" xfId="67" applyNumberFormat="1" applyFont="1" applyFill="1" applyBorder="1" applyAlignment="1">
      <alignment vertical="center"/>
      <protection/>
    </xf>
    <xf numFmtId="184" fontId="6" fillId="0" borderId="13" xfId="67" applyNumberFormat="1" applyFont="1" applyFill="1" applyBorder="1" applyAlignment="1">
      <alignment vertical="center"/>
      <protection/>
    </xf>
    <xf numFmtId="184" fontId="6" fillId="0" borderId="14" xfId="67" applyNumberFormat="1" applyFont="1" applyFill="1" applyBorder="1" applyAlignment="1">
      <alignment vertical="center"/>
      <protection/>
    </xf>
    <xf numFmtId="3" fontId="9" fillId="0" borderId="0" xfId="67" applyNumberFormat="1" applyFont="1" applyFill="1" applyAlignment="1">
      <alignment/>
      <protection/>
    </xf>
    <xf numFmtId="183" fontId="6" fillId="0" borderId="0" xfId="67" applyNumberFormat="1" applyFont="1" applyFill="1" applyBorder="1" applyAlignment="1">
      <alignment/>
      <protection/>
    </xf>
    <xf numFmtId="183" fontId="6" fillId="0" borderId="0" xfId="67" applyNumberFormat="1" applyFont="1" applyFill="1" applyBorder="1" applyAlignment="1" applyProtection="1">
      <alignment/>
      <protection locked="0"/>
    </xf>
    <xf numFmtId="0" fontId="12" fillId="0" borderId="0" xfId="67" applyFont="1" applyFill="1" applyAlignment="1">
      <alignment vertical="center"/>
      <protection/>
    </xf>
    <xf numFmtId="49" fontId="6" fillId="0" borderId="0" xfId="67" applyNumberFormat="1" applyFont="1" applyFill="1">
      <alignment/>
      <protection/>
    </xf>
    <xf numFmtId="0" fontId="0" fillId="0" borderId="17" xfId="67" applyFont="1" applyFill="1" applyBorder="1">
      <alignment/>
      <protection/>
    </xf>
    <xf numFmtId="0" fontId="6" fillId="0" borderId="18" xfId="67" applyFont="1" applyFill="1" applyBorder="1" applyAlignment="1">
      <alignment vertical="center"/>
      <protection/>
    </xf>
    <xf numFmtId="0" fontId="0" fillId="0" borderId="22" xfId="67" applyFont="1" applyFill="1" applyBorder="1">
      <alignment/>
      <protection/>
    </xf>
    <xf numFmtId="0" fontId="6" fillId="0" borderId="32" xfId="67" applyFont="1" applyFill="1" applyBorder="1" applyAlignment="1">
      <alignment vertical="center"/>
      <protection/>
    </xf>
    <xf numFmtId="0" fontId="6" fillId="0" borderId="47" xfId="67" applyFont="1" applyFill="1" applyBorder="1" applyAlignment="1">
      <alignment horizontal="center" vertical="center"/>
      <protection/>
    </xf>
    <xf numFmtId="0" fontId="6" fillId="0" borderId="33" xfId="67" applyFont="1" applyFill="1" applyBorder="1" applyAlignment="1">
      <alignment horizontal="center" vertical="center"/>
      <protection/>
    </xf>
    <xf numFmtId="0" fontId="0" fillId="0" borderId="19" xfId="67" applyFont="1" applyFill="1" applyBorder="1">
      <alignment/>
      <protection/>
    </xf>
    <xf numFmtId="0" fontId="6" fillId="0" borderId="16" xfId="67" applyFont="1" applyFill="1" applyBorder="1" applyAlignment="1">
      <alignment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6" fillId="0" borderId="18" xfId="67" applyFont="1" applyFill="1" applyBorder="1" applyAlignment="1">
      <alignment horizontal="center" vertical="center"/>
      <protection/>
    </xf>
    <xf numFmtId="183" fontId="6" fillId="0" borderId="39" xfId="67" applyNumberFormat="1" applyFont="1" applyFill="1" applyBorder="1" applyAlignment="1">
      <alignment horizontal="center" vertical="center"/>
      <protection/>
    </xf>
    <xf numFmtId="183" fontId="6" fillId="0" borderId="0" xfId="67" applyNumberFormat="1" applyFont="1" applyFill="1" applyBorder="1" applyAlignment="1">
      <alignment horizontal="center" vertical="center"/>
      <protection/>
    </xf>
    <xf numFmtId="183" fontId="6" fillId="0" borderId="11" xfId="67" applyNumberFormat="1" applyFont="1" applyFill="1" applyBorder="1" applyAlignment="1">
      <alignment horizontal="center" vertical="center"/>
      <protection/>
    </xf>
    <xf numFmtId="49" fontId="14" fillId="0" borderId="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49" fontId="14" fillId="0" borderId="34" xfId="67" applyNumberFormat="1" applyFont="1" applyFill="1" applyBorder="1" applyAlignment="1">
      <alignment vertical="center"/>
      <protection/>
    </xf>
    <xf numFmtId="0" fontId="6" fillId="0" borderId="34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6" fillId="0" borderId="34" xfId="67" applyFont="1" applyFill="1" applyBorder="1" applyAlignment="1">
      <alignment horizontal="distributed" vertical="center"/>
      <protection/>
    </xf>
    <xf numFmtId="183" fontId="9" fillId="0" borderId="0" xfId="67" applyNumberFormat="1" applyFont="1" applyFill="1" applyBorder="1" applyAlignment="1" applyProtection="1">
      <alignment horizontal="right" vertical="center"/>
      <protection locked="0"/>
    </xf>
    <xf numFmtId="0" fontId="0" fillId="0" borderId="34" xfId="67" applyFont="1" applyFill="1" applyBorder="1" applyAlignment="1">
      <alignment horizontal="distributed" vertical="center"/>
      <protection/>
    </xf>
    <xf numFmtId="0" fontId="0" fillId="0" borderId="0" xfId="67" applyFont="1" applyFill="1" applyAlignment="1">
      <alignment horizontal="distributed" vertical="center"/>
      <protection/>
    </xf>
    <xf numFmtId="0" fontId="6" fillId="0" borderId="12" xfId="67" applyFont="1" applyFill="1" applyBorder="1" applyAlignment="1">
      <alignment horizontal="distributed" vertical="center"/>
      <protection/>
    </xf>
    <xf numFmtId="0" fontId="0" fillId="0" borderId="35" xfId="67" applyFont="1" applyFill="1" applyBorder="1" applyAlignment="1">
      <alignment horizontal="distributed" vertical="center"/>
      <protection/>
    </xf>
    <xf numFmtId="0" fontId="8" fillId="0" borderId="0" xfId="67" applyFont="1" applyFill="1">
      <alignment/>
      <protection/>
    </xf>
    <xf numFmtId="0" fontId="16" fillId="0" borderId="0" xfId="67" applyNumberFormat="1" applyFont="1" applyFill="1" applyAlignment="1">
      <alignment vertical="top"/>
      <protection/>
    </xf>
    <xf numFmtId="0" fontId="9" fillId="0" borderId="0" xfId="67" applyNumberFormat="1" applyFont="1" applyFill="1" applyAlignment="1">
      <alignment horizontal="centerContinuous" wrapText="1"/>
      <protection/>
    </xf>
    <xf numFmtId="11" fontId="9" fillId="0" borderId="0" xfId="67" applyNumberFormat="1" applyFont="1" applyFill="1" applyAlignment="1">
      <alignment horizontal="centerContinuous" wrapText="1"/>
      <protection/>
    </xf>
    <xf numFmtId="49" fontId="9" fillId="0" borderId="0" xfId="67" applyNumberFormat="1" applyFont="1" applyFill="1" applyAlignment="1">
      <alignment/>
      <protection/>
    </xf>
    <xf numFmtId="0" fontId="19" fillId="0" borderId="118" xfId="67" applyNumberFormat="1" applyFont="1" applyFill="1" applyBorder="1" applyAlignment="1">
      <alignment vertical="top"/>
      <protection/>
    </xf>
    <xf numFmtId="0" fontId="9" fillId="0" borderId="39" xfId="67" applyNumberFormat="1" applyFont="1" applyFill="1" applyBorder="1" applyAlignment="1">
      <alignment/>
      <protection/>
    </xf>
    <xf numFmtId="0" fontId="9" fillId="0" borderId="39" xfId="67" applyNumberFormat="1" applyFont="1" applyFill="1" applyBorder="1" applyAlignment="1">
      <alignment horizontal="centerContinuous" wrapText="1"/>
      <protection/>
    </xf>
    <xf numFmtId="0" fontId="6" fillId="0" borderId="39" xfId="67" applyFont="1" applyBorder="1">
      <alignment/>
      <protection/>
    </xf>
    <xf numFmtId="0" fontId="6" fillId="0" borderId="119" xfId="67" applyFont="1" applyBorder="1">
      <alignment/>
      <protection/>
    </xf>
    <xf numFmtId="0" fontId="9" fillId="0" borderId="120" xfId="67" applyNumberFormat="1" applyFont="1" applyFill="1" applyBorder="1" applyAlignment="1">
      <alignment/>
      <protection/>
    </xf>
    <xf numFmtId="0" fontId="9" fillId="0" borderId="40" xfId="67" applyNumberFormat="1" applyFont="1" applyFill="1" applyBorder="1" applyAlignment="1" applyProtection="1">
      <alignment horizontal="center" vertical="center" wrapText="1"/>
      <protection locked="0"/>
    </xf>
    <xf numFmtId="0" fontId="9" fillId="0" borderId="121" xfId="67" applyFont="1" applyFill="1" applyBorder="1" applyAlignment="1">
      <alignment horizontal="center" vertical="distributed" textRotation="255"/>
      <protection/>
    </xf>
    <xf numFmtId="0" fontId="9" fillId="0" borderId="121" xfId="67" applyFont="1" applyBorder="1" applyAlignment="1">
      <alignment horizontal="center" vertical="distributed" textRotation="255"/>
      <protection/>
    </xf>
    <xf numFmtId="0" fontId="9" fillId="0" borderId="121" xfId="67" applyFont="1" applyBorder="1" applyAlignment="1">
      <alignment horizontal="center" vertical="distributed" textRotation="255" wrapText="1"/>
      <protection/>
    </xf>
    <xf numFmtId="0" fontId="9" fillId="0" borderId="122" xfId="67" applyFont="1" applyFill="1" applyBorder="1" applyAlignment="1">
      <alignment horizontal="center" vertical="distributed" textRotation="255"/>
      <protection/>
    </xf>
    <xf numFmtId="0" fontId="0" fillId="0" borderId="115" xfId="67" applyBorder="1" applyAlignment="1">
      <alignment/>
      <protection/>
    </xf>
    <xf numFmtId="0" fontId="0" fillId="0" borderId="13" xfId="67" applyBorder="1" applyAlignment="1">
      <alignment/>
      <protection/>
    </xf>
    <xf numFmtId="0" fontId="0" fillId="0" borderId="13" xfId="67" applyFont="1" applyBorder="1" applyAlignment="1">
      <alignment/>
      <protection/>
    </xf>
    <xf numFmtId="0" fontId="51" fillId="0" borderId="16" xfId="67" applyFont="1" applyBorder="1" applyAlignment="1">
      <alignment horizontal="center"/>
      <protection/>
    </xf>
    <xf numFmtId="0" fontId="9" fillId="0" borderId="13" xfId="67" applyFont="1" applyFill="1" applyBorder="1" applyAlignment="1">
      <alignment horizontal="center" vertical="distributed" textRotation="255"/>
      <protection/>
    </xf>
    <xf numFmtId="0" fontId="9" fillId="0" borderId="14" xfId="67" applyFont="1" applyFill="1" applyBorder="1" applyAlignment="1">
      <alignment horizontal="center" vertical="distributed" textRotation="255"/>
      <protection/>
    </xf>
    <xf numFmtId="0" fontId="9" fillId="0" borderId="118" xfId="67" applyNumberFormat="1" applyFont="1" applyFill="1" applyBorder="1" applyAlignment="1" applyProtection="1">
      <alignment horizontal="center" vertical="center"/>
      <protection locked="0"/>
    </xf>
    <xf numFmtId="183" fontId="9" fillId="0" borderId="10" xfId="67" applyNumberFormat="1" applyFont="1" applyFill="1" applyBorder="1" applyAlignment="1">
      <alignment horizontal="center" vertical="center"/>
      <protection/>
    </xf>
    <xf numFmtId="183" fontId="9" fillId="0" borderId="15" xfId="67" applyNumberFormat="1" applyFont="1" applyFill="1" applyBorder="1" applyAlignment="1">
      <alignment horizontal="center" vertical="center"/>
      <protection/>
    </xf>
    <xf numFmtId="183" fontId="9" fillId="0" borderId="39" xfId="67" applyNumberFormat="1" applyFont="1" applyFill="1" applyBorder="1" applyAlignment="1">
      <alignment horizontal="center" vertical="center"/>
      <protection/>
    </xf>
    <xf numFmtId="183" fontId="9" fillId="0" borderId="37" xfId="67" applyNumberFormat="1" applyFont="1" applyFill="1" applyBorder="1" applyAlignment="1">
      <alignment horizontal="center" vertical="center"/>
      <protection/>
    </xf>
    <xf numFmtId="0" fontId="9" fillId="0" borderId="40" xfId="67" applyNumberFormat="1" applyFont="1" applyFill="1" applyBorder="1" applyAlignment="1" applyProtection="1">
      <alignment horizontal="center" vertical="center"/>
      <protection locked="0"/>
    </xf>
    <xf numFmtId="0" fontId="14" fillId="0" borderId="0" xfId="67" applyFont="1" applyFill="1" applyBorder="1" applyAlignment="1">
      <alignment horizontal="center" vertical="center"/>
      <protection/>
    </xf>
    <xf numFmtId="183" fontId="28" fillId="0" borderId="23" xfId="67" applyNumberFormat="1" applyFont="1" applyFill="1" applyBorder="1" applyAlignment="1">
      <alignment vertical="center"/>
      <protection/>
    </xf>
    <xf numFmtId="183" fontId="28" fillId="0" borderId="23" xfId="67" applyNumberFormat="1" applyFont="1" applyFill="1" applyBorder="1" applyAlignment="1">
      <alignment horizontal="center" vertical="center"/>
      <protection/>
    </xf>
    <xf numFmtId="183" fontId="28" fillId="0" borderId="51" xfId="67" applyNumberFormat="1" applyFont="1" applyFill="1" applyBorder="1" applyAlignment="1">
      <alignment vertical="center"/>
      <protection/>
    </xf>
    <xf numFmtId="183" fontId="28" fillId="0" borderId="10" xfId="67" applyNumberFormat="1" applyFont="1" applyFill="1" applyBorder="1" applyAlignment="1">
      <alignment vertical="center"/>
      <protection/>
    </xf>
    <xf numFmtId="183" fontId="28" fillId="0" borderId="15" xfId="67" applyNumberFormat="1" applyFont="1" applyFill="1" applyBorder="1" applyAlignment="1">
      <alignment horizontal="center" vertical="center"/>
      <protection/>
    </xf>
    <xf numFmtId="183" fontId="28" fillId="0" borderId="37" xfId="67" applyNumberFormat="1" applyFont="1" applyFill="1" applyBorder="1" applyAlignment="1">
      <alignment vertical="center"/>
      <protection/>
    </xf>
    <xf numFmtId="0" fontId="9" fillId="0" borderId="23" xfId="67" applyNumberFormat="1" applyFont="1" applyFill="1" applyBorder="1" applyAlignment="1">
      <alignment horizontal="center" vertical="center"/>
      <protection/>
    </xf>
    <xf numFmtId="183" fontId="9" fillId="0" borderId="23" xfId="67" applyNumberFormat="1" applyFont="1" applyFill="1" applyBorder="1" applyAlignment="1">
      <alignment vertical="center"/>
      <protection/>
    </xf>
    <xf numFmtId="183" fontId="9" fillId="0" borderId="23" xfId="67" applyNumberFormat="1" applyFont="1" applyFill="1" applyBorder="1" applyAlignment="1">
      <alignment horizontal="center" vertical="center"/>
      <protection/>
    </xf>
    <xf numFmtId="183" fontId="9" fillId="0" borderId="51" xfId="67" applyNumberFormat="1" applyFont="1" applyFill="1" applyBorder="1" applyAlignment="1">
      <alignment vertical="center"/>
      <protection/>
    </xf>
    <xf numFmtId="183" fontId="9" fillId="0" borderId="10" xfId="67" applyNumberFormat="1" applyFont="1" applyFill="1" applyBorder="1" applyAlignment="1">
      <alignment vertical="center"/>
      <protection/>
    </xf>
    <xf numFmtId="183" fontId="9" fillId="0" borderId="37" xfId="67" applyNumberFormat="1" applyFont="1" applyFill="1" applyBorder="1" applyAlignment="1">
      <alignment vertical="center"/>
      <protection/>
    </xf>
    <xf numFmtId="183" fontId="29" fillId="0" borderId="23" xfId="67" applyNumberFormat="1" applyFont="1" applyFill="1" applyBorder="1" applyAlignment="1">
      <alignment vertical="center"/>
      <protection/>
    </xf>
    <xf numFmtId="183" fontId="29" fillId="0" borderId="23" xfId="67" applyNumberFormat="1" applyFont="1" applyFill="1" applyBorder="1" applyAlignment="1">
      <alignment horizontal="center" vertical="center"/>
      <protection/>
    </xf>
    <xf numFmtId="183" fontId="29" fillId="0" borderId="51" xfId="67" applyNumberFormat="1" applyFont="1" applyFill="1" applyBorder="1" applyAlignment="1">
      <alignment vertical="center"/>
      <protection/>
    </xf>
    <xf numFmtId="183" fontId="29" fillId="0" borderId="10" xfId="67" applyNumberFormat="1" applyFont="1" applyFill="1" applyBorder="1" applyAlignment="1">
      <alignment vertical="center"/>
      <protection/>
    </xf>
    <xf numFmtId="183" fontId="29" fillId="0" borderId="15" xfId="67" applyNumberFormat="1" applyFont="1" applyFill="1" applyBorder="1" applyAlignment="1">
      <alignment horizontal="center" vertical="center"/>
      <protection/>
    </xf>
    <xf numFmtId="183" fontId="29" fillId="0" borderId="37" xfId="67" applyNumberFormat="1" applyFont="1" applyFill="1" applyBorder="1" applyAlignment="1">
      <alignment vertical="center"/>
      <protection/>
    </xf>
    <xf numFmtId="0" fontId="9" fillId="0" borderId="23" xfId="67" applyNumberFormat="1" applyFont="1" applyFill="1" applyBorder="1" applyAlignment="1">
      <alignment horizontal="right" vertical="center"/>
      <protection/>
    </xf>
    <xf numFmtId="183" fontId="9" fillId="0" borderId="23" xfId="67" applyNumberFormat="1" applyFont="1" applyFill="1" applyBorder="1" applyAlignment="1" applyProtection="1">
      <alignment horizontal="right"/>
      <protection locked="0"/>
    </xf>
    <xf numFmtId="183" fontId="9" fillId="0" borderId="23" xfId="67" applyNumberFormat="1" applyFont="1" applyFill="1" applyBorder="1" applyAlignment="1" applyProtection="1">
      <alignment horizontal="center" vertical="center"/>
      <protection locked="0"/>
    </xf>
    <xf numFmtId="183" fontId="9" fillId="0" borderId="51" xfId="67" applyNumberFormat="1" applyFont="1" applyFill="1" applyBorder="1" applyAlignment="1" applyProtection="1">
      <alignment horizontal="right"/>
      <protection locked="0"/>
    </xf>
    <xf numFmtId="183" fontId="9" fillId="0" borderId="10" xfId="67" applyNumberFormat="1" applyFont="1" applyFill="1" applyBorder="1" applyAlignment="1" applyProtection="1">
      <alignment horizontal="right"/>
      <protection locked="0"/>
    </xf>
    <xf numFmtId="183" fontId="9" fillId="0" borderId="15" xfId="67" applyNumberFormat="1" applyFont="1" applyFill="1" applyBorder="1" applyAlignment="1" applyProtection="1">
      <alignment horizontal="center" vertical="center"/>
      <protection locked="0"/>
    </xf>
    <xf numFmtId="183" fontId="9" fillId="0" borderId="37" xfId="67" applyNumberFormat="1" applyFont="1" applyFill="1" applyBorder="1" applyAlignment="1" applyProtection="1">
      <alignment horizontal="right"/>
      <protection locked="0"/>
    </xf>
    <xf numFmtId="183" fontId="9" fillId="0" borderId="103" xfId="67" applyNumberFormat="1" applyFont="1" applyFill="1" applyBorder="1" applyAlignment="1" applyProtection="1">
      <alignment horizontal="right"/>
      <protection locked="0"/>
    </xf>
    <xf numFmtId="0" fontId="9" fillId="0" borderId="54" xfId="67" applyNumberFormat="1" applyFont="1" applyFill="1" applyBorder="1" applyAlignment="1">
      <alignment horizontal="center" vertical="center"/>
      <protection/>
    </xf>
    <xf numFmtId="0" fontId="9" fillId="0" borderId="55" xfId="67" applyNumberFormat="1" applyFont="1" applyFill="1" applyBorder="1" applyAlignment="1">
      <alignment horizontal="center" vertical="center"/>
      <protection/>
    </xf>
    <xf numFmtId="183" fontId="9" fillId="0" borderId="55" xfId="67" applyNumberFormat="1" applyFont="1" applyFill="1" applyBorder="1" applyAlignment="1" applyProtection="1">
      <alignment horizontal="right"/>
      <protection locked="0"/>
    </xf>
    <xf numFmtId="183" fontId="9" fillId="0" borderId="55" xfId="67" applyNumberFormat="1" applyFont="1" applyFill="1" applyBorder="1" applyAlignment="1" applyProtection="1">
      <alignment horizontal="center" vertical="center"/>
      <protection locked="0"/>
    </xf>
    <xf numFmtId="183" fontId="9" fillId="0" borderId="123" xfId="67" applyNumberFormat="1" applyFont="1" applyFill="1" applyBorder="1" applyAlignment="1" applyProtection="1">
      <alignment horizontal="right"/>
      <protection locked="0"/>
    </xf>
    <xf numFmtId="183" fontId="9" fillId="0" borderId="124" xfId="67" applyNumberFormat="1" applyFont="1" applyFill="1" applyBorder="1" applyAlignment="1" applyProtection="1">
      <alignment horizontal="right"/>
      <protection locked="0"/>
    </xf>
    <xf numFmtId="183" fontId="9" fillId="0" borderId="125" xfId="67" applyNumberFormat="1" applyFont="1" applyFill="1" applyBorder="1" applyAlignment="1" applyProtection="1">
      <alignment horizontal="center" vertical="center"/>
      <protection locked="0"/>
    </xf>
    <xf numFmtId="183" fontId="9" fillId="0" borderId="126" xfId="67" applyNumberFormat="1" applyFont="1" applyFill="1" applyBorder="1" applyAlignment="1" applyProtection="1">
      <alignment horizontal="right"/>
      <protection locked="0"/>
    </xf>
    <xf numFmtId="0" fontId="9" fillId="0" borderId="26" xfId="67" applyNumberFormat="1" applyFont="1" applyFill="1" applyBorder="1" applyAlignment="1">
      <alignment horizontal="center" vertical="center"/>
      <protection/>
    </xf>
    <xf numFmtId="0" fontId="29" fillId="0" borderId="27" xfId="67" applyNumberFormat="1" applyFont="1" applyFill="1" applyBorder="1" applyAlignment="1">
      <alignment horizontal="center" vertical="center"/>
      <protection/>
    </xf>
    <xf numFmtId="183" fontId="29" fillId="0" borderId="27" xfId="67" applyNumberFormat="1" applyFont="1" applyFill="1" applyBorder="1" applyAlignment="1">
      <alignment vertical="center"/>
      <protection/>
    </xf>
    <xf numFmtId="183" fontId="29" fillId="0" borderId="27" xfId="67" applyNumberFormat="1" applyFont="1" applyFill="1" applyBorder="1" applyAlignment="1">
      <alignment horizontal="center" vertical="center"/>
      <protection/>
    </xf>
    <xf numFmtId="183" fontId="29" fillId="0" borderId="127" xfId="67" applyNumberFormat="1" applyFont="1" applyFill="1" applyBorder="1" applyAlignment="1">
      <alignment vertical="center"/>
      <protection/>
    </xf>
    <xf numFmtId="183" fontId="29" fillId="0" borderId="62" xfId="67" applyNumberFormat="1" applyFont="1" applyFill="1" applyBorder="1" applyAlignment="1">
      <alignment vertical="center"/>
      <protection/>
    </xf>
    <xf numFmtId="183" fontId="29" fillId="0" borderId="113" xfId="67" applyNumberFormat="1" applyFont="1" applyFill="1" applyBorder="1" applyAlignment="1">
      <alignment horizontal="center" vertical="center"/>
      <protection/>
    </xf>
    <xf numFmtId="183" fontId="29" fillId="0" borderId="42" xfId="67" applyNumberFormat="1" applyFont="1" applyFill="1" applyBorder="1" applyAlignment="1">
      <alignment vertical="center"/>
      <protection/>
    </xf>
    <xf numFmtId="0" fontId="9" fillId="0" borderId="52" xfId="67" applyNumberFormat="1" applyFont="1" applyFill="1" applyBorder="1" applyAlignment="1">
      <alignment horizontal="center" vertical="center"/>
      <protection/>
    </xf>
    <xf numFmtId="0" fontId="9" fillId="0" borderId="53" xfId="67" applyNumberFormat="1" applyFont="1" applyFill="1" applyBorder="1" applyAlignment="1">
      <alignment horizontal="center" vertical="center"/>
      <protection/>
    </xf>
    <xf numFmtId="183" fontId="9" fillId="0" borderId="53" xfId="67" applyNumberFormat="1" applyFont="1" applyFill="1" applyBorder="1" applyAlignment="1" applyProtection="1">
      <alignment horizontal="right"/>
      <protection locked="0"/>
    </xf>
    <xf numFmtId="183" fontId="9" fillId="0" borderId="53" xfId="67" applyNumberFormat="1" applyFont="1" applyFill="1" applyBorder="1" applyAlignment="1" applyProtection="1">
      <alignment horizontal="center" vertical="center"/>
      <protection locked="0"/>
    </xf>
    <xf numFmtId="183" fontId="9" fillId="0" borderId="128" xfId="67" applyNumberFormat="1" applyFont="1" applyFill="1" applyBorder="1" applyAlignment="1" applyProtection="1">
      <alignment horizontal="right"/>
      <protection locked="0"/>
    </xf>
    <xf numFmtId="183" fontId="9" fillId="0" borderId="64" xfId="67" applyNumberFormat="1" applyFont="1" applyFill="1" applyBorder="1" applyAlignment="1" applyProtection="1">
      <alignment horizontal="right"/>
      <protection locked="0"/>
    </xf>
    <xf numFmtId="183" fontId="9" fillId="0" borderId="129" xfId="67" applyNumberFormat="1" applyFont="1" applyFill="1" applyBorder="1" applyAlignment="1" applyProtection="1">
      <alignment horizontal="center" vertical="center"/>
      <protection locked="0"/>
    </xf>
    <xf numFmtId="183" fontId="9" fillId="0" borderId="65" xfId="67" applyNumberFormat="1" applyFont="1" applyFill="1" applyBorder="1" applyAlignment="1" applyProtection="1">
      <alignment horizontal="right"/>
      <protection locked="0"/>
    </xf>
    <xf numFmtId="0" fontId="9" fillId="0" borderId="130" xfId="67" applyNumberFormat="1" applyFont="1" applyFill="1" applyBorder="1" applyAlignment="1">
      <alignment horizontal="center" vertical="center"/>
      <protection/>
    </xf>
    <xf numFmtId="0" fontId="29" fillId="0" borderId="105" xfId="67" applyNumberFormat="1" applyFont="1" applyFill="1" applyBorder="1" applyAlignment="1">
      <alignment horizontal="center" vertical="center"/>
      <protection/>
    </xf>
    <xf numFmtId="183" fontId="29" fillId="0" borderId="105" xfId="67" applyNumberFormat="1" applyFont="1" applyFill="1" applyBorder="1" applyAlignment="1">
      <alignment vertical="center"/>
      <protection/>
    </xf>
    <xf numFmtId="183" fontId="29" fillId="0" borderId="105" xfId="67" applyNumberFormat="1" applyFont="1" applyFill="1" applyBorder="1" applyAlignment="1">
      <alignment horizontal="center" vertical="center"/>
      <protection/>
    </xf>
    <xf numFmtId="183" fontId="29" fillId="0" borderId="104" xfId="67" applyNumberFormat="1" applyFont="1" applyFill="1" applyBorder="1" applyAlignment="1">
      <alignment horizontal="center" vertical="center"/>
      <protection/>
    </xf>
    <xf numFmtId="0" fontId="9" fillId="0" borderId="73" xfId="67" applyNumberFormat="1" applyFont="1" applyFill="1" applyBorder="1" applyAlignment="1">
      <alignment horizontal="center" vertical="center"/>
      <protection/>
    </xf>
    <xf numFmtId="183" fontId="9" fillId="0" borderId="36" xfId="67" applyNumberFormat="1" applyFont="1" applyFill="1" applyBorder="1" applyAlignment="1" applyProtection="1">
      <alignment horizontal="right"/>
      <protection locked="0"/>
    </xf>
    <xf numFmtId="183" fontId="9" fillId="0" borderId="36" xfId="67" applyNumberFormat="1" applyFont="1" applyFill="1" applyBorder="1" applyAlignment="1" applyProtection="1">
      <alignment horizontal="center" vertical="center"/>
      <protection locked="0"/>
    </xf>
    <xf numFmtId="183" fontId="9" fillId="0" borderId="103" xfId="67" applyNumberFormat="1" applyFont="1" applyFill="1" applyBorder="1" applyAlignment="1" applyProtection="1">
      <alignment horizontal="center" vertical="center"/>
      <protection locked="0"/>
    </xf>
    <xf numFmtId="0" fontId="9" fillId="0" borderId="131" xfId="67" applyNumberFormat="1" applyFont="1" applyFill="1" applyBorder="1" applyAlignment="1">
      <alignment horizontal="center" vertical="center"/>
      <protection/>
    </xf>
    <xf numFmtId="0" fontId="9" fillId="0" borderId="107" xfId="67" applyNumberFormat="1" applyFont="1" applyFill="1" applyBorder="1" applyAlignment="1">
      <alignment horizontal="center" vertical="center"/>
      <protection/>
    </xf>
    <xf numFmtId="183" fontId="9" fillId="0" borderId="107" xfId="67" applyNumberFormat="1" applyFont="1" applyFill="1" applyBorder="1" applyAlignment="1" applyProtection="1">
      <alignment horizontal="right"/>
      <protection locked="0"/>
    </xf>
    <xf numFmtId="183" fontId="9" fillId="0" borderId="107" xfId="67" applyNumberFormat="1" applyFont="1" applyFill="1" applyBorder="1" applyAlignment="1" applyProtection="1">
      <alignment horizontal="center" vertical="center"/>
      <protection locked="0"/>
    </xf>
    <xf numFmtId="183" fontId="9" fillId="0" borderId="132" xfId="67" applyNumberFormat="1" applyFont="1" applyFill="1" applyBorder="1" applyAlignment="1" applyProtection="1">
      <alignment horizontal="center" vertical="center"/>
      <protection locked="0"/>
    </xf>
    <xf numFmtId="0" fontId="9" fillId="0" borderId="27" xfId="67" applyNumberFormat="1" applyFont="1" applyFill="1" applyBorder="1" applyAlignment="1">
      <alignment horizontal="center" vertical="center"/>
      <protection/>
    </xf>
    <xf numFmtId="183" fontId="9" fillId="0" borderId="27" xfId="67" applyNumberFormat="1" applyFont="1" applyFill="1" applyBorder="1" applyAlignment="1" applyProtection="1">
      <alignment horizontal="right"/>
      <protection locked="0"/>
    </xf>
    <xf numFmtId="183" fontId="9" fillId="0" borderId="27" xfId="67" applyNumberFormat="1" applyFont="1" applyFill="1" applyBorder="1" applyAlignment="1" applyProtection="1">
      <alignment horizontal="center" vertical="center"/>
      <protection locked="0"/>
    </xf>
    <xf numFmtId="183" fontId="9" fillId="0" borderId="127" xfId="67" applyNumberFormat="1" applyFont="1" applyFill="1" applyBorder="1" applyAlignment="1" applyProtection="1">
      <alignment horizontal="right"/>
      <protection locked="0"/>
    </xf>
    <xf numFmtId="183" fontId="9" fillId="0" borderId="62" xfId="67" applyNumberFormat="1" applyFont="1" applyFill="1" applyBorder="1" applyAlignment="1" applyProtection="1">
      <alignment horizontal="right"/>
      <protection locked="0"/>
    </xf>
    <xf numFmtId="183" fontId="9" fillId="0" borderId="113" xfId="67" applyNumberFormat="1" applyFont="1" applyFill="1" applyBorder="1" applyAlignment="1" applyProtection="1">
      <alignment horizontal="center" vertical="center"/>
      <protection locked="0"/>
    </xf>
    <xf numFmtId="183" fontId="9" fillId="0" borderId="42" xfId="67" applyNumberFormat="1" applyFont="1" applyFill="1" applyBorder="1" applyAlignment="1" applyProtection="1">
      <alignment horizontal="right"/>
      <protection locked="0"/>
    </xf>
    <xf numFmtId="0" fontId="9" fillId="0" borderId="103" xfId="67" applyNumberFormat="1" applyFont="1" applyFill="1" applyBorder="1" applyAlignment="1">
      <alignment horizontal="center" vertical="center"/>
      <protection/>
    </xf>
    <xf numFmtId="0" fontId="9" fillId="0" borderId="133" xfId="67" applyNumberFormat="1" applyFont="1" applyFill="1" applyBorder="1" applyAlignment="1">
      <alignment horizontal="center" vertical="center"/>
      <protection/>
    </xf>
    <xf numFmtId="0" fontId="29" fillId="0" borderId="59" xfId="67" applyNumberFormat="1" applyFont="1" applyFill="1" applyBorder="1" applyAlignment="1">
      <alignment horizontal="center" vertical="center"/>
      <protection/>
    </xf>
    <xf numFmtId="183" fontId="29" fillId="0" borderId="59" xfId="67" applyNumberFormat="1" applyFont="1" applyFill="1" applyBorder="1" applyAlignment="1">
      <alignment vertical="center"/>
      <protection/>
    </xf>
    <xf numFmtId="183" fontId="29" fillId="0" borderId="59" xfId="67" applyNumberFormat="1" applyFont="1" applyFill="1" applyBorder="1" applyAlignment="1">
      <alignment horizontal="center" vertical="center"/>
      <protection/>
    </xf>
    <xf numFmtId="183" fontId="29" fillId="0" borderId="90" xfId="67" applyNumberFormat="1" applyFont="1" applyFill="1" applyBorder="1" applyAlignment="1">
      <alignment vertical="center"/>
      <protection/>
    </xf>
    <xf numFmtId="183" fontId="29" fillId="0" borderId="31" xfId="67" applyNumberFormat="1" applyFont="1" applyFill="1" applyBorder="1" applyAlignment="1">
      <alignment vertical="center"/>
      <protection/>
    </xf>
    <xf numFmtId="183" fontId="29" fillId="0" borderId="32" xfId="67" applyNumberFormat="1" applyFont="1" applyFill="1" applyBorder="1" applyAlignment="1">
      <alignment horizontal="center" vertical="center"/>
      <protection/>
    </xf>
    <xf numFmtId="183" fontId="29" fillId="0" borderId="61" xfId="67" applyNumberFormat="1" applyFont="1" applyFill="1" applyBorder="1" applyAlignment="1">
      <alignment vertical="center"/>
      <protection/>
    </xf>
    <xf numFmtId="0" fontId="9" fillId="0" borderId="19" xfId="67" applyNumberFormat="1" applyFont="1" applyFill="1" applyBorder="1" applyAlignment="1">
      <alignment horizontal="center" vertical="center"/>
      <protection/>
    </xf>
    <xf numFmtId="183" fontId="9" fillId="0" borderId="78" xfId="67" applyNumberFormat="1" applyFont="1" applyFill="1" applyBorder="1" applyAlignment="1" applyProtection="1">
      <alignment horizontal="right"/>
      <protection locked="0"/>
    </xf>
    <xf numFmtId="183" fontId="9" fillId="0" borderId="78" xfId="67" applyNumberFormat="1" applyFont="1" applyFill="1" applyBorder="1" applyAlignment="1" applyProtection="1">
      <alignment horizontal="center" vertical="center"/>
      <protection locked="0"/>
    </xf>
    <xf numFmtId="183" fontId="9" fillId="0" borderId="117" xfId="67" applyNumberFormat="1" applyFont="1" applyFill="1" applyBorder="1" applyAlignment="1" applyProtection="1">
      <alignment horizontal="right"/>
      <protection locked="0"/>
    </xf>
    <xf numFmtId="183" fontId="9" fillId="0" borderId="13" xfId="67" applyNumberFormat="1" applyFont="1" applyFill="1" applyBorder="1" applyAlignment="1" applyProtection="1">
      <alignment horizontal="right"/>
      <protection locked="0"/>
    </xf>
    <xf numFmtId="183" fontId="9" fillId="0" borderId="16" xfId="67" applyNumberFormat="1" applyFont="1" applyFill="1" applyBorder="1" applyAlignment="1" applyProtection="1">
      <alignment horizontal="center" vertical="center"/>
      <protection locked="0"/>
    </xf>
    <xf numFmtId="183" fontId="9" fillId="0" borderId="38" xfId="67" applyNumberFormat="1" applyFont="1" applyFill="1" applyBorder="1" applyAlignment="1" applyProtection="1">
      <alignment horizontal="right"/>
      <protection locked="0"/>
    </xf>
    <xf numFmtId="0" fontId="19" fillId="0" borderId="0" xfId="67" applyFont="1" applyFill="1" applyAlignment="1">
      <alignment vertical="top"/>
      <protection/>
    </xf>
    <xf numFmtId="0" fontId="6" fillId="0" borderId="39" xfId="67" applyFont="1" applyFill="1" applyBorder="1" applyAlignment="1">
      <alignment vertical="center"/>
      <protection/>
    </xf>
    <xf numFmtId="0" fontId="6" fillId="0" borderId="13" xfId="67" applyFont="1" applyFill="1" applyBorder="1" applyAlignment="1">
      <alignment vertical="center"/>
      <protection/>
    </xf>
    <xf numFmtId="183" fontId="6" fillId="0" borderId="0" xfId="67" applyNumberFormat="1" applyFont="1" applyFill="1" applyBorder="1" applyAlignment="1">
      <alignment vertical="center"/>
      <protection/>
    </xf>
    <xf numFmtId="183" fontId="6" fillId="0" borderId="11" xfId="67" applyNumberFormat="1" applyFont="1" applyFill="1" applyBorder="1" applyAlignment="1">
      <alignment vertical="center" wrapText="1"/>
      <protection/>
    </xf>
    <xf numFmtId="0" fontId="14" fillId="0" borderId="22" xfId="67" applyFont="1" applyFill="1" applyBorder="1" applyAlignment="1">
      <alignment horizontal="center" vertical="center"/>
      <protection/>
    </xf>
    <xf numFmtId="183" fontId="25" fillId="0" borderId="10" xfId="67" applyNumberFormat="1" applyFont="1" applyFill="1" applyBorder="1" applyAlignment="1">
      <alignment vertical="center"/>
      <protection/>
    </xf>
    <xf numFmtId="183" fontId="25" fillId="0" borderId="0" xfId="67" applyNumberFormat="1" applyFont="1" applyFill="1" applyBorder="1" applyAlignment="1">
      <alignment vertical="center"/>
      <protection/>
    </xf>
    <xf numFmtId="183" fontId="25" fillId="0" borderId="11" xfId="67" applyNumberFormat="1" applyFont="1" applyFill="1" applyBorder="1" applyAlignment="1">
      <alignment vertical="center"/>
      <protection/>
    </xf>
    <xf numFmtId="183" fontId="6" fillId="0" borderId="11" xfId="67" applyNumberFormat="1" applyFont="1" applyFill="1" applyBorder="1" applyAlignment="1" applyProtection="1">
      <alignment horizontal="right" vertical="center"/>
      <protection locked="0"/>
    </xf>
    <xf numFmtId="0" fontId="6" fillId="0" borderId="19" xfId="67" applyFont="1" applyFill="1" applyBorder="1" applyAlignment="1">
      <alignment horizontal="center" vertical="center"/>
      <protection/>
    </xf>
    <xf numFmtId="183" fontId="6" fillId="0" borderId="12" xfId="67" applyNumberFormat="1" applyFont="1" applyFill="1" applyBorder="1" applyAlignment="1" applyProtection="1">
      <alignment horizontal="right" vertical="center"/>
      <protection locked="0"/>
    </xf>
    <xf numFmtId="183" fontId="6" fillId="0" borderId="13" xfId="67" applyNumberFormat="1" applyFont="1" applyFill="1" applyBorder="1" applyAlignment="1">
      <alignment vertical="center"/>
      <protection/>
    </xf>
    <xf numFmtId="183" fontId="6" fillId="0" borderId="13" xfId="67" applyNumberFormat="1" applyFont="1" applyFill="1" applyBorder="1" applyAlignment="1" applyProtection="1">
      <alignment horizontal="right" vertical="center"/>
      <protection locked="0"/>
    </xf>
    <xf numFmtId="183" fontId="6" fillId="0" borderId="14" xfId="67" applyNumberFormat="1" applyFont="1" applyFill="1" applyBorder="1" applyAlignment="1" applyProtection="1">
      <alignment vertical="center"/>
      <protection locked="0"/>
    </xf>
    <xf numFmtId="183" fontId="6" fillId="0" borderId="0" xfId="67" applyNumberFormat="1" applyFont="1" applyFill="1" applyBorder="1" applyAlignment="1" applyProtection="1">
      <alignment horizontal="right" vertical="center"/>
      <protection locked="0"/>
    </xf>
    <xf numFmtId="183" fontId="6" fillId="0" borderId="12" xfId="67" applyNumberFormat="1" applyFont="1" applyFill="1" applyBorder="1" applyAlignment="1" applyProtection="1">
      <alignment vertical="center"/>
      <protection locked="0"/>
    </xf>
    <xf numFmtId="183" fontId="6" fillId="0" borderId="39" xfId="67" applyNumberFormat="1" applyFont="1" applyFill="1" applyBorder="1" applyAlignment="1">
      <alignment horizontal="right" vertical="center"/>
      <protection/>
    </xf>
    <xf numFmtId="0" fontId="6" fillId="0" borderId="118" xfId="67" applyFont="1" applyFill="1" applyBorder="1" applyAlignment="1">
      <alignment horizontal="right"/>
      <protection/>
    </xf>
    <xf numFmtId="41" fontId="6" fillId="0" borderId="39" xfId="67" applyNumberFormat="1" applyFont="1" applyFill="1" applyBorder="1" applyAlignment="1">
      <alignment vertical="center"/>
      <protection/>
    </xf>
    <xf numFmtId="41" fontId="6" fillId="0" borderId="18" xfId="67" applyNumberFormat="1" applyFont="1" applyFill="1" applyBorder="1" applyAlignment="1">
      <alignment vertical="center"/>
      <protection/>
    </xf>
    <xf numFmtId="41" fontId="6" fillId="0" borderId="120" xfId="67" applyNumberFormat="1" applyFont="1" applyFill="1" applyBorder="1" applyAlignment="1">
      <alignment vertical="center"/>
      <protection/>
    </xf>
    <xf numFmtId="0" fontId="6" fillId="0" borderId="40" xfId="67" applyFont="1" applyFill="1" applyBorder="1">
      <alignment/>
      <protection/>
    </xf>
    <xf numFmtId="41" fontId="6" fillId="0" borderId="0" xfId="67" applyNumberFormat="1" applyFont="1" applyFill="1" applyBorder="1" applyAlignment="1">
      <alignment horizontal="center" vertical="center"/>
      <protection/>
    </xf>
    <xf numFmtId="41" fontId="6" fillId="0" borderId="11" xfId="67" applyNumberFormat="1" applyFont="1" applyFill="1" applyBorder="1" applyAlignment="1">
      <alignment horizontal="center" vertical="center"/>
      <protection/>
    </xf>
    <xf numFmtId="0" fontId="6" fillId="0" borderId="115" xfId="67" applyFont="1" applyFill="1" applyBorder="1">
      <alignment/>
      <protection/>
    </xf>
    <xf numFmtId="41" fontId="6" fillId="0" borderId="13" xfId="67" applyNumberFormat="1" applyFont="1" applyFill="1" applyBorder="1" applyAlignment="1">
      <alignment vertical="center"/>
      <protection/>
    </xf>
    <xf numFmtId="41" fontId="6" fillId="0" borderId="12" xfId="67" applyNumberFormat="1" applyFont="1" applyFill="1" applyBorder="1" applyAlignment="1">
      <alignment vertical="center"/>
      <protection/>
    </xf>
    <xf numFmtId="41" fontId="6" fillId="0" borderId="14" xfId="67" applyNumberFormat="1" applyFont="1" applyFill="1" applyBorder="1" applyAlignment="1">
      <alignment vertical="center"/>
      <protection/>
    </xf>
    <xf numFmtId="41" fontId="6" fillId="0" borderId="22" xfId="67" applyNumberFormat="1" applyFont="1" applyFill="1" applyBorder="1" applyAlignment="1">
      <alignment horizontal="center" vertical="center"/>
      <protection/>
    </xf>
    <xf numFmtId="41" fontId="6" fillId="0" borderId="19" xfId="67" applyNumberFormat="1" applyFont="1" applyFill="1" applyBorder="1" applyAlignment="1">
      <alignment horizontal="center" vertical="center"/>
      <protection/>
    </xf>
    <xf numFmtId="183" fontId="6" fillId="0" borderId="14" xfId="67" applyNumberFormat="1" applyFont="1" applyFill="1" applyBorder="1" applyAlignment="1" applyProtection="1">
      <alignment horizontal="right" vertical="center"/>
      <protection locked="0"/>
    </xf>
    <xf numFmtId="0" fontId="22" fillId="0" borderId="0" xfId="67" applyFont="1" applyFill="1" applyAlignment="1">
      <alignment vertical="top"/>
      <protection/>
    </xf>
    <xf numFmtId="0" fontId="22" fillId="0" borderId="0" xfId="67" applyFont="1" applyFill="1">
      <alignment/>
      <protection/>
    </xf>
    <xf numFmtId="0" fontId="0" fillId="0" borderId="134" xfId="67" applyFont="1" applyFill="1" applyBorder="1">
      <alignment/>
      <protection/>
    </xf>
    <xf numFmtId="0" fontId="6" fillId="0" borderId="135" xfId="67" applyFont="1" applyFill="1" applyBorder="1" applyAlignment="1">
      <alignment horizontal="center" vertical="center"/>
      <protection/>
    </xf>
    <xf numFmtId="0" fontId="6" fillId="0" borderId="136" xfId="67" applyFont="1" applyFill="1" applyBorder="1" applyAlignment="1">
      <alignment horizontal="center" vertical="center"/>
      <protection/>
    </xf>
    <xf numFmtId="0" fontId="6" fillId="0" borderId="137" xfId="67" applyFont="1" applyFill="1" applyBorder="1" applyAlignment="1">
      <alignment horizontal="center" vertical="center"/>
      <protection/>
    </xf>
    <xf numFmtId="184" fontId="6" fillId="0" borderId="10" xfId="67" applyNumberFormat="1" applyFont="1" applyFill="1" applyBorder="1" applyAlignment="1">
      <alignment horizontal="center" vertical="center"/>
      <protection/>
    </xf>
    <xf numFmtId="184" fontId="6" fillId="0" borderId="0" xfId="67" applyNumberFormat="1" applyFont="1" applyFill="1" applyBorder="1" applyAlignment="1">
      <alignment horizontal="center" vertical="center"/>
      <protection/>
    </xf>
    <xf numFmtId="184" fontId="6" fillId="0" borderId="11" xfId="67" applyNumberFormat="1" applyFont="1" applyFill="1" applyBorder="1" applyAlignment="1">
      <alignment horizontal="center" vertical="center"/>
      <protection/>
    </xf>
    <xf numFmtId="184" fontId="6" fillId="0" borderId="0" xfId="67" applyNumberFormat="1" applyFont="1" applyFill="1" applyBorder="1" applyAlignment="1" applyProtection="1">
      <alignment vertical="center"/>
      <protection locked="0"/>
    </xf>
    <xf numFmtId="184" fontId="6" fillId="0" borderId="11" xfId="67" applyNumberFormat="1" applyFont="1" applyFill="1" applyBorder="1" applyAlignment="1" applyProtection="1">
      <alignment horizontal="right" vertical="center"/>
      <protection locked="0"/>
    </xf>
    <xf numFmtId="184" fontId="6" fillId="0" borderId="0" xfId="67" applyNumberFormat="1" applyFont="1" applyFill="1" applyBorder="1" applyAlignment="1" applyProtection="1">
      <alignment horizontal="right" vertical="center"/>
      <protection locked="0"/>
    </xf>
    <xf numFmtId="184" fontId="6" fillId="0" borderId="12" xfId="67" applyNumberFormat="1" applyFont="1" applyFill="1" applyBorder="1" applyAlignment="1" applyProtection="1">
      <alignment horizontal="right" vertical="center"/>
      <protection locked="0"/>
    </xf>
    <xf numFmtId="184" fontId="6" fillId="0" borderId="14" xfId="67" applyNumberFormat="1" applyFont="1" applyFill="1" applyBorder="1" applyAlignment="1" applyProtection="1">
      <alignment horizontal="right" vertical="center"/>
      <protection locked="0"/>
    </xf>
    <xf numFmtId="0" fontId="13" fillId="0" borderId="0" xfId="67" applyFont="1" applyFill="1">
      <alignment/>
      <protection/>
    </xf>
    <xf numFmtId="184" fontId="25" fillId="0" borderId="10" xfId="67" applyNumberFormat="1" applyFont="1" applyFill="1" applyBorder="1" applyAlignment="1">
      <alignment vertical="center"/>
      <protection/>
    </xf>
    <xf numFmtId="184" fontId="25" fillId="0" borderId="0" xfId="67" applyNumberFormat="1" applyFont="1" applyFill="1" applyBorder="1" applyAlignment="1">
      <alignment vertical="center"/>
      <protection/>
    </xf>
    <xf numFmtId="184" fontId="25" fillId="0" borderId="11" xfId="67" applyNumberFormat="1" applyFont="1" applyFill="1" applyBorder="1" applyAlignment="1">
      <alignment vertical="center"/>
      <protection/>
    </xf>
    <xf numFmtId="41" fontId="11" fillId="0" borderId="0" xfId="67" applyNumberFormat="1" applyFont="1" applyFill="1" applyAlignment="1">
      <alignment/>
      <protection/>
    </xf>
    <xf numFmtId="41" fontId="6" fillId="0" borderId="17" xfId="67" applyNumberFormat="1" applyFont="1" applyFill="1" applyBorder="1" applyAlignment="1">
      <alignment horizontal="right" vertical="top"/>
      <protection/>
    </xf>
    <xf numFmtId="0" fontId="6" fillId="0" borderId="39" xfId="67" applyFont="1" applyFill="1" applyBorder="1">
      <alignment/>
      <protection/>
    </xf>
    <xf numFmtId="41" fontId="6" fillId="0" borderId="119" xfId="67" applyNumberFormat="1" applyFont="1" applyFill="1" applyBorder="1" applyAlignment="1">
      <alignment horizontal="center" vertical="center"/>
      <protection/>
    </xf>
    <xf numFmtId="41" fontId="6" fillId="0" borderId="39" xfId="67" applyNumberFormat="1" applyFont="1" applyFill="1" applyBorder="1" applyAlignment="1">
      <alignment horizontal="center" vertical="center"/>
      <protection/>
    </xf>
    <xf numFmtId="41" fontId="8" fillId="0" borderId="18" xfId="67" applyNumberFormat="1" applyFont="1" applyFill="1" applyBorder="1" applyAlignment="1">
      <alignment horizontal="center" vertical="center"/>
      <protection/>
    </xf>
    <xf numFmtId="41" fontId="6" fillId="0" borderId="18" xfId="67" applyNumberFormat="1" applyFont="1" applyFill="1" applyBorder="1" applyAlignment="1">
      <alignment horizontal="center" vertical="center"/>
      <protection/>
    </xf>
    <xf numFmtId="41" fontId="8" fillId="0" borderId="39" xfId="67" applyNumberFormat="1" applyFont="1" applyFill="1" applyBorder="1" applyAlignment="1">
      <alignment horizontal="center" vertical="center"/>
      <protection/>
    </xf>
    <xf numFmtId="41" fontId="8" fillId="0" borderId="44" xfId="67" applyNumberFormat="1" applyFont="1" applyFill="1" applyBorder="1" applyAlignment="1">
      <alignment horizontal="center" vertical="center"/>
      <protection/>
    </xf>
    <xf numFmtId="41" fontId="6" fillId="0" borderId="22" xfId="67" applyNumberFormat="1" applyFont="1" applyFill="1" applyBorder="1" applyAlignment="1">
      <alignment horizontal="right" vertical="top"/>
      <protection/>
    </xf>
    <xf numFmtId="41" fontId="6" fillId="0" borderId="22" xfId="67" applyNumberFormat="1" applyFont="1" applyFill="1" applyBorder="1" applyAlignment="1">
      <alignment horizontal="left"/>
      <protection/>
    </xf>
    <xf numFmtId="41" fontId="6" fillId="0" borderId="19" xfId="67" applyNumberFormat="1" applyFont="1" applyFill="1" applyBorder="1" applyAlignment="1">
      <alignment/>
      <protection/>
    </xf>
    <xf numFmtId="0" fontId="6" fillId="0" borderId="13" xfId="67" applyFont="1" applyFill="1" applyBorder="1">
      <alignment/>
      <protection/>
    </xf>
    <xf numFmtId="41" fontId="6" fillId="0" borderId="13" xfId="67" applyNumberFormat="1" applyFont="1" applyFill="1" applyBorder="1" applyAlignment="1">
      <alignment horizontal="center" vertical="center"/>
      <protection/>
    </xf>
    <xf numFmtId="41" fontId="6" fillId="0" borderId="12" xfId="67" applyNumberFormat="1" applyFont="1" applyFill="1" applyBorder="1" applyAlignment="1">
      <alignment horizontal="center" vertical="center"/>
      <protection/>
    </xf>
    <xf numFmtId="41" fontId="6" fillId="0" borderId="38" xfId="67" applyNumberFormat="1" applyFont="1" applyFill="1" applyBorder="1" applyAlignment="1">
      <alignment horizontal="center" vertical="center"/>
      <protection/>
    </xf>
    <xf numFmtId="184" fontId="6" fillId="0" borderId="37" xfId="67" applyNumberFormat="1" applyFont="1" applyFill="1" applyBorder="1" applyAlignment="1">
      <alignment horizontal="center" vertical="center"/>
      <protection/>
    </xf>
    <xf numFmtId="184" fontId="25" fillId="0" borderId="37" xfId="67" applyNumberFormat="1" applyFont="1" applyFill="1" applyBorder="1" applyAlignment="1">
      <alignment vertical="center"/>
      <protection/>
    </xf>
    <xf numFmtId="41" fontId="6" fillId="0" borderId="22" xfId="67" applyNumberFormat="1" applyFont="1" applyFill="1" applyBorder="1" applyAlignment="1">
      <alignment vertical="center"/>
      <protection/>
    </xf>
    <xf numFmtId="183" fontId="6" fillId="0" borderId="37" xfId="67" applyNumberFormat="1" applyFont="1" applyFill="1" applyBorder="1" applyAlignment="1">
      <alignment vertical="center"/>
      <protection/>
    </xf>
    <xf numFmtId="41" fontId="9" fillId="0" borderId="22" xfId="67" applyNumberFormat="1" applyFont="1" applyFill="1" applyBorder="1" applyAlignment="1">
      <alignment horizontal="center" vertical="center"/>
      <protection/>
    </xf>
    <xf numFmtId="184" fontId="27" fillId="0" borderId="10" xfId="67" applyNumberFormat="1" applyFont="1" applyFill="1" applyBorder="1" applyAlignment="1">
      <alignment horizontal="right" vertical="center"/>
      <protection/>
    </xf>
    <xf numFmtId="184" fontId="6" fillId="0" borderId="10" xfId="67" applyNumberFormat="1" applyFont="1" applyFill="1" applyBorder="1" applyAlignment="1" applyProtection="1">
      <alignment horizontal="right" vertical="center"/>
      <protection locked="0"/>
    </xf>
    <xf numFmtId="184" fontId="6" fillId="0" borderId="37" xfId="67" applyNumberFormat="1" applyFont="1" applyFill="1" applyBorder="1" applyAlignment="1" applyProtection="1">
      <alignment horizontal="right" vertical="center"/>
      <protection locked="0"/>
    </xf>
    <xf numFmtId="0" fontId="9" fillId="0" borderId="40" xfId="67" applyFont="1" applyFill="1" applyBorder="1" applyAlignment="1">
      <alignment horizontal="center" vertical="center"/>
      <protection/>
    </xf>
    <xf numFmtId="41" fontId="9" fillId="0" borderId="19" xfId="67" applyNumberFormat="1" applyFont="1" applyFill="1" applyBorder="1" applyAlignment="1">
      <alignment horizontal="center" vertical="center"/>
      <protection/>
    </xf>
    <xf numFmtId="184" fontId="27" fillId="0" borderId="13" xfId="67" applyNumberFormat="1" applyFont="1" applyFill="1" applyBorder="1" applyAlignment="1">
      <alignment horizontal="right" vertical="center"/>
      <protection/>
    </xf>
    <xf numFmtId="184" fontId="6" fillId="0" borderId="13" xfId="67" applyNumberFormat="1" applyFont="1" applyFill="1" applyBorder="1" applyAlignment="1" applyProtection="1">
      <alignment horizontal="right" vertical="center"/>
      <protection locked="0"/>
    </xf>
    <xf numFmtId="184" fontId="6" fillId="0" borderId="38" xfId="67" applyNumberFormat="1" applyFont="1" applyFill="1" applyBorder="1" applyAlignment="1" applyProtection="1">
      <alignment horizontal="right" vertical="center"/>
      <protection locked="0"/>
    </xf>
    <xf numFmtId="41" fontId="9" fillId="0" borderId="0" xfId="67" applyNumberFormat="1" applyFont="1" applyFill="1" applyAlignment="1">
      <alignment/>
      <protection/>
    </xf>
    <xf numFmtId="38" fontId="19" fillId="0" borderId="0" xfId="49" applyFont="1" applyAlignment="1">
      <alignment/>
    </xf>
    <xf numFmtId="38" fontId="22" fillId="0" borderId="0" xfId="49" applyFont="1" applyAlignment="1">
      <alignment/>
    </xf>
    <xf numFmtId="38" fontId="22" fillId="0" borderId="0" xfId="49" applyFont="1" applyAlignment="1">
      <alignment/>
    </xf>
    <xf numFmtId="38" fontId="8" fillId="0" borderId="0" xfId="49" applyFont="1" applyAlignment="1">
      <alignment/>
    </xf>
    <xf numFmtId="38" fontId="8" fillId="0" borderId="0" xfId="49" applyFont="1" applyFill="1" applyAlignment="1">
      <alignment/>
    </xf>
    <xf numFmtId="38" fontId="8" fillId="0" borderId="0" xfId="49" applyFont="1" applyBorder="1" applyAlignment="1">
      <alignment/>
    </xf>
    <xf numFmtId="38" fontId="8" fillId="0" borderId="0" xfId="49" applyFont="1" applyBorder="1" applyAlignment="1">
      <alignment/>
    </xf>
    <xf numFmtId="0" fontId="8" fillId="0" borderId="0" xfId="66" applyFont="1" applyAlignment="1">
      <alignment horizontal="right"/>
      <protection/>
    </xf>
    <xf numFmtId="38" fontId="8" fillId="0" borderId="17" xfId="49" applyFont="1" applyBorder="1" applyAlignment="1">
      <alignment horizontal="center"/>
    </xf>
    <xf numFmtId="38" fontId="8" fillId="0" borderId="138" xfId="49" applyFont="1" applyBorder="1" applyAlignment="1">
      <alignment horizontal="center"/>
    </xf>
    <xf numFmtId="38" fontId="8" fillId="0" borderId="39" xfId="49" applyFont="1" applyBorder="1" applyAlignment="1">
      <alignment/>
    </xf>
    <xf numFmtId="38" fontId="8" fillId="0" borderId="22" xfId="49" applyFont="1" applyBorder="1" applyAlignment="1">
      <alignment horizontal="center"/>
    </xf>
    <xf numFmtId="38" fontId="8" fillId="0" borderId="34" xfId="49" applyFont="1" applyBorder="1" applyAlignment="1">
      <alignment horizontal="center"/>
    </xf>
    <xf numFmtId="38" fontId="8" fillId="0" borderId="10" xfId="49" applyFont="1" applyBorder="1" applyAlignment="1">
      <alignment/>
    </xf>
    <xf numFmtId="38" fontId="8" fillId="0" borderId="15" xfId="49" applyFont="1" applyBorder="1" applyAlignment="1" quotePrefix="1">
      <alignment horizontal="center" vertical="center"/>
    </xf>
    <xf numFmtId="38" fontId="8" fillId="0" borderId="32" xfId="49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38" fontId="13" fillId="0" borderId="10" xfId="49" applyFont="1" applyBorder="1" applyAlignment="1" quotePrefix="1">
      <alignment horizontal="center" vertical="center" wrapText="1"/>
    </xf>
    <xf numFmtId="38" fontId="13" fillId="0" borderId="32" xfId="49" applyFont="1" applyBorder="1" applyAlignment="1" quotePrefix="1">
      <alignment horizontal="center" vertical="center" wrapText="1"/>
    </xf>
    <xf numFmtId="38" fontId="13" fillId="0" borderId="31" xfId="49" applyFont="1" applyBorder="1" applyAlignment="1" quotePrefix="1">
      <alignment horizontal="center" vertical="center" wrapText="1"/>
    </xf>
    <xf numFmtId="38" fontId="13" fillId="0" borderId="10" xfId="49" applyFont="1" applyBorder="1" applyAlignment="1">
      <alignment horizontal="center" vertical="center" wrapText="1"/>
    </xf>
    <xf numFmtId="38" fontId="13" fillId="0" borderId="32" xfId="49" applyFont="1" applyBorder="1" applyAlignment="1">
      <alignment horizontal="center" vertical="center" wrapText="1"/>
    </xf>
    <xf numFmtId="38" fontId="13" fillId="0" borderId="33" xfId="49" applyFont="1" applyBorder="1" applyAlignment="1">
      <alignment horizontal="center" vertical="center" wrapText="1"/>
    </xf>
    <xf numFmtId="38" fontId="8" fillId="0" borderId="34" xfId="49" applyFont="1" applyBorder="1" applyAlignment="1" quotePrefix="1">
      <alignment vertical="top"/>
    </xf>
    <xf numFmtId="38" fontId="8" fillId="0" borderId="22" xfId="49" applyFont="1" applyBorder="1" applyAlignment="1">
      <alignment horizontal="left"/>
    </xf>
    <xf numFmtId="38" fontId="8" fillId="0" borderId="22" xfId="49" applyFont="1" applyBorder="1" applyAlignment="1">
      <alignment/>
    </xf>
    <xf numFmtId="38" fontId="8" fillId="0" borderId="34" xfId="49" applyFont="1" applyBorder="1" applyAlignment="1">
      <alignment/>
    </xf>
    <xf numFmtId="38" fontId="8" fillId="0" borderId="19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3" xfId="49" applyFont="1" applyBorder="1" applyAlignment="1">
      <alignment/>
    </xf>
    <xf numFmtId="38" fontId="8" fillId="0" borderId="13" xfId="49" applyFont="1" applyBorder="1" applyAlignment="1">
      <alignment horizontal="center"/>
    </xf>
    <xf numFmtId="38" fontId="13" fillId="0" borderId="12" xfId="49" applyFont="1" applyBorder="1" applyAlignment="1" quotePrefix="1">
      <alignment horizontal="center" vertical="distributed" textRotation="255"/>
    </xf>
    <xf numFmtId="38" fontId="13" fillId="0" borderId="16" xfId="49" applyFont="1" applyBorder="1" applyAlignment="1" quotePrefix="1">
      <alignment horizontal="center" vertical="distributed" textRotation="255"/>
    </xf>
    <xf numFmtId="38" fontId="8" fillId="0" borderId="13" xfId="49" applyFont="1" applyBorder="1" applyAlignment="1">
      <alignment horizontal="center" vertical="distributed" textRotation="255"/>
    </xf>
    <xf numFmtId="38" fontId="8" fillId="0" borderId="12" xfId="49" applyFont="1" applyBorder="1" applyAlignment="1">
      <alignment horizontal="center" vertical="distributed" textRotation="255"/>
    </xf>
    <xf numFmtId="38" fontId="13" fillId="0" borderId="13" xfId="49" applyFont="1" applyBorder="1" applyAlignment="1" quotePrefix="1">
      <alignment horizontal="center" vertical="distributed" textRotation="255"/>
    </xf>
    <xf numFmtId="38" fontId="8" fillId="0" borderId="12" xfId="49" applyFont="1" applyBorder="1" applyAlignment="1">
      <alignment horizontal="center"/>
    </xf>
    <xf numFmtId="38" fontId="13" fillId="0" borderId="16" xfId="49" applyFont="1" applyBorder="1" applyAlignment="1">
      <alignment horizontal="center" vertical="distributed" textRotation="255"/>
    </xf>
    <xf numFmtId="38" fontId="13" fillId="0" borderId="14" xfId="49" applyFont="1" applyBorder="1" applyAlignment="1" quotePrefix="1">
      <alignment horizontal="center" vertical="distributed" textRotation="255"/>
    </xf>
    <xf numFmtId="38" fontId="13" fillId="0" borderId="39" xfId="49" applyFont="1" applyBorder="1" applyAlignment="1">
      <alignment horizontal="center" vertical="center"/>
    </xf>
    <xf numFmtId="183" fontId="13" fillId="0" borderId="10" xfId="49" applyNumberFormat="1" applyFont="1" applyFill="1" applyBorder="1" applyAlignment="1">
      <alignment vertical="center"/>
    </xf>
    <xf numFmtId="183" fontId="8" fillId="0" borderId="23" xfId="49" applyNumberFormat="1" applyFont="1" applyFill="1" applyBorder="1" applyAlignment="1" applyProtection="1">
      <alignment vertical="center"/>
      <protection/>
    </xf>
    <xf numFmtId="183" fontId="8" fillId="0" borderId="120" xfId="49" applyNumberFormat="1" applyFont="1" applyFill="1" applyBorder="1" applyAlignment="1" applyProtection="1">
      <alignment vertical="center"/>
      <protection/>
    </xf>
    <xf numFmtId="38" fontId="13" fillId="0" borderId="10" xfId="49" applyFont="1" applyBorder="1" applyAlignment="1">
      <alignment horizontal="center" vertical="center"/>
    </xf>
    <xf numFmtId="183" fontId="8" fillId="0" borderId="11" xfId="49" applyNumberFormat="1" applyFont="1" applyFill="1" applyBorder="1" applyAlignment="1" applyProtection="1">
      <alignment vertical="center"/>
      <protection/>
    </xf>
    <xf numFmtId="38" fontId="54" fillId="0" borderId="40" xfId="49" applyFont="1" applyBorder="1" applyAlignment="1">
      <alignment horizontal="right" vertical="center"/>
    </xf>
    <xf numFmtId="38" fontId="54" fillId="0" borderId="15" xfId="49" applyFont="1" applyBorder="1" applyAlignment="1" quotePrefix="1">
      <alignment horizontal="center" vertical="center"/>
    </xf>
    <xf numFmtId="183" fontId="54" fillId="0" borderId="10" xfId="49" applyNumberFormat="1" applyFont="1" applyFill="1" applyBorder="1" applyAlignment="1">
      <alignment horizontal="right" vertical="center"/>
    </xf>
    <xf numFmtId="183" fontId="55" fillId="0" borderId="23" xfId="49" applyNumberFormat="1" applyFont="1" applyFill="1" applyBorder="1" applyAlignment="1" applyProtection="1">
      <alignment vertical="center"/>
      <protection/>
    </xf>
    <xf numFmtId="183" fontId="55" fillId="0" borderId="11" xfId="49" applyNumberFormat="1" applyFont="1" applyFill="1" applyBorder="1" applyAlignment="1" applyProtection="1">
      <alignment vertical="center"/>
      <protection/>
    </xf>
    <xf numFmtId="38" fontId="54" fillId="0" borderId="0" xfId="49" applyFont="1" applyAlignment="1">
      <alignment horizontal="right" vertical="center"/>
    </xf>
    <xf numFmtId="183" fontId="56" fillId="0" borderId="10" xfId="49" applyNumberFormat="1" applyFont="1" applyFill="1" applyBorder="1" applyAlignment="1">
      <alignment horizontal="right" vertical="center"/>
    </xf>
    <xf numFmtId="183" fontId="57" fillId="0" borderId="23" xfId="49" applyNumberFormat="1" applyFont="1" applyFill="1" applyBorder="1" applyAlignment="1" applyProtection="1">
      <alignment vertical="center"/>
      <protection/>
    </xf>
    <xf numFmtId="183" fontId="57" fillId="0" borderId="11" xfId="49" applyNumberFormat="1" applyFont="1" applyFill="1" applyBorder="1" applyAlignment="1" applyProtection="1">
      <alignment vertical="center"/>
      <protection/>
    </xf>
    <xf numFmtId="38" fontId="13" fillId="0" borderId="40" xfId="49" applyFont="1" applyBorder="1" applyAlignment="1">
      <alignment horizontal="distributed" vertical="center"/>
    </xf>
    <xf numFmtId="38" fontId="13" fillId="0" borderId="15" xfId="49" applyFont="1" applyBorder="1" applyAlignment="1">
      <alignment horizontal="distributed" vertical="center"/>
    </xf>
    <xf numFmtId="183" fontId="13" fillId="0" borderId="10" xfId="49" applyNumberFormat="1" applyFont="1" applyFill="1" applyBorder="1" applyAlignment="1" applyProtection="1">
      <alignment vertical="center"/>
      <protection/>
    </xf>
    <xf numFmtId="38" fontId="8" fillId="0" borderId="0" xfId="49" applyFont="1" applyAlignment="1">
      <alignment vertical="center"/>
    </xf>
    <xf numFmtId="38" fontId="8" fillId="0" borderId="40" xfId="49" applyFont="1" applyBorder="1" applyAlignment="1">
      <alignment vertical="center"/>
    </xf>
    <xf numFmtId="38" fontId="13" fillId="0" borderId="15" xfId="49" applyFont="1" applyBorder="1" applyAlignment="1">
      <alignment horizontal="right" vertical="center"/>
    </xf>
    <xf numFmtId="183" fontId="8" fillId="0" borderId="23" xfId="49" applyNumberFormat="1" applyFont="1" applyFill="1" applyBorder="1" applyAlignment="1" applyProtection="1">
      <alignment horizontal="center" vertical="center"/>
      <protection/>
    </xf>
    <xf numFmtId="183" fontId="8" fillId="0" borderId="23" xfId="49" applyNumberFormat="1" applyFont="1" applyFill="1" applyBorder="1" applyAlignment="1" applyProtection="1">
      <alignment horizontal="right" vertical="center"/>
      <protection/>
    </xf>
    <xf numFmtId="183" fontId="8" fillId="0" borderId="11" xfId="49" applyNumberFormat="1" applyFont="1" applyFill="1" applyBorder="1" applyAlignment="1" applyProtection="1">
      <alignment horizontal="right" vertical="center"/>
      <protection/>
    </xf>
    <xf numFmtId="38" fontId="13" fillId="0" borderId="15" xfId="49" applyFont="1" applyBorder="1" applyAlignment="1" quotePrefix="1">
      <alignment horizontal="right" vertical="center"/>
    </xf>
    <xf numFmtId="38" fontId="8" fillId="0" borderId="40" xfId="49" applyFont="1" applyBorder="1" applyAlignment="1">
      <alignment vertical="top"/>
    </xf>
    <xf numFmtId="38" fontId="13" fillId="0" borderId="15" xfId="49" applyFont="1" applyBorder="1" applyAlignment="1">
      <alignment horizontal="right" vertical="top"/>
    </xf>
    <xf numFmtId="183" fontId="13" fillId="0" borderId="10" xfId="49" applyNumberFormat="1" applyFont="1" applyFill="1" applyBorder="1" applyAlignment="1" applyProtection="1">
      <alignment vertical="top"/>
      <protection/>
    </xf>
    <xf numFmtId="38" fontId="8" fillId="0" borderId="0" xfId="49" applyFont="1" applyAlignment="1">
      <alignment vertical="top"/>
    </xf>
    <xf numFmtId="3" fontId="8" fillId="0" borderId="54" xfId="66" applyNumberFormat="1" applyFont="1" applyFill="1" applyBorder="1" applyAlignment="1" applyProtection="1">
      <alignment horizontal="center" vertical="center"/>
      <protection/>
    </xf>
    <xf numFmtId="3" fontId="8" fillId="0" borderId="55" xfId="66" applyNumberFormat="1" applyFont="1" applyFill="1" applyBorder="1" applyAlignment="1" applyProtection="1">
      <alignment horizontal="center" vertical="center"/>
      <protection/>
    </xf>
    <xf numFmtId="183" fontId="8" fillId="0" borderId="55" xfId="49" applyNumberFormat="1" applyFont="1" applyFill="1" applyBorder="1" applyAlignment="1" applyProtection="1">
      <alignment horizontal="center" vertical="center"/>
      <protection/>
    </xf>
    <xf numFmtId="183" fontId="8" fillId="0" borderId="66" xfId="49" applyNumberFormat="1" applyFont="1" applyFill="1" applyBorder="1" applyAlignment="1" applyProtection="1">
      <alignment vertical="center"/>
      <protection/>
    </xf>
    <xf numFmtId="183" fontId="8" fillId="0" borderId="56" xfId="49" applyNumberFormat="1" applyFont="1" applyFill="1" applyBorder="1" applyAlignment="1" applyProtection="1">
      <alignment vertical="center"/>
      <protection/>
    </xf>
    <xf numFmtId="183" fontId="8" fillId="0" borderId="56" xfId="49" applyNumberFormat="1" applyFont="1" applyFill="1" applyBorder="1" applyAlignment="1" applyProtection="1">
      <alignment horizontal="center" vertical="center"/>
      <protection/>
    </xf>
    <xf numFmtId="183" fontId="8" fillId="0" borderId="56" xfId="49" applyNumberFormat="1" applyFont="1" applyFill="1" applyBorder="1" applyAlignment="1" applyProtection="1">
      <alignment horizontal="right" vertical="center"/>
      <protection/>
    </xf>
    <xf numFmtId="183" fontId="8" fillId="0" borderId="29" xfId="49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Alignment="1">
      <alignment vertical="center"/>
    </xf>
    <xf numFmtId="183" fontId="8" fillId="0" borderId="70" xfId="49" applyNumberFormat="1" applyFont="1" applyFill="1" applyBorder="1" applyAlignment="1" applyProtection="1">
      <alignment horizontal="center" vertical="center"/>
      <protection/>
    </xf>
    <xf numFmtId="183" fontId="8" fillId="0" borderId="27" xfId="49" applyNumberFormat="1" applyFont="1" applyFill="1" applyBorder="1" applyAlignment="1" applyProtection="1">
      <alignment horizontal="center" vertical="center"/>
      <protection/>
    </xf>
    <xf numFmtId="183" fontId="8" fillId="0" borderId="105" xfId="49" applyNumberFormat="1" applyFont="1" applyFill="1" applyBorder="1" applyAlignment="1" applyProtection="1">
      <alignment horizontal="center" vertical="center"/>
      <protection/>
    </xf>
    <xf numFmtId="3" fontId="8" fillId="0" borderId="26" xfId="66" applyNumberFormat="1" applyFont="1" applyFill="1" applyBorder="1" applyAlignment="1" applyProtection="1">
      <alignment horizontal="center" vertical="center"/>
      <protection/>
    </xf>
    <xf numFmtId="3" fontId="8" fillId="0" borderId="27" xfId="66" applyNumberFormat="1" applyFont="1" applyFill="1" applyBorder="1" applyAlignment="1" applyProtection="1">
      <alignment horizontal="center" vertical="center"/>
      <protection/>
    </xf>
    <xf numFmtId="183" fontId="8" fillId="0" borderId="27" xfId="49" applyNumberFormat="1" applyFont="1" applyFill="1" applyBorder="1" applyAlignment="1" applyProtection="1">
      <alignment vertical="center"/>
      <protection/>
    </xf>
    <xf numFmtId="183" fontId="8" fillId="0" borderId="114" xfId="49" applyNumberFormat="1" applyFont="1" applyFill="1" applyBorder="1" applyAlignment="1" applyProtection="1">
      <alignment vertical="center"/>
      <protection/>
    </xf>
    <xf numFmtId="3" fontId="8" fillId="0" borderId="22" xfId="66" applyNumberFormat="1" applyFont="1" applyFill="1" applyBorder="1" applyAlignment="1" applyProtection="1">
      <alignment horizontal="center" vertical="center"/>
      <protection/>
    </xf>
    <xf numFmtId="3" fontId="8" fillId="0" borderId="23" xfId="66" applyNumberFormat="1" applyFont="1" applyFill="1" applyBorder="1" applyAlignment="1" applyProtection="1">
      <alignment horizontal="center" vertical="center"/>
      <protection/>
    </xf>
    <xf numFmtId="183" fontId="8" fillId="0" borderId="15" xfId="49" applyNumberFormat="1" applyFont="1" applyFill="1" applyBorder="1" applyAlignment="1" applyProtection="1">
      <alignment vertical="center"/>
      <protection/>
    </xf>
    <xf numFmtId="3" fontId="8" fillId="0" borderId="52" xfId="66" applyNumberFormat="1" applyFont="1" applyFill="1" applyBorder="1" applyAlignment="1" applyProtection="1">
      <alignment horizontal="center" vertical="center"/>
      <protection/>
    </xf>
    <xf numFmtId="3" fontId="8" fillId="0" borderId="53" xfId="66" applyNumberFormat="1" applyFont="1" applyFill="1" applyBorder="1" applyAlignment="1" applyProtection="1">
      <alignment horizontal="center" vertical="center"/>
      <protection/>
    </xf>
    <xf numFmtId="183" fontId="8" fillId="0" borderId="53" xfId="49" applyNumberFormat="1" applyFont="1" applyFill="1" applyBorder="1" applyAlignment="1" applyProtection="1">
      <alignment horizontal="center" vertical="center"/>
      <protection/>
    </xf>
    <xf numFmtId="183" fontId="8" fillId="0" borderId="45" xfId="49" applyNumberFormat="1" applyFont="1" applyFill="1" applyBorder="1" applyAlignment="1" applyProtection="1">
      <alignment horizontal="right" vertical="center"/>
      <protection/>
    </xf>
    <xf numFmtId="183" fontId="8" fillId="0" borderId="46" xfId="49" applyNumberFormat="1" applyFont="1" applyFill="1" applyBorder="1" applyAlignment="1" applyProtection="1">
      <alignment vertical="center"/>
      <protection/>
    </xf>
    <xf numFmtId="183" fontId="8" fillId="0" borderId="46" xfId="49" applyNumberFormat="1" applyFont="1" applyFill="1" applyBorder="1" applyAlignment="1" applyProtection="1">
      <alignment horizontal="center" vertical="center"/>
      <protection/>
    </xf>
    <xf numFmtId="183" fontId="8" fillId="0" borderId="46" xfId="49" applyNumberFormat="1" applyFont="1" applyFill="1" applyBorder="1" applyAlignment="1" applyProtection="1">
      <alignment horizontal="right" vertical="center"/>
      <protection/>
    </xf>
    <xf numFmtId="183" fontId="8" fillId="0" borderId="77" xfId="49" applyNumberFormat="1" applyFont="1" applyFill="1" applyBorder="1" applyAlignment="1" applyProtection="1">
      <alignment horizontal="right" vertical="center"/>
      <protection/>
    </xf>
    <xf numFmtId="183" fontId="8" fillId="0" borderId="36" xfId="49" applyNumberFormat="1" applyFont="1" applyFill="1" applyBorder="1" applyAlignment="1" applyProtection="1">
      <alignment horizontal="center" vertical="center"/>
      <protection/>
    </xf>
    <xf numFmtId="183" fontId="8" fillId="0" borderId="107" xfId="49" applyNumberFormat="1" applyFont="1" applyFill="1" applyBorder="1" applyAlignment="1" applyProtection="1">
      <alignment horizontal="center" vertical="center"/>
      <protection/>
    </xf>
    <xf numFmtId="183" fontId="8" fillId="0" borderId="32" xfId="49" applyNumberFormat="1" applyFont="1" applyFill="1" applyBorder="1" applyAlignment="1" applyProtection="1">
      <alignment horizontal="center" vertical="center"/>
      <protection/>
    </xf>
    <xf numFmtId="183" fontId="8" fillId="0" borderId="59" xfId="49" applyNumberFormat="1" applyFont="1" applyFill="1" applyBorder="1" applyAlignment="1" applyProtection="1">
      <alignment vertical="center"/>
      <protection/>
    </xf>
    <xf numFmtId="183" fontId="8" fillId="0" borderId="90" xfId="49" applyNumberFormat="1" applyFont="1" applyFill="1" applyBorder="1" applyAlignment="1" applyProtection="1">
      <alignment vertical="center"/>
      <protection/>
    </xf>
    <xf numFmtId="183" fontId="8" fillId="0" borderId="32" xfId="49" applyNumberFormat="1" applyFont="1" applyFill="1" applyBorder="1" applyAlignment="1" applyProtection="1">
      <alignment vertical="center"/>
      <protection/>
    </xf>
    <xf numFmtId="183" fontId="8" fillId="0" borderId="33" xfId="49" applyNumberFormat="1" applyFont="1" applyFill="1" applyBorder="1" applyAlignment="1" applyProtection="1">
      <alignment vertical="center"/>
      <protection/>
    </xf>
    <xf numFmtId="183" fontId="8" fillId="0" borderId="15" xfId="49" applyNumberFormat="1" applyFont="1" applyFill="1" applyBorder="1" applyAlignment="1" applyProtection="1">
      <alignment horizontal="center" vertical="center"/>
      <protection/>
    </xf>
    <xf numFmtId="183" fontId="8" fillId="0" borderId="51" xfId="49" applyNumberFormat="1" applyFont="1" applyFill="1" applyBorder="1" applyAlignment="1" applyProtection="1">
      <alignment vertical="center"/>
      <protection/>
    </xf>
    <xf numFmtId="38" fontId="13" fillId="0" borderId="0" xfId="49" applyFont="1" applyAlignment="1">
      <alignment/>
    </xf>
    <xf numFmtId="3" fontId="8" fillId="0" borderId="73" xfId="66" applyNumberFormat="1" applyFont="1" applyFill="1" applyBorder="1" applyAlignment="1" applyProtection="1">
      <alignment horizontal="center" vertical="center"/>
      <protection/>
    </xf>
    <xf numFmtId="183" fontId="8" fillId="0" borderId="129" xfId="49" applyNumberFormat="1" applyFont="1" applyFill="1" applyBorder="1" applyAlignment="1" applyProtection="1">
      <alignment horizontal="center" vertical="center"/>
      <protection/>
    </xf>
    <xf numFmtId="183" fontId="8" fillId="0" borderId="72" xfId="49" applyNumberFormat="1" applyFont="1" applyFill="1" applyBorder="1" applyAlignment="1" applyProtection="1">
      <alignment vertical="center"/>
      <protection/>
    </xf>
    <xf numFmtId="183" fontId="8" fillId="0" borderId="45" xfId="49" applyNumberFormat="1" applyFont="1" applyFill="1" applyBorder="1" applyAlignment="1" applyProtection="1">
      <alignment vertical="center"/>
      <protection/>
    </xf>
    <xf numFmtId="183" fontId="8" fillId="0" borderId="103" xfId="49" applyNumberFormat="1" applyFont="1" applyFill="1" applyBorder="1" applyAlignment="1" applyProtection="1">
      <alignment horizontal="center" vertical="center"/>
      <protection/>
    </xf>
    <xf numFmtId="3" fontId="8" fillId="0" borderId="75" xfId="66" applyNumberFormat="1" applyFont="1" applyFill="1" applyBorder="1" applyAlignment="1" applyProtection="1">
      <alignment horizontal="center" vertical="center"/>
      <protection/>
    </xf>
    <xf numFmtId="3" fontId="8" fillId="0" borderId="46" xfId="66" applyNumberFormat="1" applyFont="1" applyFill="1" applyBorder="1" applyAlignment="1" applyProtection="1">
      <alignment horizontal="center" vertical="center"/>
      <protection/>
    </xf>
    <xf numFmtId="183" fontId="8" fillId="0" borderId="110" xfId="49" applyNumberFormat="1" applyFont="1" applyFill="1" applyBorder="1" applyAlignment="1" applyProtection="1">
      <alignment horizontal="center" vertical="center"/>
      <protection/>
    </xf>
    <xf numFmtId="3" fontId="8" fillId="0" borderId="133" xfId="66" applyNumberFormat="1" applyFont="1" applyFill="1" applyBorder="1" applyAlignment="1" applyProtection="1">
      <alignment horizontal="center" vertical="center"/>
      <protection/>
    </xf>
    <xf numFmtId="3" fontId="8" fillId="0" borderId="59" xfId="66" applyNumberFormat="1" applyFont="1" applyFill="1" applyBorder="1" applyAlignment="1" applyProtection="1">
      <alignment horizontal="center" vertical="center"/>
      <protection/>
    </xf>
    <xf numFmtId="183" fontId="8" fillId="0" borderId="59" xfId="49" applyNumberFormat="1" applyFont="1" applyFill="1" applyBorder="1" applyAlignment="1" applyProtection="1">
      <alignment horizontal="center" vertical="center"/>
      <protection/>
    </xf>
    <xf numFmtId="183" fontId="8" fillId="0" borderId="59" xfId="49" applyNumberFormat="1" applyFont="1" applyFill="1" applyBorder="1" applyAlignment="1" applyProtection="1">
      <alignment horizontal="right" vertical="center"/>
      <protection/>
    </xf>
    <xf numFmtId="183" fontId="8" fillId="0" borderId="15" xfId="49" applyNumberFormat="1" applyFont="1" applyFill="1" applyBorder="1" applyAlignment="1" applyProtection="1">
      <alignment horizontal="right" vertical="center"/>
      <protection/>
    </xf>
    <xf numFmtId="3" fontId="8" fillId="0" borderId="32" xfId="66" applyNumberFormat="1" applyFont="1" applyFill="1" applyBorder="1" applyAlignment="1" applyProtection="1">
      <alignment horizontal="center" vertical="center"/>
      <protection/>
    </xf>
    <xf numFmtId="3" fontId="8" fillId="0" borderId="15" xfId="66" applyNumberFormat="1" applyFont="1" applyFill="1" applyBorder="1" applyAlignment="1" applyProtection="1">
      <alignment horizontal="center" vertical="center"/>
      <protection/>
    </xf>
    <xf numFmtId="3" fontId="8" fillId="0" borderId="45" xfId="66" applyNumberFormat="1" applyFont="1" applyFill="1" applyBorder="1" applyAlignment="1" applyProtection="1">
      <alignment horizontal="center" vertical="center"/>
      <protection/>
    </xf>
    <xf numFmtId="183" fontId="8" fillId="0" borderId="94" xfId="49" applyNumberFormat="1" applyFont="1" applyFill="1" applyBorder="1" applyAlignment="1" applyProtection="1">
      <alignment horizontal="center" vertical="center"/>
      <protection/>
    </xf>
    <xf numFmtId="3" fontId="8" fillId="0" borderId="19" xfId="66" applyNumberFormat="1" applyFont="1" applyFill="1" applyBorder="1" applyAlignment="1" applyProtection="1">
      <alignment horizontal="center" vertical="center"/>
      <protection/>
    </xf>
    <xf numFmtId="3" fontId="8" fillId="0" borderId="78" xfId="66" applyNumberFormat="1" applyFont="1" applyFill="1" applyBorder="1" applyAlignment="1" applyProtection="1">
      <alignment horizontal="center" vertical="center"/>
      <protection/>
    </xf>
    <xf numFmtId="183" fontId="8" fillId="0" borderId="78" xfId="49" applyNumberFormat="1" applyFont="1" applyFill="1" applyBorder="1" applyAlignment="1" applyProtection="1">
      <alignment horizontal="center" vertical="center"/>
      <protection/>
    </xf>
    <xf numFmtId="183" fontId="8" fillId="0" borderId="83" xfId="49" applyNumberFormat="1" applyFont="1" applyFill="1" applyBorder="1" applyAlignment="1" applyProtection="1">
      <alignment horizontal="center" vertical="center"/>
      <protection/>
    </xf>
    <xf numFmtId="183" fontId="8" fillId="0" borderId="78" xfId="49" applyNumberFormat="1" applyFont="1" applyFill="1" applyBorder="1" applyAlignment="1" applyProtection="1">
      <alignment vertical="center"/>
      <protection/>
    </xf>
    <xf numFmtId="183" fontId="8" fillId="0" borderId="78" xfId="49" applyNumberFormat="1" applyFont="1" applyFill="1" applyBorder="1" applyAlignment="1" applyProtection="1">
      <alignment horizontal="right" vertical="center"/>
      <protection/>
    </xf>
    <xf numFmtId="183" fontId="8" fillId="0" borderId="14" xfId="49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Alignment="1">
      <alignment/>
    </xf>
    <xf numFmtId="38" fontId="8" fillId="0" borderId="0" xfId="49" applyFont="1" applyAlignment="1">
      <alignment/>
    </xf>
    <xf numFmtId="38" fontId="58" fillId="0" borderId="0" xfId="49" applyFont="1" applyAlignment="1">
      <alignment/>
    </xf>
    <xf numFmtId="0" fontId="20" fillId="0" borderId="0" xfId="66" applyFont="1" applyAlignment="1" applyProtection="1">
      <alignment horizontal="left" vertical="top"/>
      <protection/>
    </xf>
    <xf numFmtId="0" fontId="15" fillId="0" borderId="0" xfId="66">
      <alignment/>
      <protection/>
    </xf>
    <xf numFmtId="0" fontId="6" fillId="0" borderId="0" xfId="66" applyFont="1">
      <alignment/>
      <protection/>
    </xf>
    <xf numFmtId="0" fontId="6" fillId="0" borderId="39" xfId="66" applyFont="1" applyBorder="1" applyAlignment="1" applyProtection="1">
      <alignment horizontal="right" vertical="center"/>
      <protection/>
    </xf>
    <xf numFmtId="0" fontId="6" fillId="0" borderId="15" xfId="66" applyFont="1" applyBorder="1" applyAlignment="1" applyProtection="1">
      <alignment horizontal="center" vertical="center"/>
      <protection/>
    </xf>
    <xf numFmtId="0" fontId="6" fillId="0" borderId="15" xfId="66" applyFont="1" applyBorder="1" applyAlignment="1" applyProtection="1">
      <alignment horizontal="right" vertical="center"/>
      <protection/>
    </xf>
    <xf numFmtId="0" fontId="6" fillId="0" borderId="31" xfId="66" applyFont="1" applyBorder="1" applyAlignment="1">
      <alignment horizontal="center" vertical="center"/>
      <protection/>
    </xf>
    <xf numFmtId="0" fontId="6" fillId="0" borderId="31" xfId="66" applyFont="1" applyBorder="1" applyAlignment="1" applyProtection="1">
      <alignment horizontal="center" vertical="center"/>
      <protection/>
    </xf>
    <xf numFmtId="0" fontId="6" fillId="0" borderId="32" xfId="66" applyFont="1" applyBorder="1" applyAlignment="1">
      <alignment horizontal="center" vertical="center"/>
      <protection/>
    </xf>
    <xf numFmtId="0" fontId="6" fillId="0" borderId="10" xfId="66" applyFont="1" applyBorder="1" applyAlignment="1" applyProtection="1">
      <alignment horizontal="center" vertical="center"/>
      <protection/>
    </xf>
    <xf numFmtId="0" fontId="6" fillId="0" borderId="139" xfId="66" applyFont="1" applyBorder="1" applyAlignment="1" applyProtection="1">
      <alignment horizontal="center" vertical="center"/>
      <protection/>
    </xf>
    <xf numFmtId="0" fontId="6" fillId="0" borderId="16" xfId="66" applyFont="1" applyBorder="1" applyAlignment="1">
      <alignment vertical="center"/>
      <protection/>
    </xf>
    <xf numFmtId="0" fontId="8" fillId="0" borderId="20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15" fillId="0" borderId="13" xfId="66" applyBorder="1" applyAlignment="1">
      <alignment vertical="center"/>
      <protection/>
    </xf>
    <xf numFmtId="0" fontId="15" fillId="0" borderId="12" xfId="66" applyBorder="1" applyAlignment="1">
      <alignment vertical="center"/>
      <protection/>
    </xf>
    <xf numFmtId="0" fontId="6" fillId="0" borderId="16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6" fillId="0" borderId="35" xfId="66" applyFont="1" applyBorder="1" applyAlignment="1">
      <alignment horizontal="center" vertical="center"/>
      <protection/>
    </xf>
    <xf numFmtId="0" fontId="6" fillId="0" borderId="22" xfId="66" applyFont="1" applyBorder="1" applyAlignment="1" applyProtection="1">
      <alignment horizontal="center"/>
      <protection/>
    </xf>
    <xf numFmtId="0" fontId="6" fillId="0" borderId="15" xfId="66" applyFont="1" applyBorder="1" applyAlignment="1" applyProtection="1">
      <alignment horizontal="center"/>
      <protection/>
    </xf>
    <xf numFmtId="41" fontId="9" fillId="0" borderId="39" xfId="66" applyNumberFormat="1" applyFont="1" applyFill="1" applyBorder="1" applyProtection="1">
      <alignment/>
      <protection/>
    </xf>
    <xf numFmtId="41" fontId="9" fillId="0" borderId="119" xfId="66" applyNumberFormat="1" applyFont="1" applyFill="1" applyBorder="1" applyProtection="1">
      <alignment/>
      <protection/>
    </xf>
    <xf numFmtId="41" fontId="9" fillId="0" borderId="120" xfId="66" applyNumberFormat="1" applyFont="1" applyFill="1" applyBorder="1" applyProtection="1">
      <alignment/>
      <protection/>
    </xf>
    <xf numFmtId="0" fontId="6" fillId="0" borderId="22" xfId="66" applyFont="1" applyBorder="1" applyAlignment="1">
      <alignment horizontal="center"/>
      <protection/>
    </xf>
    <xf numFmtId="41" fontId="9" fillId="0" borderId="10" xfId="66" applyNumberFormat="1" applyFont="1" applyFill="1" applyBorder="1" applyProtection="1">
      <alignment/>
      <protection/>
    </xf>
    <xf numFmtId="41" fontId="9" fillId="0" borderId="15" xfId="66" applyNumberFormat="1" applyFont="1" applyFill="1" applyBorder="1" applyProtection="1">
      <alignment/>
      <protection/>
    </xf>
    <xf numFmtId="41" fontId="9" fillId="0" borderId="11" xfId="66" applyNumberFormat="1" applyFont="1" applyFill="1" applyBorder="1" applyProtection="1">
      <alignment/>
      <protection/>
    </xf>
    <xf numFmtId="0" fontId="6" fillId="0" borderId="140" xfId="66" applyFont="1" applyBorder="1" applyAlignment="1" applyProtection="1">
      <alignment horizontal="center"/>
      <protection/>
    </xf>
    <xf numFmtId="0" fontId="6" fillId="0" borderId="141" xfId="66" applyFont="1" applyBorder="1" applyAlignment="1" applyProtection="1">
      <alignment horizontal="center"/>
      <protection/>
    </xf>
    <xf numFmtId="41" fontId="9" fillId="0" borderId="142" xfId="66" applyNumberFormat="1" applyFont="1" applyFill="1" applyBorder="1" applyProtection="1">
      <alignment/>
      <protection/>
    </xf>
    <xf numFmtId="41" fontId="9" fillId="0" borderId="142" xfId="66" applyNumberFormat="1" applyFont="1" applyFill="1" applyBorder="1" applyAlignment="1" applyProtection="1">
      <alignment horizontal="left"/>
      <protection/>
    </xf>
    <xf numFmtId="41" fontId="9" fillId="0" borderId="141" xfId="66" applyNumberFormat="1" applyFont="1" applyFill="1" applyBorder="1" applyAlignment="1" applyProtection="1">
      <alignment horizontal="left"/>
      <protection/>
    </xf>
    <xf numFmtId="41" fontId="9" fillId="0" borderId="143" xfId="66" applyNumberFormat="1" applyFont="1" applyFill="1" applyBorder="1" applyAlignment="1" applyProtection="1">
      <alignment horizontal="left"/>
      <protection/>
    </xf>
    <xf numFmtId="41" fontId="9" fillId="0" borderId="10" xfId="66" applyNumberFormat="1" applyFont="1" applyFill="1" applyBorder="1" applyAlignment="1" applyProtection="1">
      <alignment horizontal="right"/>
      <protection/>
    </xf>
    <xf numFmtId="41" fontId="9" fillId="0" borderId="10" xfId="66" applyNumberFormat="1" applyFont="1" applyFill="1" applyBorder="1" applyAlignment="1" applyProtection="1">
      <alignment horizontal="left"/>
      <protection/>
    </xf>
    <xf numFmtId="41" fontId="9" fillId="0" borderId="15" xfId="66" applyNumberFormat="1" applyFont="1" applyFill="1" applyBorder="1" applyAlignment="1" applyProtection="1">
      <alignment horizontal="right"/>
      <protection/>
    </xf>
    <xf numFmtId="41" fontId="9" fillId="0" borderId="11" xfId="66" applyNumberFormat="1" applyFont="1" applyFill="1" applyBorder="1" applyAlignment="1" applyProtection="1">
      <alignment horizontal="right"/>
      <protection/>
    </xf>
    <xf numFmtId="41" fontId="9" fillId="0" borderId="15" xfId="66" applyNumberFormat="1" applyFont="1" applyFill="1" applyBorder="1" applyAlignment="1" applyProtection="1">
      <alignment horizontal="left"/>
      <protection/>
    </xf>
    <xf numFmtId="41" fontId="9" fillId="0" borderId="11" xfId="66" applyNumberFormat="1" applyFont="1" applyFill="1" applyBorder="1" applyAlignment="1" applyProtection="1">
      <alignment horizontal="left"/>
      <protection/>
    </xf>
    <xf numFmtId="180" fontId="9" fillId="0" borderId="142" xfId="66" applyNumberFormat="1" applyFont="1" applyFill="1" applyBorder="1" applyProtection="1">
      <alignment/>
      <protection/>
    </xf>
    <xf numFmtId="180" fontId="9" fillId="0" borderId="142" xfId="66" applyNumberFormat="1" applyFont="1" applyFill="1" applyBorder="1" applyAlignment="1" applyProtection="1">
      <alignment horizontal="right"/>
      <protection/>
    </xf>
    <xf numFmtId="180" fontId="9" fillId="0" borderId="141" xfId="66" applyNumberFormat="1" applyFont="1" applyFill="1" applyBorder="1" applyAlignment="1" applyProtection="1">
      <alignment horizontal="right"/>
      <protection/>
    </xf>
    <xf numFmtId="180" fontId="9" fillId="0" borderId="143" xfId="66" applyNumberFormat="1" applyFont="1" applyFill="1" applyBorder="1" applyAlignment="1" applyProtection="1">
      <alignment horizontal="right"/>
      <protection/>
    </xf>
    <xf numFmtId="180" fontId="9" fillId="0" borderId="10" xfId="66" applyNumberFormat="1" applyFont="1" applyFill="1" applyBorder="1" applyProtection="1">
      <alignment/>
      <protection/>
    </xf>
    <xf numFmtId="180" fontId="9" fillId="0" borderId="10" xfId="66" applyNumberFormat="1" applyFont="1" applyFill="1" applyBorder="1" applyAlignment="1" applyProtection="1">
      <alignment horizontal="right"/>
      <protection/>
    </xf>
    <xf numFmtId="180" fontId="9" fillId="0" borderId="15" xfId="66" applyNumberFormat="1" applyFont="1" applyFill="1" applyBorder="1" applyAlignment="1" applyProtection="1">
      <alignment horizontal="right"/>
      <protection/>
    </xf>
    <xf numFmtId="180" fontId="9" fillId="0" borderId="11" xfId="66" applyNumberFormat="1" applyFont="1" applyFill="1" applyBorder="1" applyAlignment="1" applyProtection="1">
      <alignment horizontal="right"/>
      <protection/>
    </xf>
    <xf numFmtId="0" fontId="6" fillId="0" borderId="19" xfId="66" applyFont="1" applyBorder="1" applyAlignment="1" applyProtection="1">
      <alignment horizontal="center"/>
      <protection/>
    </xf>
    <xf numFmtId="0" fontId="6" fillId="0" borderId="16" xfId="66" applyFont="1" applyBorder="1" applyAlignment="1" applyProtection="1">
      <alignment horizontal="center"/>
      <protection/>
    </xf>
    <xf numFmtId="180" fontId="9" fillId="0" borderId="13" xfId="66" applyNumberFormat="1" applyFont="1" applyFill="1" applyBorder="1" applyProtection="1">
      <alignment/>
      <protection/>
    </xf>
    <xf numFmtId="180" fontId="9" fillId="0" borderId="13" xfId="66" applyNumberFormat="1" applyFont="1" applyFill="1" applyBorder="1" applyAlignment="1" applyProtection="1">
      <alignment horizontal="right"/>
      <protection/>
    </xf>
    <xf numFmtId="180" fontId="9" fillId="0" borderId="16" xfId="66" applyNumberFormat="1" applyFont="1" applyFill="1" applyBorder="1" applyAlignment="1" applyProtection="1">
      <alignment horizontal="right"/>
      <protection/>
    </xf>
    <xf numFmtId="180" fontId="9" fillId="0" borderId="14" xfId="66" applyNumberFormat="1" applyFont="1" applyFill="1" applyBorder="1" applyAlignment="1" applyProtection="1">
      <alignment horizontal="right"/>
      <protection/>
    </xf>
    <xf numFmtId="0" fontId="15" fillId="0" borderId="0" xfId="66" applyFont="1" applyAlignment="1">
      <alignment vertical="center"/>
      <protection/>
    </xf>
    <xf numFmtId="0" fontId="6" fillId="0" borderId="138" xfId="66" applyFont="1" applyBorder="1">
      <alignment/>
      <protection/>
    </xf>
    <xf numFmtId="0" fontId="6" fillId="0" borderId="39" xfId="66" applyFont="1" applyBorder="1">
      <alignment/>
      <protection/>
    </xf>
    <xf numFmtId="0" fontId="6" fillId="0" borderId="119" xfId="66" applyFont="1" applyBorder="1">
      <alignment/>
      <protection/>
    </xf>
    <xf numFmtId="0" fontId="6" fillId="0" borderId="120" xfId="66" applyFont="1" applyBorder="1">
      <alignment/>
      <protection/>
    </xf>
    <xf numFmtId="38" fontId="13" fillId="0" borderId="22" xfId="49" applyFont="1" applyBorder="1" applyAlignment="1">
      <alignment horizontal="center"/>
    </xf>
    <xf numFmtId="38" fontId="13" fillId="0" borderId="34" xfId="49" applyFont="1" applyBorder="1" applyAlignment="1" quotePrefix="1">
      <alignment horizontal="right" vertical="top"/>
    </xf>
    <xf numFmtId="38" fontId="13" fillId="0" borderId="22" xfId="49" applyFont="1" applyBorder="1" applyAlignment="1">
      <alignment horizontal="left"/>
    </xf>
    <xf numFmtId="38" fontId="13" fillId="0" borderId="34" xfId="49" applyFont="1" applyBorder="1" applyAlignment="1">
      <alignment horizontal="center"/>
    </xf>
    <xf numFmtId="38" fontId="8" fillId="0" borderId="35" xfId="49" applyFont="1" applyBorder="1" applyAlignment="1">
      <alignment/>
    </xf>
    <xf numFmtId="0" fontId="6" fillId="0" borderId="35" xfId="66" applyFont="1" applyBorder="1">
      <alignment/>
      <protection/>
    </xf>
    <xf numFmtId="0" fontId="6" fillId="0" borderId="144" xfId="66" applyFont="1" applyBorder="1">
      <alignment/>
      <protection/>
    </xf>
    <xf numFmtId="0" fontId="51" fillId="0" borderId="145" xfId="66" applyFont="1" applyBorder="1" applyAlignment="1">
      <alignment horizontal="center"/>
      <protection/>
    </xf>
    <xf numFmtId="0" fontId="6" fillId="0" borderId="146" xfId="66" applyFont="1" applyBorder="1">
      <alignment/>
      <protection/>
    </xf>
    <xf numFmtId="0" fontId="6" fillId="0" borderId="145" xfId="66" applyFont="1" applyBorder="1">
      <alignment/>
      <protection/>
    </xf>
    <xf numFmtId="0" fontId="6" fillId="0" borderId="147" xfId="66" applyFont="1" applyBorder="1">
      <alignment/>
      <protection/>
    </xf>
    <xf numFmtId="38" fontId="13" fillId="0" borderId="34" xfId="49" applyFont="1" applyFill="1" applyBorder="1" applyAlignment="1">
      <alignment horizontal="right" vertical="center"/>
    </xf>
    <xf numFmtId="38" fontId="13" fillId="0" borderId="10" xfId="49" applyFont="1" applyFill="1" applyBorder="1" applyAlignment="1">
      <alignment horizontal="right" vertical="center"/>
    </xf>
    <xf numFmtId="38" fontId="13" fillId="0" borderId="15" xfId="49" applyFont="1" applyFill="1" applyBorder="1" applyAlignment="1">
      <alignment horizontal="right" vertical="center"/>
    </xf>
    <xf numFmtId="38" fontId="13" fillId="0" borderId="10" xfId="49" applyFont="1" applyFill="1" applyBorder="1" applyAlignment="1">
      <alignment horizontal="center" vertical="center"/>
    </xf>
    <xf numFmtId="195" fontId="13" fillId="0" borderId="10" xfId="49" applyNumberFormat="1" applyFont="1" applyFill="1" applyBorder="1" applyAlignment="1">
      <alignment horizontal="right" vertical="center"/>
    </xf>
    <xf numFmtId="38" fontId="13" fillId="0" borderId="11" xfId="49" applyFont="1" applyFill="1" applyBorder="1" applyAlignment="1">
      <alignment horizontal="right" vertical="center"/>
    </xf>
    <xf numFmtId="38" fontId="54" fillId="0" borderId="10" xfId="49" applyFont="1" applyBorder="1" applyAlignment="1" quotePrefix="1">
      <alignment horizontal="center" vertical="center"/>
    </xf>
    <xf numFmtId="195" fontId="54" fillId="0" borderId="34" xfId="66" applyNumberFormat="1" applyFont="1" applyFill="1" applyBorder="1" applyAlignment="1">
      <alignment horizontal="right" vertical="center"/>
      <protection/>
    </xf>
    <xf numFmtId="195" fontId="54" fillId="0" borderId="10" xfId="66" applyNumberFormat="1" applyFont="1" applyFill="1" applyBorder="1" applyAlignment="1">
      <alignment horizontal="right" vertical="center"/>
      <protection/>
    </xf>
    <xf numFmtId="195" fontId="54" fillId="0" borderId="10" xfId="66" applyNumberFormat="1" applyFont="1" applyFill="1" applyBorder="1" applyAlignment="1">
      <alignment horizontal="center" vertical="center"/>
      <protection/>
    </xf>
    <xf numFmtId="195" fontId="54" fillId="0" borderId="15" xfId="66" applyNumberFormat="1" applyFont="1" applyFill="1" applyBorder="1" applyAlignment="1">
      <alignment horizontal="right" vertical="center"/>
      <protection/>
    </xf>
    <xf numFmtId="195" fontId="54" fillId="0" borderId="11" xfId="66" applyNumberFormat="1" applyFont="1" applyFill="1" applyBorder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38" fontId="13" fillId="0" borderId="10" xfId="49" applyFont="1" applyBorder="1" applyAlignment="1">
      <alignment horizontal="distributed" vertical="center"/>
    </xf>
    <xf numFmtId="195" fontId="13" fillId="0" borderId="34" xfId="66" applyNumberFormat="1" applyFont="1" applyFill="1" applyBorder="1" applyAlignment="1">
      <alignment horizontal="right" vertical="center"/>
      <protection/>
    </xf>
    <xf numFmtId="195" fontId="13" fillId="0" borderId="10" xfId="66" applyNumberFormat="1" applyFont="1" applyFill="1" applyBorder="1" applyAlignment="1">
      <alignment horizontal="right" vertical="center"/>
      <protection/>
    </xf>
    <xf numFmtId="195" fontId="13" fillId="0" borderId="10" xfId="66" applyNumberFormat="1" applyFont="1" applyFill="1" applyBorder="1" applyAlignment="1">
      <alignment horizontal="center" vertical="center"/>
      <protection/>
    </xf>
    <xf numFmtId="195" fontId="13" fillId="0" borderId="15" xfId="66" applyNumberFormat="1" applyFont="1" applyFill="1" applyBorder="1" applyAlignment="1">
      <alignment horizontal="right" vertical="center"/>
      <protection/>
    </xf>
    <xf numFmtId="195" fontId="13" fillId="0" borderId="11" xfId="66" applyNumberFormat="1" applyFont="1" applyFill="1" applyBorder="1" applyAlignment="1">
      <alignment horizontal="right" vertical="center"/>
      <protection/>
    </xf>
    <xf numFmtId="38" fontId="13" fillId="0" borderId="10" xfId="49" applyFont="1" applyBorder="1" applyAlignment="1">
      <alignment horizontal="right" vertical="center"/>
    </xf>
    <xf numFmtId="195" fontId="13" fillId="0" borderId="10" xfId="66" applyNumberFormat="1" applyFont="1" applyFill="1" applyBorder="1" applyAlignment="1" applyProtection="1">
      <alignment horizontal="right" vertical="center"/>
      <protection locked="0"/>
    </xf>
    <xf numFmtId="195" fontId="13" fillId="0" borderId="10" xfId="66" applyNumberFormat="1" applyFont="1" applyFill="1" applyBorder="1" applyAlignment="1" applyProtection="1">
      <alignment horizontal="center" vertical="center"/>
      <protection locked="0"/>
    </xf>
    <xf numFmtId="195" fontId="13" fillId="0" borderId="34" xfId="66" applyNumberFormat="1" applyFont="1" applyFill="1" applyBorder="1" applyAlignment="1" applyProtection="1">
      <alignment horizontal="right" vertical="center"/>
      <protection locked="0"/>
    </xf>
    <xf numFmtId="195" fontId="13" fillId="0" borderId="15" xfId="66" applyNumberFormat="1" applyFont="1" applyFill="1" applyBorder="1" applyAlignment="1" applyProtection="1">
      <alignment horizontal="right" vertical="center"/>
      <protection locked="0"/>
    </xf>
    <xf numFmtId="195" fontId="13" fillId="0" borderId="11" xfId="66" applyNumberFormat="1" applyFont="1" applyFill="1" applyBorder="1" applyAlignment="1" applyProtection="1">
      <alignment horizontal="right" vertical="center"/>
      <protection locked="0"/>
    </xf>
    <xf numFmtId="38" fontId="13" fillId="0" borderId="10" xfId="49" applyFont="1" applyBorder="1" applyAlignment="1" quotePrefix="1">
      <alignment horizontal="right" vertical="center"/>
    </xf>
    <xf numFmtId="38" fontId="13" fillId="0" borderId="10" xfId="49" applyFont="1" applyBorder="1" applyAlignment="1">
      <alignment horizontal="right" vertical="top"/>
    </xf>
    <xf numFmtId="195" fontId="13" fillId="0" borderId="34" xfId="66" applyNumberFormat="1" applyFont="1" applyFill="1" applyBorder="1" applyAlignment="1">
      <alignment horizontal="right" vertical="top"/>
      <protection/>
    </xf>
    <xf numFmtId="195" fontId="13" fillId="0" borderId="10" xfId="66" applyNumberFormat="1" applyFont="1" applyFill="1" applyBorder="1" applyAlignment="1" applyProtection="1">
      <alignment horizontal="right" vertical="top"/>
      <protection locked="0"/>
    </xf>
    <xf numFmtId="195" fontId="13" fillId="0" borderId="10" xfId="66" applyNumberFormat="1" applyFont="1" applyFill="1" applyBorder="1" applyAlignment="1" applyProtection="1">
      <alignment horizontal="center" vertical="top"/>
      <protection locked="0"/>
    </xf>
    <xf numFmtId="195" fontId="13" fillId="0" borderId="34" xfId="66" applyNumberFormat="1" applyFont="1" applyFill="1" applyBorder="1" applyAlignment="1" applyProtection="1">
      <alignment horizontal="right" vertical="top"/>
      <protection locked="0"/>
    </xf>
    <xf numFmtId="195" fontId="13" fillId="0" borderId="45" xfId="66" applyNumberFormat="1" applyFont="1" applyFill="1" applyBorder="1" applyAlignment="1" applyProtection="1">
      <alignment horizontal="right" vertical="top"/>
      <protection locked="0"/>
    </xf>
    <xf numFmtId="195" fontId="13" fillId="0" borderId="11" xfId="66" applyNumberFormat="1" applyFont="1" applyFill="1" applyBorder="1" applyAlignment="1" applyProtection="1">
      <alignment horizontal="right" vertical="top"/>
      <protection locked="0"/>
    </xf>
    <xf numFmtId="0" fontId="6" fillId="0" borderId="0" xfId="66" applyFont="1" applyAlignment="1">
      <alignment vertical="top"/>
      <protection/>
    </xf>
    <xf numFmtId="3" fontId="8" fillId="0" borderId="123" xfId="66" applyNumberFormat="1" applyFont="1" applyFill="1" applyBorder="1" applyAlignment="1" applyProtection="1">
      <alignment horizontal="center" vertical="center"/>
      <protection/>
    </xf>
    <xf numFmtId="183" fontId="8" fillId="0" borderId="148" xfId="49" applyNumberFormat="1" applyFont="1" applyFill="1" applyBorder="1" applyAlignment="1" applyProtection="1">
      <alignment horizontal="right" vertical="center"/>
      <protection/>
    </xf>
    <xf numFmtId="183" fontId="8" fillId="0" borderId="70" xfId="49" applyNumberFormat="1" applyFont="1" applyFill="1" applyBorder="1" applyAlignment="1" applyProtection="1">
      <alignment horizontal="right" vertical="center"/>
      <protection/>
    </xf>
    <xf numFmtId="183" fontId="8" fillId="0" borderId="68" xfId="49" applyNumberFormat="1" applyFont="1" applyFill="1" applyBorder="1" applyAlignment="1" applyProtection="1">
      <alignment horizontal="right" vertical="center"/>
      <protection/>
    </xf>
    <xf numFmtId="183" fontId="8" fillId="0" borderId="66" xfId="49" applyNumberFormat="1" applyFont="1" applyFill="1" applyBorder="1" applyAlignment="1" applyProtection="1">
      <alignment horizontal="right" vertical="center"/>
      <protection/>
    </xf>
    <xf numFmtId="183" fontId="8" fillId="0" borderId="28" xfId="49" applyNumberFormat="1" applyFont="1" applyFill="1" applyBorder="1" applyAlignment="1" applyProtection="1">
      <alignment horizontal="right" vertical="center"/>
      <protection/>
    </xf>
    <xf numFmtId="183" fontId="8" fillId="0" borderId="57" xfId="49" applyNumberFormat="1" applyFont="1" applyFill="1" applyBorder="1" applyAlignment="1" applyProtection="1">
      <alignment horizontal="right" vertical="center"/>
      <protection/>
    </xf>
    <xf numFmtId="183" fontId="8" fillId="0" borderId="149" xfId="49" applyNumberFormat="1" applyFont="1" applyFill="1" applyBorder="1" applyAlignment="1" applyProtection="1">
      <alignment horizontal="right" vertical="center"/>
      <protection/>
    </xf>
    <xf numFmtId="183" fontId="8" fillId="0" borderId="123" xfId="49" applyNumberFormat="1" applyFont="1" applyFill="1" applyBorder="1" applyAlignment="1" applyProtection="1">
      <alignment horizontal="right" vertical="center"/>
      <protection/>
    </xf>
    <xf numFmtId="183" fontId="8" fillId="0" borderId="150" xfId="49" applyNumberFormat="1" applyFont="1" applyFill="1" applyBorder="1" applyAlignment="1" applyProtection="1">
      <alignment horizontal="right" vertical="center"/>
      <protection/>
    </xf>
    <xf numFmtId="183" fontId="8" fillId="0" borderId="124" xfId="49" applyNumberFormat="1" applyFont="1" applyFill="1" applyBorder="1" applyAlignment="1" applyProtection="1">
      <alignment horizontal="right" vertical="center"/>
      <protection/>
    </xf>
    <xf numFmtId="183" fontId="8" fillId="0" borderId="69" xfId="49" applyNumberFormat="1" applyFont="1" applyFill="1" applyBorder="1" applyAlignment="1" applyProtection="1">
      <alignment horizontal="right" vertical="center"/>
      <protection/>
    </xf>
    <xf numFmtId="183" fontId="8" fillId="0" borderId="71" xfId="49" applyNumberFormat="1" applyFont="1" applyFill="1" applyBorder="1" applyAlignment="1" applyProtection="1">
      <alignment horizontal="right" vertical="center"/>
      <protection/>
    </xf>
    <xf numFmtId="183" fontId="8" fillId="0" borderId="55" xfId="49" applyNumberFormat="1" applyFont="1" applyFill="1" applyBorder="1" applyAlignment="1" applyProtection="1">
      <alignment horizontal="right" vertical="center"/>
      <protection/>
    </xf>
    <xf numFmtId="183" fontId="8" fillId="0" borderId="125" xfId="49" applyNumberFormat="1" applyFont="1" applyFill="1" applyBorder="1" applyAlignment="1" applyProtection="1">
      <alignment horizontal="right" vertical="center"/>
      <protection/>
    </xf>
    <xf numFmtId="183" fontId="8" fillId="0" borderId="41" xfId="49" applyNumberFormat="1" applyFont="1" applyFill="1" applyBorder="1" applyAlignment="1" applyProtection="1">
      <alignment horizontal="right" vertical="center"/>
      <protection/>
    </xf>
    <xf numFmtId="183" fontId="8" fillId="0" borderId="105" xfId="49" applyNumberFormat="1" applyFont="1" applyFill="1" applyBorder="1" applyAlignment="1" applyProtection="1">
      <alignment horizontal="right" vertical="center"/>
      <protection/>
    </xf>
    <xf numFmtId="183" fontId="8" fillId="0" borderId="127" xfId="49" applyNumberFormat="1" applyFont="1" applyFill="1" applyBorder="1" applyAlignment="1" applyProtection="1">
      <alignment horizontal="right" vertical="center"/>
      <protection/>
    </xf>
    <xf numFmtId="183" fontId="8" fillId="0" borderId="104" xfId="49" applyNumberFormat="1" applyFont="1" applyFill="1" applyBorder="1" applyAlignment="1" applyProtection="1">
      <alignment horizontal="right" vertical="center"/>
      <protection/>
    </xf>
    <xf numFmtId="183" fontId="8" fillId="0" borderId="62" xfId="49" applyNumberFormat="1" applyFont="1" applyFill="1" applyBorder="1" applyAlignment="1" applyProtection="1">
      <alignment horizontal="right" vertical="center"/>
      <protection/>
    </xf>
    <xf numFmtId="183" fontId="8" fillId="0" borderId="151" xfId="49" applyNumberFormat="1" applyFont="1" applyFill="1" applyBorder="1" applyAlignment="1" applyProtection="1">
      <alignment horizontal="right" vertical="center"/>
      <protection/>
    </xf>
    <xf numFmtId="183" fontId="8" fillId="0" borderId="106" xfId="49" applyNumberFormat="1" applyFont="1" applyFill="1" applyBorder="1" applyAlignment="1" applyProtection="1">
      <alignment horizontal="right" vertical="center"/>
      <protection/>
    </xf>
    <xf numFmtId="3" fontId="8" fillId="0" borderId="127" xfId="66" applyNumberFormat="1" applyFont="1" applyFill="1" applyBorder="1" applyAlignment="1" applyProtection="1">
      <alignment horizontal="center" vertical="center"/>
      <protection/>
    </xf>
    <xf numFmtId="183" fontId="8" fillId="0" borderId="27" xfId="49" applyNumberFormat="1" applyFont="1" applyFill="1" applyBorder="1" applyAlignment="1" applyProtection="1">
      <alignment horizontal="right" vertical="center"/>
      <protection/>
    </xf>
    <xf numFmtId="183" fontId="8" fillId="0" borderId="113" xfId="49" applyNumberFormat="1" applyFont="1" applyFill="1" applyBorder="1" applyAlignment="1" applyProtection="1">
      <alignment horizontal="right" vertical="center"/>
      <protection/>
    </xf>
    <xf numFmtId="3" fontId="8" fillId="0" borderId="51" xfId="66" applyNumberFormat="1" applyFont="1" applyFill="1" applyBorder="1" applyAlignment="1" applyProtection="1">
      <alignment horizontal="center" vertical="center"/>
      <protection/>
    </xf>
    <xf numFmtId="183" fontId="8" fillId="0" borderId="0" xfId="49" applyNumberFormat="1" applyFont="1" applyFill="1" applyBorder="1" applyAlignment="1" applyProtection="1">
      <alignment horizontal="right" vertical="center"/>
      <protection/>
    </xf>
    <xf numFmtId="183" fontId="8" fillId="0" borderId="36" xfId="49" applyNumberFormat="1" applyFont="1" applyFill="1" applyBorder="1" applyAlignment="1" applyProtection="1">
      <alignment horizontal="right" vertical="center"/>
      <protection/>
    </xf>
    <xf numFmtId="183" fontId="8" fillId="0" borderId="51" xfId="49" applyNumberFormat="1" applyFont="1" applyFill="1" applyBorder="1" applyAlignment="1" applyProtection="1">
      <alignment horizontal="right" vertical="center"/>
      <protection/>
    </xf>
    <xf numFmtId="183" fontId="8" fillId="0" borderId="10" xfId="49" applyNumberFormat="1" applyFont="1" applyFill="1" applyBorder="1" applyAlignment="1" applyProtection="1">
      <alignment horizontal="right" vertical="center"/>
      <protection/>
    </xf>
    <xf numFmtId="183" fontId="8" fillId="0" borderId="96" xfId="49" applyNumberFormat="1" applyFont="1" applyFill="1" applyBorder="1" applyAlignment="1" applyProtection="1">
      <alignment horizontal="right" vertical="center"/>
      <protection/>
    </xf>
    <xf numFmtId="3" fontId="8" fillId="0" borderId="128" xfId="66" applyNumberFormat="1" applyFont="1" applyFill="1" applyBorder="1" applyAlignment="1" applyProtection="1">
      <alignment horizontal="center" vertical="center"/>
      <protection/>
    </xf>
    <xf numFmtId="183" fontId="8" fillId="0" borderId="63" xfId="49" applyNumberFormat="1" applyFont="1" applyFill="1" applyBorder="1" applyAlignment="1" applyProtection="1">
      <alignment horizontal="right" vertical="center"/>
      <protection/>
    </xf>
    <xf numFmtId="183" fontId="8" fillId="0" borderId="94" xfId="49" applyNumberFormat="1" applyFont="1" applyFill="1" applyBorder="1" applyAlignment="1" applyProtection="1">
      <alignment horizontal="right" vertical="center"/>
      <protection/>
    </xf>
    <xf numFmtId="183" fontId="8" fillId="0" borderId="72" xfId="49" applyNumberFormat="1" applyFont="1" applyFill="1" applyBorder="1" applyAlignment="1" applyProtection="1">
      <alignment horizontal="right" vertical="center"/>
      <protection/>
    </xf>
    <xf numFmtId="183" fontId="8" fillId="0" borderId="47" xfId="49" applyNumberFormat="1" applyFont="1" applyFill="1" applyBorder="1" applyAlignment="1" applyProtection="1">
      <alignment horizontal="right" vertical="center"/>
      <protection/>
    </xf>
    <xf numFmtId="183" fontId="8" fillId="0" borderId="48" xfId="49" applyNumberFormat="1" applyFont="1" applyFill="1" applyBorder="1" applyAlignment="1" applyProtection="1">
      <alignment horizontal="right" vertical="center"/>
      <protection/>
    </xf>
    <xf numFmtId="183" fontId="8" fillId="0" borderId="111" xfId="49" applyNumberFormat="1" applyFont="1" applyFill="1" applyBorder="1" applyAlignment="1" applyProtection="1">
      <alignment horizontal="right" vertical="center"/>
      <protection/>
    </xf>
    <xf numFmtId="183" fontId="8" fillId="0" borderId="60" xfId="49" applyNumberFormat="1" applyFont="1" applyFill="1" applyBorder="1" applyAlignment="1" applyProtection="1">
      <alignment horizontal="right" vertical="center"/>
      <protection/>
    </xf>
    <xf numFmtId="183" fontId="8" fillId="0" borderId="90" xfId="49" applyNumberFormat="1" applyFont="1" applyFill="1" applyBorder="1" applyAlignment="1" applyProtection="1">
      <alignment horizontal="right" vertical="center"/>
      <protection/>
    </xf>
    <xf numFmtId="183" fontId="8" fillId="0" borderId="32" xfId="49" applyNumberFormat="1" applyFont="1" applyFill="1" applyBorder="1" applyAlignment="1" applyProtection="1">
      <alignment horizontal="right" vertical="center"/>
      <protection/>
    </xf>
    <xf numFmtId="183" fontId="8" fillId="0" borderId="31" xfId="49" applyNumberFormat="1" applyFont="1" applyFill="1" applyBorder="1" applyAlignment="1" applyProtection="1">
      <alignment horizontal="right" vertical="center"/>
      <protection/>
    </xf>
    <xf numFmtId="183" fontId="8" fillId="0" borderId="92" xfId="49" applyNumberFormat="1" applyFont="1" applyFill="1" applyBorder="1" applyAlignment="1" applyProtection="1">
      <alignment horizontal="right" vertical="center"/>
      <protection/>
    </xf>
    <xf numFmtId="183" fontId="8" fillId="0" borderId="107" xfId="49" applyNumberFormat="1" applyFont="1" applyFill="1" applyBorder="1" applyAlignment="1" applyProtection="1">
      <alignment horizontal="right" vertical="center"/>
      <protection/>
    </xf>
    <xf numFmtId="3" fontId="8" fillId="0" borderId="72" xfId="66" applyNumberFormat="1" applyFont="1" applyFill="1" applyBorder="1" applyAlignment="1" applyProtection="1">
      <alignment horizontal="center" vertical="center"/>
      <protection/>
    </xf>
    <xf numFmtId="183" fontId="8" fillId="0" borderId="129" xfId="49" applyNumberFormat="1" applyFont="1" applyFill="1" applyBorder="1" applyAlignment="1" applyProtection="1">
      <alignment horizontal="right" vertical="center"/>
      <protection/>
    </xf>
    <xf numFmtId="183" fontId="8" fillId="0" borderId="103" xfId="49" applyNumberFormat="1" applyFont="1" applyFill="1" applyBorder="1" applyAlignment="1" applyProtection="1">
      <alignment horizontal="right" vertical="center"/>
      <protection/>
    </xf>
    <xf numFmtId="183" fontId="8" fillId="0" borderId="110" xfId="49" applyNumberFormat="1" applyFont="1" applyFill="1" applyBorder="1" applyAlignment="1" applyProtection="1">
      <alignment horizontal="right" vertical="center"/>
      <protection/>
    </xf>
    <xf numFmtId="3" fontId="8" fillId="0" borderId="90" xfId="66" applyNumberFormat="1" applyFont="1" applyFill="1" applyBorder="1" applyAlignment="1" applyProtection="1">
      <alignment horizontal="center" vertical="center"/>
      <protection/>
    </xf>
    <xf numFmtId="3" fontId="8" fillId="0" borderId="31" xfId="66" applyNumberFormat="1" applyFont="1" applyFill="1" applyBorder="1" applyAlignment="1" applyProtection="1">
      <alignment horizontal="center" vertical="center"/>
      <protection/>
    </xf>
    <xf numFmtId="3" fontId="8" fillId="0" borderId="10" xfId="66" applyNumberFormat="1" applyFont="1" applyFill="1" applyBorder="1" applyAlignment="1" applyProtection="1">
      <alignment horizontal="center" vertical="center"/>
      <protection/>
    </xf>
    <xf numFmtId="3" fontId="8" fillId="0" borderId="47" xfId="66" applyNumberFormat="1" applyFont="1" applyFill="1" applyBorder="1" applyAlignment="1" applyProtection="1">
      <alignment horizontal="center" vertical="center"/>
      <protection/>
    </xf>
    <xf numFmtId="3" fontId="8" fillId="0" borderId="117" xfId="66" applyNumberFormat="1" applyFont="1" applyFill="1" applyBorder="1" applyAlignment="1" applyProtection="1">
      <alignment horizontal="center" vertical="center"/>
      <protection/>
    </xf>
    <xf numFmtId="183" fontId="8" fillId="0" borderId="12" xfId="49" applyNumberFormat="1" applyFont="1" applyFill="1" applyBorder="1" applyAlignment="1" applyProtection="1">
      <alignment horizontal="right" vertical="center"/>
      <protection/>
    </xf>
    <xf numFmtId="183" fontId="8" fillId="0" borderId="83" xfId="49" applyNumberFormat="1" applyFont="1" applyFill="1" applyBorder="1" applyAlignment="1" applyProtection="1">
      <alignment horizontal="right" vertical="center"/>
      <protection/>
    </xf>
    <xf numFmtId="183" fontId="8" fillId="0" borderId="117" xfId="49" applyNumberFormat="1" applyFont="1" applyFill="1" applyBorder="1" applyAlignment="1" applyProtection="1">
      <alignment horizontal="right" vertical="center"/>
      <protection/>
    </xf>
    <xf numFmtId="183" fontId="8" fillId="0" borderId="16" xfId="49" applyNumberFormat="1" applyFont="1" applyFill="1" applyBorder="1" applyAlignment="1" applyProtection="1">
      <alignment horizontal="right" vertical="center"/>
      <protection/>
    </xf>
    <xf numFmtId="183" fontId="8" fillId="0" borderId="13" xfId="49" applyNumberFormat="1" applyFont="1" applyFill="1" applyBorder="1" applyAlignment="1" applyProtection="1">
      <alignment horizontal="right" vertical="center"/>
      <protection/>
    </xf>
    <xf numFmtId="183" fontId="8" fillId="0" borderId="152" xfId="49" applyNumberFormat="1" applyFont="1" applyFill="1" applyBorder="1" applyAlignment="1" applyProtection="1">
      <alignment horizontal="right" vertical="center"/>
      <protection/>
    </xf>
    <xf numFmtId="0" fontId="60" fillId="0" borderId="0" xfId="66" applyFont="1" applyAlignment="1">
      <alignment vertical="center"/>
      <protection/>
    </xf>
    <xf numFmtId="38" fontId="60" fillId="0" borderId="0" xfId="49" applyFont="1" applyAlignment="1">
      <alignment/>
    </xf>
    <xf numFmtId="0" fontId="51" fillId="0" borderId="144" xfId="66" applyFont="1" applyBorder="1" applyAlignment="1">
      <alignment horizontal="center"/>
      <protection/>
    </xf>
    <xf numFmtId="183" fontId="8" fillId="0" borderId="123" xfId="49" applyNumberFormat="1" applyFont="1" applyFill="1" applyBorder="1" applyAlignment="1" applyProtection="1">
      <alignment horizontal="center" vertical="center"/>
      <protection/>
    </xf>
    <xf numFmtId="183" fontId="8" fillId="0" borderId="127" xfId="49" applyNumberFormat="1" applyFont="1" applyFill="1" applyBorder="1" applyAlignment="1" applyProtection="1">
      <alignment horizontal="center" vertical="center"/>
      <protection/>
    </xf>
    <xf numFmtId="183" fontId="8" fillId="0" borderId="51" xfId="49" applyNumberFormat="1" applyFont="1" applyFill="1" applyBorder="1" applyAlignment="1" applyProtection="1">
      <alignment horizontal="center" vertical="center"/>
      <protection/>
    </xf>
    <xf numFmtId="183" fontId="8" fillId="0" borderId="72" xfId="49" applyNumberFormat="1" applyFont="1" applyFill="1" applyBorder="1" applyAlignment="1" applyProtection="1">
      <alignment horizontal="center" vertical="center"/>
      <protection/>
    </xf>
    <xf numFmtId="183" fontId="8" fillId="0" borderId="90" xfId="49" applyNumberFormat="1" applyFont="1" applyFill="1" applyBorder="1" applyAlignment="1" applyProtection="1">
      <alignment horizontal="center" vertical="center"/>
      <protection/>
    </xf>
    <xf numFmtId="183" fontId="8" fillId="0" borderId="128" xfId="49" applyNumberFormat="1" applyFont="1" applyFill="1" applyBorder="1" applyAlignment="1" applyProtection="1">
      <alignment horizontal="center" vertical="center"/>
      <protection/>
    </xf>
    <xf numFmtId="183" fontId="8" fillId="0" borderId="10" xfId="49" applyNumberFormat="1" applyFont="1" applyFill="1" applyBorder="1" applyAlignment="1" applyProtection="1">
      <alignment horizontal="center" vertical="center"/>
      <protection/>
    </xf>
    <xf numFmtId="183" fontId="8" fillId="0" borderId="64" xfId="49" applyNumberFormat="1" applyFont="1" applyFill="1" applyBorder="1" applyAlignment="1" applyProtection="1">
      <alignment horizontal="center" vertical="center"/>
      <protection/>
    </xf>
    <xf numFmtId="183" fontId="8" fillId="0" borderId="47" xfId="49" applyNumberFormat="1" applyFont="1" applyFill="1" applyBorder="1" applyAlignment="1" applyProtection="1">
      <alignment horizontal="center" vertical="center"/>
      <protection/>
    </xf>
    <xf numFmtId="183" fontId="8" fillId="0" borderId="117" xfId="49" applyNumberFormat="1" applyFont="1" applyFill="1" applyBorder="1" applyAlignment="1" applyProtection="1">
      <alignment horizontal="center" vertical="center"/>
      <protection/>
    </xf>
    <xf numFmtId="183" fontId="8" fillId="0" borderId="132" xfId="49" applyNumberFormat="1" applyFont="1" applyFill="1" applyBorder="1" applyAlignment="1" applyProtection="1">
      <alignment horizontal="right" vertical="center"/>
      <protection/>
    </xf>
    <xf numFmtId="183" fontId="8" fillId="0" borderId="116" xfId="49" applyNumberFormat="1" applyFont="1" applyFill="1" applyBorder="1" applyAlignment="1" applyProtection="1">
      <alignment horizontal="right" vertical="center"/>
      <protection/>
    </xf>
    <xf numFmtId="38" fontId="22" fillId="0" borderId="0" xfId="49" applyFont="1" applyAlignment="1">
      <alignment horizontal="left"/>
    </xf>
    <xf numFmtId="38" fontId="13" fillId="0" borderId="34" xfId="49" applyFont="1" applyBorder="1" applyAlignment="1">
      <alignment vertical="center"/>
    </xf>
    <xf numFmtId="38" fontId="13" fillId="0" borderId="10" xfId="49" applyFont="1" applyBorder="1" applyAlignment="1">
      <alignment vertical="center"/>
    </xf>
    <xf numFmtId="38" fontId="13" fillId="0" borderId="15" xfId="49" applyFont="1" applyBorder="1" applyAlignment="1">
      <alignment vertical="center"/>
    </xf>
    <xf numFmtId="38" fontId="13" fillId="0" borderId="39" xfId="49" applyFont="1" applyBorder="1" applyAlignment="1">
      <alignment horizontal="right" vertical="center"/>
    </xf>
    <xf numFmtId="38" fontId="13" fillId="0" borderId="11" xfId="49" applyFont="1" applyBorder="1" applyAlignment="1">
      <alignment vertical="center"/>
    </xf>
    <xf numFmtId="195" fontId="54" fillId="0" borderId="34" xfId="66" applyNumberFormat="1" applyFont="1" applyBorder="1" applyAlignment="1">
      <alignment horizontal="right" vertical="center"/>
      <protection/>
    </xf>
    <xf numFmtId="195" fontId="54" fillId="0" borderId="10" xfId="66" applyNumberFormat="1" applyFont="1" applyFill="1" applyBorder="1" applyAlignment="1">
      <alignment horizontal="left" vertical="center"/>
      <protection/>
    </xf>
    <xf numFmtId="195" fontId="54" fillId="0" borderId="15" xfId="66" applyNumberFormat="1" applyFont="1" applyFill="1" applyBorder="1" applyAlignment="1">
      <alignment vertical="center"/>
      <protection/>
    </xf>
    <xf numFmtId="195" fontId="13" fillId="0" borderId="34" xfId="66" applyNumberFormat="1" applyFont="1" applyBorder="1" applyAlignment="1">
      <alignment horizontal="right" vertical="center"/>
      <protection/>
    </xf>
    <xf numFmtId="195" fontId="13" fillId="0" borderId="10" xfId="66" applyNumberFormat="1" applyFont="1" applyFill="1" applyBorder="1" applyAlignment="1">
      <alignment horizontal="left" vertical="center"/>
      <protection/>
    </xf>
    <xf numFmtId="195" fontId="13" fillId="0" borderId="15" xfId="66" applyNumberFormat="1" applyFont="1" applyFill="1" applyBorder="1" applyAlignment="1">
      <alignment horizontal="center" vertical="center"/>
      <protection/>
    </xf>
    <xf numFmtId="195" fontId="13" fillId="0" borderId="10" xfId="66" applyNumberFormat="1" applyFont="1" applyFill="1" applyBorder="1" applyAlignment="1" applyProtection="1">
      <alignment horizontal="left" vertical="center"/>
      <protection locked="0"/>
    </xf>
    <xf numFmtId="195" fontId="13" fillId="0" borderId="15" xfId="66" applyNumberFormat="1" applyFont="1" applyFill="1" applyBorder="1" applyAlignment="1" applyProtection="1">
      <alignment horizontal="center" vertical="center"/>
      <protection locked="0"/>
    </xf>
    <xf numFmtId="183" fontId="13" fillId="0" borderId="10" xfId="66" applyNumberFormat="1" applyFont="1" applyFill="1" applyBorder="1" applyAlignment="1" applyProtection="1">
      <alignment horizontal="center" vertical="center"/>
      <protection locked="0"/>
    </xf>
    <xf numFmtId="195" fontId="13" fillId="0" borderId="34" xfId="66" applyNumberFormat="1" applyFont="1" applyBorder="1" applyAlignment="1">
      <alignment horizontal="right" vertical="top"/>
      <protection/>
    </xf>
    <xf numFmtId="195" fontId="13" fillId="0" borderId="10" xfId="66" applyNumberFormat="1" applyFont="1" applyFill="1" applyBorder="1" applyAlignment="1" applyProtection="1">
      <alignment horizontal="left" vertical="top"/>
      <protection locked="0"/>
    </xf>
    <xf numFmtId="195" fontId="13" fillId="0" borderId="45" xfId="66" applyNumberFormat="1" applyFont="1" applyFill="1" applyBorder="1" applyAlignment="1" applyProtection="1">
      <alignment horizontal="center" vertical="center"/>
      <protection locked="0"/>
    </xf>
    <xf numFmtId="183" fontId="8" fillId="0" borderId="56" xfId="49" applyNumberFormat="1" applyFont="1" applyFill="1" applyBorder="1" applyAlignment="1" applyProtection="1">
      <alignment horizontal="left" vertical="center"/>
      <protection/>
    </xf>
    <xf numFmtId="183" fontId="8" fillId="0" borderId="70" xfId="49" applyNumberFormat="1" applyFont="1" applyFill="1" applyBorder="1" applyAlignment="1" applyProtection="1">
      <alignment horizontal="left" vertical="center"/>
      <protection/>
    </xf>
    <xf numFmtId="183" fontId="8" fillId="0" borderId="55" xfId="49" applyNumberFormat="1" applyFont="1" applyFill="1" applyBorder="1" applyAlignment="1" applyProtection="1">
      <alignment horizontal="left" vertical="center"/>
      <protection/>
    </xf>
    <xf numFmtId="183" fontId="8" fillId="0" borderId="105" xfId="49" applyNumberFormat="1" applyFont="1" applyFill="1" applyBorder="1" applyAlignment="1" applyProtection="1">
      <alignment horizontal="left" vertical="center"/>
      <protection/>
    </xf>
    <xf numFmtId="183" fontId="8" fillId="0" borderId="27" xfId="49" applyNumberFormat="1" applyFont="1" applyFill="1" applyBorder="1" applyAlignment="1" applyProtection="1">
      <alignment horizontal="left" vertical="center"/>
      <protection/>
    </xf>
    <xf numFmtId="183" fontId="8" fillId="0" borderId="23" xfId="49" applyNumberFormat="1" applyFont="1" applyFill="1" applyBorder="1" applyAlignment="1" applyProtection="1">
      <alignment horizontal="left" vertical="center"/>
      <protection/>
    </xf>
    <xf numFmtId="183" fontId="8" fillId="0" borderId="53" xfId="49" applyNumberFormat="1" applyFont="1" applyFill="1" applyBorder="1" applyAlignment="1" applyProtection="1">
      <alignment horizontal="right" vertical="center"/>
      <protection/>
    </xf>
    <xf numFmtId="183" fontId="8" fillId="0" borderId="128" xfId="49" applyNumberFormat="1" applyFont="1" applyFill="1" applyBorder="1" applyAlignment="1" applyProtection="1">
      <alignment horizontal="right" vertical="center"/>
      <protection/>
    </xf>
    <xf numFmtId="183" fontId="8" fillId="0" borderId="46" xfId="49" applyNumberFormat="1" applyFont="1" applyFill="1" applyBorder="1" applyAlignment="1" applyProtection="1">
      <alignment horizontal="left" vertical="center"/>
      <protection/>
    </xf>
    <xf numFmtId="183" fontId="8" fillId="0" borderId="59" xfId="49" applyNumberFormat="1" applyFont="1" applyFill="1" applyBorder="1" applyAlignment="1" applyProtection="1">
      <alignment horizontal="left" vertical="center"/>
      <protection/>
    </xf>
    <xf numFmtId="183" fontId="8" fillId="0" borderId="64" xfId="49" applyNumberFormat="1" applyFont="1" applyFill="1" applyBorder="1" applyAlignment="1" applyProtection="1">
      <alignment horizontal="right" vertical="center"/>
      <protection/>
    </xf>
    <xf numFmtId="183" fontId="8" fillId="0" borderId="78" xfId="49" applyNumberFormat="1" applyFont="1" applyFill="1" applyBorder="1" applyAlignment="1" applyProtection="1">
      <alignment horizontal="left" vertical="center"/>
      <protection/>
    </xf>
    <xf numFmtId="3" fontId="8" fillId="0" borderId="0" xfId="66" applyNumberFormat="1" applyFont="1" applyFill="1" applyBorder="1" applyAlignment="1" applyProtection="1">
      <alignment horizontal="center" vertical="center"/>
      <protection/>
    </xf>
    <xf numFmtId="0" fontId="60" fillId="0" borderId="0" xfId="66" applyFont="1" applyBorder="1" applyAlignment="1">
      <alignment vertical="center"/>
      <protection/>
    </xf>
    <xf numFmtId="183" fontId="60" fillId="0" borderId="0" xfId="49" applyNumberFormat="1" applyFont="1" applyFill="1" applyBorder="1" applyAlignment="1" applyProtection="1">
      <alignment horizontal="right" vertical="center"/>
      <protection/>
    </xf>
    <xf numFmtId="183" fontId="8" fillId="0" borderId="0" xfId="49" applyNumberFormat="1" applyFont="1" applyFill="1" applyBorder="1" applyAlignment="1" applyProtection="1">
      <alignment horizontal="center" vertical="center"/>
      <protection/>
    </xf>
    <xf numFmtId="0" fontId="60" fillId="0" borderId="0" xfId="66" applyFont="1">
      <alignment/>
      <protection/>
    </xf>
    <xf numFmtId="183" fontId="8" fillId="0" borderId="0" xfId="49" applyNumberFormat="1" applyFont="1" applyFill="1" applyBorder="1" applyAlignment="1" applyProtection="1">
      <alignment horizontal="left" vertical="center"/>
      <protection/>
    </xf>
    <xf numFmtId="0" fontId="15" fillId="0" borderId="0" xfId="66" applyBorder="1" applyAlignment="1">
      <alignment vertical="center"/>
      <protection/>
    </xf>
    <xf numFmtId="0" fontId="15" fillId="0" borderId="0" xfId="66" applyAlignment="1">
      <alignment vertical="center"/>
      <protection/>
    </xf>
    <xf numFmtId="183" fontId="8" fillId="0" borderId="68" xfId="49" applyNumberFormat="1" applyFont="1" applyFill="1" applyBorder="1" applyAlignment="1" applyProtection="1">
      <alignment horizontal="center" vertical="center"/>
      <protection/>
    </xf>
    <xf numFmtId="38" fontId="19" fillId="0" borderId="0" xfId="49" applyFont="1" applyAlignment="1">
      <alignment horizontal="left"/>
    </xf>
    <xf numFmtId="38" fontId="22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8" fillId="0" borderId="0" xfId="49" applyFont="1" applyBorder="1" applyAlignment="1" applyProtection="1">
      <alignment/>
      <protection/>
    </xf>
    <xf numFmtId="38" fontId="13" fillId="0" borderId="17" xfId="49" applyFont="1" applyBorder="1" applyAlignment="1">
      <alignment horizontal="center"/>
    </xf>
    <xf numFmtId="38" fontId="13" fillId="0" borderId="138" xfId="49" applyFont="1" applyBorder="1" applyAlignment="1">
      <alignment horizontal="center"/>
    </xf>
    <xf numFmtId="38" fontId="13" fillId="0" borderId="39" xfId="49" applyFont="1" applyBorder="1" applyAlignment="1">
      <alignment/>
    </xf>
    <xf numFmtId="38" fontId="13" fillId="0" borderId="10" xfId="49" applyFont="1" applyBorder="1" applyAlignment="1">
      <alignment/>
    </xf>
    <xf numFmtId="38" fontId="13" fillId="0" borderId="15" xfId="49" applyFont="1" applyBorder="1" applyAlignment="1" quotePrefix="1">
      <alignment horizontal="center" vertical="center"/>
    </xf>
    <xf numFmtId="38" fontId="13" fillId="0" borderId="32" xfId="49" applyFont="1" applyBorder="1" applyAlignment="1">
      <alignment horizontal="center" vertical="center"/>
    </xf>
    <xf numFmtId="38" fontId="13" fillId="0" borderId="31" xfId="49" applyFont="1" applyBorder="1" applyAlignment="1">
      <alignment horizontal="center" vertical="center"/>
    </xf>
    <xf numFmtId="38" fontId="13" fillId="0" borderId="15" xfId="49" applyFont="1" applyBorder="1" applyAlignment="1" applyProtection="1" quotePrefix="1">
      <alignment horizontal="center" vertical="center" wrapText="1"/>
      <protection/>
    </xf>
    <xf numFmtId="38" fontId="13" fillId="0" borderId="32" xfId="49" applyFont="1" applyBorder="1" applyAlignment="1" applyProtection="1" quotePrefix="1">
      <alignment horizontal="center" vertical="center" wrapText="1"/>
      <protection/>
    </xf>
    <xf numFmtId="38" fontId="13" fillId="0" borderId="31" xfId="49" applyFont="1" applyBorder="1" applyAlignment="1" applyProtection="1" quotePrefix="1">
      <alignment horizontal="center" vertical="center" wrapText="1"/>
      <protection/>
    </xf>
    <xf numFmtId="38" fontId="13" fillId="0" borderId="15" xfId="49" applyFont="1" applyBorder="1" applyAlignment="1" applyProtection="1">
      <alignment horizontal="center" vertical="center" wrapText="1"/>
      <protection/>
    </xf>
    <xf numFmtId="38" fontId="13" fillId="0" borderId="32" xfId="49" applyFont="1" applyBorder="1" applyAlignment="1" applyProtection="1">
      <alignment horizontal="center" vertical="center" wrapText="1"/>
      <protection/>
    </xf>
    <xf numFmtId="38" fontId="13" fillId="0" borderId="33" xfId="49" applyFont="1" applyBorder="1" applyAlignment="1" applyProtection="1">
      <alignment horizontal="center" vertical="center" wrapText="1"/>
      <protection/>
    </xf>
    <xf numFmtId="38" fontId="13" fillId="0" borderId="10" xfId="49" applyFont="1" applyBorder="1" applyAlignment="1" applyProtection="1">
      <alignment horizontal="center"/>
      <protection/>
    </xf>
    <xf numFmtId="38" fontId="13" fillId="0" borderId="22" xfId="49" applyFont="1" applyBorder="1" applyAlignment="1" quotePrefix="1">
      <alignment horizontal="left"/>
    </xf>
    <xf numFmtId="38" fontId="13" fillId="0" borderId="22" xfId="49" applyFont="1" applyBorder="1" applyAlignment="1">
      <alignment/>
    </xf>
    <xf numFmtId="38" fontId="13" fillId="0" borderId="34" xfId="49" applyFont="1" applyBorder="1" applyAlignment="1">
      <alignment/>
    </xf>
    <xf numFmtId="38" fontId="13" fillId="0" borderId="19" xfId="49" applyFont="1" applyBorder="1" applyAlignment="1">
      <alignment/>
    </xf>
    <xf numFmtId="38" fontId="13" fillId="0" borderId="12" xfId="49" applyFont="1" applyBorder="1" applyAlignment="1">
      <alignment/>
    </xf>
    <xf numFmtId="38" fontId="13" fillId="0" borderId="13" xfId="49" applyFont="1" applyBorder="1" applyAlignment="1">
      <alignment/>
    </xf>
    <xf numFmtId="38" fontId="13" fillId="0" borderId="13" xfId="49" applyFont="1" applyBorder="1" applyAlignment="1">
      <alignment horizontal="center"/>
    </xf>
    <xf numFmtId="38" fontId="13" fillId="0" borderId="13" xfId="49" applyFont="1" applyBorder="1" applyAlignment="1">
      <alignment horizontal="center" vertical="distributed" textRotation="255"/>
    </xf>
    <xf numFmtId="38" fontId="13" fillId="0" borderId="12" xfId="49" applyFont="1" applyBorder="1" applyAlignment="1">
      <alignment horizontal="center" vertical="distributed" textRotation="255"/>
    </xf>
    <xf numFmtId="0" fontId="61" fillId="0" borderId="13" xfId="66" applyFont="1" applyBorder="1" applyAlignment="1">
      <alignment horizontal="center" vertical="distributed" textRotation="255" wrapText="1"/>
      <protection/>
    </xf>
    <xf numFmtId="38" fontId="13" fillId="0" borderId="12" xfId="49" applyFont="1" applyBorder="1" applyAlignment="1" applyProtection="1">
      <alignment horizontal="center"/>
      <protection/>
    </xf>
    <xf numFmtId="38" fontId="13" fillId="0" borderId="13" xfId="49" applyFont="1" applyBorder="1" applyAlignment="1" applyProtection="1">
      <alignment horizontal="center"/>
      <protection/>
    </xf>
    <xf numFmtId="38" fontId="13" fillId="0" borderId="10" xfId="49" applyFont="1" applyFill="1" applyBorder="1" applyAlignment="1">
      <alignment vertical="center"/>
    </xf>
    <xf numFmtId="195" fontId="13" fillId="0" borderId="0" xfId="49" applyNumberFormat="1" applyFont="1" applyFill="1" applyBorder="1" applyAlignment="1" quotePrefix="1">
      <alignment vertical="center"/>
    </xf>
    <xf numFmtId="38" fontId="13" fillId="0" borderId="15" xfId="49" applyFont="1" applyFill="1" applyBorder="1" applyAlignment="1" quotePrefix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10" xfId="49" applyFont="1" applyFill="1" applyBorder="1" applyAlignment="1" quotePrefix="1">
      <alignment vertical="center"/>
    </xf>
    <xf numFmtId="195" fontId="13" fillId="0" borderId="10" xfId="66" applyNumberFormat="1" applyFont="1" applyFill="1" applyBorder="1" applyAlignment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quotePrefix="1">
      <alignment vertical="center"/>
    </xf>
    <xf numFmtId="38" fontId="13" fillId="0" borderId="10" xfId="49" applyFont="1" applyFill="1" applyBorder="1" applyAlignment="1" applyProtection="1">
      <alignment vertical="center"/>
      <protection/>
    </xf>
    <xf numFmtId="38" fontId="13" fillId="0" borderId="11" xfId="49" applyFont="1" applyFill="1" applyBorder="1" applyAlignment="1" quotePrefix="1">
      <alignment vertical="center"/>
    </xf>
    <xf numFmtId="195" fontId="13" fillId="0" borderId="10" xfId="66" applyNumberFormat="1" applyFont="1" applyFill="1" applyBorder="1" applyAlignment="1">
      <alignment vertical="center" wrapText="1"/>
      <protection/>
    </xf>
    <xf numFmtId="195" fontId="13" fillId="0" borderId="11" xfId="49" applyNumberFormat="1" applyFont="1" applyFill="1" applyBorder="1" applyAlignment="1" quotePrefix="1">
      <alignment vertical="center"/>
    </xf>
    <xf numFmtId="195" fontId="54" fillId="0" borderId="10" xfId="49" applyNumberFormat="1" applyFont="1" applyFill="1" applyBorder="1" applyAlignment="1">
      <alignment horizontal="right" vertical="center"/>
    </xf>
    <xf numFmtId="195" fontId="54" fillId="0" borderId="0" xfId="49" applyNumberFormat="1" applyFont="1" applyFill="1" applyBorder="1" applyAlignment="1">
      <alignment vertical="center"/>
    </xf>
    <xf numFmtId="195" fontId="54" fillId="0" borderId="15" xfId="49" applyNumberFormat="1" applyFont="1" applyFill="1" applyBorder="1" applyAlignment="1">
      <alignment vertical="center"/>
    </xf>
    <xf numFmtId="195" fontId="54" fillId="0" borderId="10" xfId="49" applyNumberFormat="1" applyFont="1" applyFill="1" applyBorder="1" applyAlignment="1">
      <alignment vertical="center"/>
    </xf>
    <xf numFmtId="195" fontId="54" fillId="0" borderId="11" xfId="49" applyNumberFormat="1" applyFont="1" applyFill="1" applyBorder="1" applyAlignment="1">
      <alignment vertical="center"/>
    </xf>
    <xf numFmtId="195" fontId="13" fillId="0" borderId="10" xfId="49" applyNumberFormat="1" applyFont="1" applyFill="1" applyBorder="1" applyAlignment="1">
      <alignment vertical="center"/>
    </xf>
    <xf numFmtId="195" fontId="13" fillId="0" borderId="0" xfId="49" applyNumberFormat="1" applyFont="1" applyFill="1" applyBorder="1" applyAlignment="1">
      <alignment vertical="center"/>
    </xf>
    <xf numFmtId="195" fontId="13" fillId="0" borderId="15" xfId="49" applyNumberFormat="1" applyFont="1" applyFill="1" applyBorder="1" applyAlignment="1">
      <alignment vertical="center"/>
    </xf>
    <xf numFmtId="195" fontId="13" fillId="0" borderId="0" xfId="49" applyNumberFormat="1" applyFont="1" applyFill="1" applyBorder="1" applyAlignment="1" applyProtection="1">
      <alignment vertical="center"/>
      <protection/>
    </xf>
    <xf numFmtId="195" fontId="13" fillId="0" borderId="10" xfId="49" applyNumberFormat="1" applyFont="1" applyFill="1" applyBorder="1" applyAlignment="1" applyProtection="1">
      <alignment vertical="center"/>
      <protection/>
    </xf>
    <xf numFmtId="195" fontId="13" fillId="0" borderId="11" xfId="49" applyNumberFormat="1" applyFont="1" applyFill="1" applyBorder="1" applyAlignment="1">
      <alignment vertical="center"/>
    </xf>
    <xf numFmtId="38" fontId="13" fillId="0" borderId="40" xfId="49" applyFont="1" applyBorder="1" applyAlignment="1">
      <alignment vertical="center"/>
    </xf>
    <xf numFmtId="195" fontId="13" fillId="0" borderId="0" xfId="49" applyNumberFormat="1" applyFont="1" applyFill="1" applyBorder="1" applyAlignment="1" applyProtection="1">
      <alignment vertical="center"/>
      <protection locked="0"/>
    </xf>
    <xf numFmtId="195" fontId="13" fillId="0" borderId="15" xfId="49" applyNumberFormat="1" applyFont="1" applyFill="1" applyBorder="1" applyAlignment="1" applyProtection="1">
      <alignment vertical="center"/>
      <protection locked="0"/>
    </xf>
    <xf numFmtId="195" fontId="13" fillId="0" borderId="10" xfId="49" applyNumberFormat="1" applyFont="1" applyFill="1" applyBorder="1" applyAlignment="1" applyProtection="1">
      <alignment vertical="center"/>
      <protection locked="0"/>
    </xf>
    <xf numFmtId="195" fontId="13" fillId="0" borderId="11" xfId="49" applyNumberFormat="1" applyFont="1" applyFill="1" applyBorder="1" applyAlignment="1" applyProtection="1">
      <alignment vertical="center"/>
      <protection locked="0"/>
    </xf>
    <xf numFmtId="38" fontId="13" fillId="0" borderId="40" xfId="49" applyFont="1" applyBorder="1" applyAlignment="1">
      <alignment vertical="top"/>
    </xf>
    <xf numFmtId="195" fontId="13" fillId="0" borderId="10" xfId="49" applyNumberFormat="1" applyFont="1" applyFill="1" applyBorder="1" applyAlignment="1">
      <alignment vertical="top"/>
    </xf>
    <xf numFmtId="195" fontId="13" fillId="0" borderId="0" xfId="49" applyNumberFormat="1" applyFont="1" applyFill="1" applyBorder="1" applyAlignment="1" applyProtection="1">
      <alignment vertical="top"/>
      <protection locked="0"/>
    </xf>
    <xf numFmtId="195" fontId="13" fillId="0" borderId="15" xfId="49" applyNumberFormat="1" applyFont="1" applyFill="1" applyBorder="1" applyAlignment="1" applyProtection="1">
      <alignment vertical="top"/>
      <protection locked="0"/>
    </xf>
    <xf numFmtId="195" fontId="13" fillId="0" borderId="10" xfId="49" applyNumberFormat="1" applyFont="1" applyFill="1" applyBorder="1" applyAlignment="1" applyProtection="1">
      <alignment vertical="top"/>
      <protection locked="0"/>
    </xf>
    <xf numFmtId="195" fontId="13" fillId="0" borderId="11" xfId="49" applyNumberFormat="1" applyFont="1" applyFill="1" applyBorder="1" applyAlignment="1" applyProtection="1">
      <alignment vertical="top"/>
      <protection locked="0"/>
    </xf>
    <xf numFmtId="195" fontId="8" fillId="0" borderId="55" xfId="49" applyNumberFormat="1" applyFont="1" applyFill="1" applyBorder="1" applyAlignment="1" applyProtection="1">
      <alignment vertical="center"/>
      <protection/>
    </xf>
    <xf numFmtId="195" fontId="8" fillId="0" borderId="66" xfId="49" applyNumberFormat="1" applyFont="1" applyFill="1" applyBorder="1" applyAlignment="1" applyProtection="1">
      <alignment vertical="center"/>
      <protection/>
    </xf>
    <xf numFmtId="195" fontId="8" fillId="0" borderId="56" xfId="49" applyNumberFormat="1" applyFont="1" applyFill="1" applyBorder="1" applyAlignment="1" applyProtection="1">
      <alignment vertical="center"/>
      <protection/>
    </xf>
    <xf numFmtId="195" fontId="13" fillId="0" borderId="109" xfId="49" applyNumberFormat="1" applyFont="1" applyFill="1" applyBorder="1" applyAlignment="1" applyProtection="1">
      <alignment vertical="center"/>
      <protection locked="0"/>
    </xf>
    <xf numFmtId="195" fontId="8" fillId="0" borderId="28" xfId="49" applyNumberFormat="1" applyFont="1" applyFill="1" applyBorder="1" applyAlignment="1" applyProtection="1">
      <alignment vertical="center"/>
      <protection/>
    </xf>
    <xf numFmtId="195" fontId="13" fillId="0" borderId="28" xfId="49" applyNumberFormat="1" applyFont="1" applyFill="1" applyBorder="1" applyAlignment="1" applyProtection="1">
      <alignment vertical="center"/>
      <protection/>
    </xf>
    <xf numFmtId="195" fontId="8" fillId="0" borderId="57" xfId="49" applyNumberFormat="1" applyFont="1" applyFill="1" applyBorder="1" applyAlignment="1" applyProtection="1">
      <alignment vertical="center"/>
      <protection/>
    </xf>
    <xf numFmtId="195" fontId="8" fillId="0" borderId="149" xfId="49" applyNumberFormat="1" applyFont="1" applyFill="1" applyBorder="1" applyAlignment="1" applyProtection="1">
      <alignment vertical="center"/>
      <protection/>
    </xf>
    <xf numFmtId="195" fontId="8" fillId="0" borderId="70" xfId="49" applyNumberFormat="1" applyFont="1" applyFill="1" applyBorder="1" applyAlignment="1" applyProtection="1">
      <alignment vertical="center"/>
      <protection/>
    </xf>
    <xf numFmtId="195" fontId="8" fillId="0" borderId="23" xfId="49" applyNumberFormat="1" applyFont="1" applyFill="1" applyBorder="1" applyAlignment="1" applyProtection="1">
      <alignment vertical="center"/>
      <protection/>
    </xf>
    <xf numFmtId="195" fontId="8" fillId="0" borderId="0" xfId="49" applyNumberFormat="1" applyFont="1" applyFill="1" applyBorder="1" applyAlignment="1" applyProtection="1">
      <alignment vertical="center"/>
      <protection/>
    </xf>
    <xf numFmtId="195" fontId="8" fillId="0" borderId="96" xfId="49" applyNumberFormat="1" applyFont="1" applyFill="1" applyBorder="1" applyAlignment="1" applyProtection="1">
      <alignment vertical="center"/>
      <protection/>
    </xf>
    <xf numFmtId="195" fontId="8" fillId="0" borderId="27" xfId="49" applyNumberFormat="1" applyFont="1" applyFill="1" applyBorder="1" applyAlignment="1" applyProtection="1">
      <alignment vertical="center"/>
      <protection/>
    </xf>
    <xf numFmtId="195" fontId="8" fillId="0" borderId="105" xfId="49" applyNumberFormat="1" applyFont="1" applyFill="1" applyBorder="1" applyAlignment="1" applyProtection="1">
      <alignment vertical="center"/>
      <protection/>
    </xf>
    <xf numFmtId="195" fontId="8" fillId="0" borderId="106" xfId="49" applyNumberFormat="1" applyFont="1" applyFill="1" applyBorder="1" applyAlignment="1" applyProtection="1">
      <alignment vertical="center"/>
      <protection/>
    </xf>
    <xf numFmtId="195" fontId="8" fillId="0" borderId="15" xfId="49" applyNumberFormat="1" applyFont="1" applyFill="1" applyBorder="1" applyAlignment="1" applyProtection="1">
      <alignment vertical="center"/>
      <protection/>
    </xf>
    <xf numFmtId="195" fontId="8" fillId="0" borderId="53" xfId="49" applyNumberFormat="1" applyFont="1" applyFill="1" applyBorder="1" applyAlignment="1" applyProtection="1">
      <alignment vertical="center"/>
      <protection/>
    </xf>
    <xf numFmtId="195" fontId="8" fillId="0" borderId="45" xfId="49" applyNumberFormat="1" applyFont="1" applyFill="1" applyBorder="1" applyAlignment="1" applyProtection="1">
      <alignment vertical="center"/>
      <protection/>
    </xf>
    <xf numFmtId="195" fontId="8" fillId="0" borderId="46" xfId="49" applyNumberFormat="1" applyFont="1" applyFill="1" applyBorder="1" applyAlignment="1" applyProtection="1">
      <alignment vertical="center"/>
      <protection/>
    </xf>
    <xf numFmtId="195" fontId="8" fillId="0" borderId="111" xfId="49" applyNumberFormat="1" applyFont="1" applyFill="1" applyBorder="1" applyAlignment="1" applyProtection="1">
      <alignment vertical="center"/>
      <protection/>
    </xf>
    <xf numFmtId="195" fontId="8" fillId="0" borderId="31" xfId="49" applyNumberFormat="1" applyFont="1" applyFill="1" applyBorder="1" applyAlignment="1" applyProtection="1">
      <alignment vertical="center"/>
      <protection/>
    </xf>
    <xf numFmtId="195" fontId="8" fillId="0" borderId="36" xfId="49" applyNumberFormat="1" applyFont="1" applyFill="1" applyBorder="1" applyAlignment="1" applyProtection="1">
      <alignment vertical="center"/>
      <protection/>
    </xf>
    <xf numFmtId="195" fontId="8" fillId="0" borderId="107" xfId="49" applyNumberFormat="1" applyFont="1" applyFill="1" applyBorder="1" applyAlignment="1" applyProtection="1">
      <alignment vertical="center"/>
      <protection/>
    </xf>
    <xf numFmtId="195" fontId="13" fillId="0" borderId="47" xfId="49" applyNumberFormat="1" applyFont="1" applyFill="1" applyBorder="1" applyAlignment="1" applyProtection="1">
      <alignment vertical="center"/>
      <protection/>
    </xf>
    <xf numFmtId="195" fontId="8" fillId="0" borderId="94" xfId="49" applyNumberFormat="1" applyFont="1" applyFill="1" applyBorder="1" applyAlignment="1" applyProtection="1">
      <alignment vertical="center"/>
      <protection/>
    </xf>
    <xf numFmtId="195" fontId="8" fillId="0" borderId="48" xfId="49" applyNumberFormat="1" applyFont="1" applyFill="1" applyBorder="1" applyAlignment="1" applyProtection="1">
      <alignment vertical="center"/>
      <protection/>
    </xf>
    <xf numFmtId="195" fontId="8" fillId="0" borderId="10" xfId="49" applyNumberFormat="1" applyFont="1" applyFill="1" applyBorder="1" applyAlignment="1" applyProtection="1">
      <alignment vertical="center"/>
      <protection/>
    </xf>
    <xf numFmtId="195" fontId="8" fillId="0" borderId="129" xfId="49" applyNumberFormat="1" applyFont="1" applyFill="1" applyBorder="1" applyAlignment="1" applyProtection="1">
      <alignment vertical="center"/>
      <protection/>
    </xf>
    <xf numFmtId="195" fontId="8" fillId="0" borderId="103" xfId="49" applyNumberFormat="1" applyFont="1" applyFill="1" applyBorder="1" applyAlignment="1" applyProtection="1">
      <alignment vertical="center"/>
      <protection/>
    </xf>
    <xf numFmtId="195" fontId="8" fillId="0" borderId="110" xfId="49" applyNumberFormat="1" applyFont="1" applyFill="1" applyBorder="1" applyAlignment="1" applyProtection="1">
      <alignment vertical="center"/>
      <protection/>
    </xf>
    <xf numFmtId="195" fontId="8" fillId="0" borderId="59" xfId="49" applyNumberFormat="1" applyFont="1" applyFill="1" applyBorder="1" applyAlignment="1" applyProtection="1">
      <alignment vertical="center"/>
      <protection/>
    </xf>
    <xf numFmtId="195" fontId="8" fillId="0" borderId="92" xfId="49" applyNumberFormat="1" applyFont="1" applyFill="1" applyBorder="1" applyAlignment="1" applyProtection="1">
      <alignment vertical="center"/>
      <protection/>
    </xf>
    <xf numFmtId="195" fontId="8" fillId="0" borderId="60" xfId="49" applyNumberFormat="1" applyFont="1" applyFill="1" applyBorder="1" applyAlignment="1" applyProtection="1">
      <alignment vertical="center"/>
      <protection/>
    </xf>
    <xf numFmtId="195" fontId="8" fillId="0" borderId="78" xfId="49" applyNumberFormat="1" applyFont="1" applyFill="1" applyBorder="1" applyAlignment="1" applyProtection="1">
      <alignment vertical="center"/>
      <protection/>
    </xf>
    <xf numFmtId="195" fontId="8" fillId="0" borderId="83" xfId="49" applyNumberFormat="1" applyFont="1" applyFill="1" applyBorder="1" applyAlignment="1" applyProtection="1">
      <alignment vertical="center"/>
      <protection/>
    </xf>
    <xf numFmtId="195" fontId="13" fillId="0" borderId="13" xfId="49" applyNumberFormat="1" applyFont="1" applyFill="1" applyBorder="1" applyAlignment="1" applyProtection="1">
      <alignment vertical="center"/>
      <protection/>
    </xf>
    <xf numFmtId="195" fontId="8" fillId="0" borderId="152" xfId="49" applyNumberFormat="1" applyFont="1" applyFill="1" applyBorder="1" applyAlignment="1" applyProtection="1">
      <alignment vertical="center"/>
      <protection/>
    </xf>
    <xf numFmtId="0" fontId="6" fillId="0" borderId="39" xfId="66" applyFont="1" applyBorder="1" applyAlignment="1" applyProtection="1">
      <alignment horizontal="right"/>
      <protection/>
    </xf>
    <xf numFmtId="0" fontId="6" fillId="0" borderId="39" xfId="66" applyFont="1" applyBorder="1" applyAlignment="1" applyProtection="1">
      <alignment horizontal="center" vertical="center"/>
      <protection/>
    </xf>
    <xf numFmtId="0" fontId="6" fillId="0" borderId="45" xfId="66" applyFont="1" applyBorder="1">
      <alignment/>
      <protection/>
    </xf>
    <xf numFmtId="0" fontId="6" fillId="0" borderId="47" xfId="66" applyFont="1" applyBorder="1" applyAlignment="1">
      <alignment vertical="center"/>
      <protection/>
    </xf>
    <xf numFmtId="0" fontId="8" fillId="0" borderId="45" xfId="66" applyFont="1" applyBorder="1" applyAlignment="1" applyProtection="1">
      <alignment horizontal="center" vertical="center"/>
      <protection/>
    </xf>
    <xf numFmtId="0" fontId="6" fillId="0" borderId="45" xfId="66" applyFont="1" applyBorder="1" applyAlignment="1" applyProtection="1">
      <alignment horizontal="center" vertical="center"/>
      <protection/>
    </xf>
    <xf numFmtId="0" fontId="6" fillId="0" borderId="77" xfId="66" applyFont="1" applyBorder="1" applyAlignment="1" applyProtection="1">
      <alignment horizontal="center" vertical="center"/>
      <protection/>
    </xf>
    <xf numFmtId="0" fontId="6" fillId="0" borderId="45" xfId="66" applyFont="1" applyBorder="1" applyAlignment="1">
      <alignment horizontal="center" vertical="center"/>
      <protection/>
    </xf>
    <xf numFmtId="0" fontId="6" fillId="0" borderId="45" xfId="66" applyFont="1" applyBorder="1" applyAlignment="1">
      <alignment vertical="center"/>
      <protection/>
    </xf>
    <xf numFmtId="41" fontId="9" fillId="0" borderId="31" xfId="66" applyNumberFormat="1" applyFont="1" applyFill="1" applyBorder="1" applyAlignment="1" applyProtection="1">
      <alignment horizontal="left"/>
      <protection/>
    </xf>
    <xf numFmtId="41" fontId="9" fillId="0" borderId="31" xfId="66" applyNumberFormat="1" applyFont="1" applyFill="1" applyBorder="1" applyProtection="1">
      <alignment/>
      <protection/>
    </xf>
    <xf numFmtId="41" fontId="9" fillId="0" borderId="33" xfId="66" applyNumberFormat="1" applyFont="1" applyFill="1" applyBorder="1" applyProtection="1">
      <alignment/>
      <protection/>
    </xf>
    <xf numFmtId="41" fontId="9" fillId="0" borderId="32" xfId="66" applyNumberFormat="1" applyFont="1" applyFill="1" applyBorder="1" applyProtection="1">
      <alignment/>
      <protection/>
    </xf>
    <xf numFmtId="180" fontId="9" fillId="0" borderId="142" xfId="66" applyNumberFormat="1" applyFont="1" applyFill="1" applyBorder="1" applyAlignment="1" applyProtection="1">
      <alignment horizontal="center"/>
      <protection/>
    </xf>
    <xf numFmtId="180" fontId="15" fillId="0" borderId="0" xfId="66" applyNumberFormat="1">
      <alignment/>
      <protection/>
    </xf>
    <xf numFmtId="180" fontId="9" fillId="0" borderId="10" xfId="66" applyNumberFormat="1" applyFont="1" applyFill="1" applyBorder="1" applyAlignment="1" applyProtection="1">
      <alignment horizontal="center"/>
      <protection/>
    </xf>
    <xf numFmtId="180" fontId="9" fillId="0" borderId="13" xfId="66" applyNumberFormat="1" applyFont="1" applyFill="1" applyBorder="1" applyAlignment="1" applyProtection="1">
      <alignment horizontal="center"/>
      <protection/>
    </xf>
    <xf numFmtId="0" fontId="6" fillId="0" borderId="28" xfId="66" applyFont="1" applyBorder="1" applyAlignment="1" applyProtection="1">
      <alignment horizontal="center" vertical="center"/>
      <protection/>
    </xf>
    <xf numFmtId="0" fontId="8" fillId="0" borderId="28" xfId="66" applyFont="1" applyBorder="1" applyAlignment="1" applyProtection="1">
      <alignment horizontal="center" vertical="center"/>
      <protection/>
    </xf>
    <xf numFmtId="0" fontId="6" fillId="0" borderId="47" xfId="66" applyFont="1" applyBorder="1" applyAlignment="1" applyProtection="1">
      <alignment horizontal="center" vertical="center"/>
      <protection/>
    </xf>
    <xf numFmtId="0" fontId="6" fillId="0" borderId="10" xfId="66" applyFont="1" applyBorder="1" applyAlignment="1">
      <alignment vertical="center"/>
      <protection/>
    </xf>
    <xf numFmtId="0" fontId="6" fillId="0" borderId="47" xfId="66" applyFont="1" applyBorder="1" applyAlignment="1" applyProtection="1">
      <alignment horizontal="left" vertical="center"/>
      <protection/>
    </xf>
    <xf numFmtId="38" fontId="22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13" fillId="0" borderId="39" xfId="49" applyFont="1" applyBorder="1" applyAlignment="1" applyProtection="1">
      <alignment/>
      <protection/>
    </xf>
    <xf numFmtId="38" fontId="13" fillId="0" borderId="10" xfId="49" applyFont="1" applyBorder="1" applyAlignment="1" applyProtection="1">
      <alignment/>
      <protection/>
    </xf>
    <xf numFmtId="38" fontId="13" fillId="0" borderId="15" xfId="49" applyFont="1" applyBorder="1" applyAlignment="1" applyProtection="1" quotePrefix="1">
      <alignment horizontal="center" vertical="center"/>
      <protection/>
    </xf>
    <xf numFmtId="49" fontId="13" fillId="0" borderId="32" xfId="49" applyNumberFormat="1" applyFont="1" applyBorder="1" applyAlignment="1" quotePrefix="1">
      <alignment horizontal="center" vertical="distributed"/>
    </xf>
    <xf numFmtId="5" fontId="13" fillId="0" borderId="32" xfId="49" applyNumberFormat="1" applyFont="1" applyBorder="1" applyAlignment="1">
      <alignment horizontal="center" vertical="distributed"/>
    </xf>
    <xf numFmtId="38" fontId="13" fillId="0" borderId="15" xfId="49" applyFont="1" applyBorder="1" applyAlignment="1" applyProtection="1">
      <alignment horizontal="center" vertical="center"/>
      <protection/>
    </xf>
    <xf numFmtId="196" fontId="13" fillId="0" borderId="32" xfId="49" applyNumberFormat="1" applyFont="1" applyBorder="1" applyAlignment="1" quotePrefix="1">
      <alignment horizontal="center" vertical="center"/>
    </xf>
    <xf numFmtId="38" fontId="13" fillId="0" borderId="32" xfId="49" applyFont="1" applyBorder="1" applyAlignment="1" applyProtection="1" quotePrefix="1">
      <alignment horizontal="center" vertical="center"/>
      <protection/>
    </xf>
    <xf numFmtId="38" fontId="13" fillId="0" borderId="10" xfId="49" applyFont="1" applyBorder="1" applyAlignment="1" applyProtection="1">
      <alignment horizontal="center" vertical="center" wrapText="1"/>
      <protection/>
    </xf>
    <xf numFmtId="49" fontId="13" fillId="0" borderId="31" xfId="49" applyNumberFormat="1" applyFont="1" applyBorder="1" applyAlignment="1">
      <alignment horizontal="center" vertical="distributed"/>
    </xf>
    <xf numFmtId="5" fontId="13" fillId="0" borderId="32" xfId="49" applyNumberFormat="1" applyFont="1" applyBorder="1" applyAlignment="1" quotePrefix="1">
      <alignment horizontal="center" vertical="distributed"/>
    </xf>
    <xf numFmtId="5" fontId="13" fillId="0" borderId="31" xfId="49" applyNumberFormat="1" applyFont="1" applyBorder="1" applyAlignment="1" quotePrefix="1">
      <alignment horizontal="center" vertical="distributed"/>
    </xf>
    <xf numFmtId="196" fontId="13" fillId="0" borderId="31" xfId="49" applyNumberFormat="1" applyFont="1" applyBorder="1" applyAlignment="1">
      <alignment horizontal="center" vertical="center"/>
    </xf>
    <xf numFmtId="196" fontId="13" fillId="0" borderId="32" xfId="49" applyNumberFormat="1" applyFont="1" applyBorder="1" applyAlignment="1">
      <alignment horizontal="center" vertical="distributed"/>
    </xf>
    <xf numFmtId="38" fontId="8" fillId="0" borderId="13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 horizontal="center"/>
      <protection/>
    </xf>
    <xf numFmtId="38" fontId="8" fillId="0" borderId="16" xfId="49" applyFont="1" applyBorder="1" applyAlignment="1">
      <alignment horizontal="right" vertical="distributed" textRotation="255"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 quotePrefix="1">
      <alignment vertical="center"/>
    </xf>
    <xf numFmtId="38" fontId="8" fillId="0" borderId="11" xfId="49" applyFont="1" applyFill="1" applyBorder="1" applyAlignment="1" quotePrefix="1">
      <alignment vertical="center"/>
    </xf>
    <xf numFmtId="195" fontId="8" fillId="0" borderId="11" xfId="49" applyNumberFormat="1" applyFont="1" applyFill="1" applyBorder="1" applyAlignment="1" quotePrefix="1">
      <alignment vertical="center"/>
    </xf>
    <xf numFmtId="195" fontId="64" fillId="0" borderId="10" xfId="49" applyNumberFormat="1" applyFont="1" applyFill="1" applyBorder="1" applyAlignment="1" applyProtection="1">
      <alignment horizontal="right" vertical="center"/>
      <protection/>
    </xf>
    <xf numFmtId="195" fontId="64" fillId="0" borderId="0" xfId="49" applyNumberFormat="1" applyFont="1" applyFill="1" applyBorder="1" applyAlignment="1" applyProtection="1">
      <alignment horizontal="right" vertical="center"/>
      <protection/>
    </xf>
    <xf numFmtId="195" fontId="64" fillId="0" borderId="15" xfId="49" applyNumberFormat="1" applyFont="1" applyFill="1" applyBorder="1" applyAlignment="1" applyProtection="1">
      <alignment horizontal="right" vertical="center"/>
      <protection/>
    </xf>
    <xf numFmtId="195" fontId="64" fillId="0" borderId="34" xfId="49" applyNumberFormat="1" applyFont="1" applyFill="1" applyBorder="1" applyAlignment="1" applyProtection="1">
      <alignment horizontal="right" vertical="center"/>
      <protection/>
    </xf>
    <xf numFmtId="195" fontId="64" fillId="0" borderId="11" xfId="49" applyNumberFormat="1" applyFont="1" applyFill="1" applyBorder="1" applyAlignment="1" applyProtection="1">
      <alignment horizontal="right" vertical="center"/>
      <protection/>
    </xf>
    <xf numFmtId="195" fontId="8" fillId="0" borderId="10" xfId="49" applyNumberFormat="1" applyFont="1" applyFill="1" applyBorder="1" applyAlignment="1">
      <alignment vertical="center"/>
    </xf>
    <xf numFmtId="195" fontId="8" fillId="0" borderId="0" xfId="49" applyNumberFormat="1" applyFont="1" applyFill="1" applyBorder="1" applyAlignment="1">
      <alignment horizontal="right" vertical="center"/>
    </xf>
    <xf numFmtId="195" fontId="8" fillId="0" borderId="15" xfId="49" applyNumberFormat="1" applyFont="1" applyFill="1" applyBorder="1" applyAlignment="1">
      <alignment horizontal="right" vertical="center"/>
    </xf>
    <xf numFmtId="195" fontId="8" fillId="0" borderId="10" xfId="49" applyNumberFormat="1" applyFont="1" applyFill="1" applyBorder="1" applyAlignment="1">
      <alignment horizontal="right" vertical="center"/>
    </xf>
    <xf numFmtId="195" fontId="8" fillId="0" borderId="0" xfId="49" applyNumberFormat="1" applyFont="1" applyFill="1" applyBorder="1" applyAlignment="1" applyProtection="1">
      <alignment horizontal="right" vertical="center"/>
      <protection/>
    </xf>
    <xf numFmtId="195" fontId="8" fillId="0" borderId="10" xfId="49" applyNumberFormat="1" applyFont="1" applyFill="1" applyBorder="1" applyAlignment="1" applyProtection="1">
      <alignment horizontal="right" vertical="center"/>
      <protection/>
    </xf>
    <xf numFmtId="195" fontId="8" fillId="0" borderId="11" xfId="49" applyNumberFormat="1" applyFont="1" applyFill="1" applyBorder="1" applyAlignment="1">
      <alignment horizontal="right" vertical="center"/>
    </xf>
    <xf numFmtId="195" fontId="8" fillId="0" borderId="0" xfId="49" applyNumberFormat="1" applyFont="1" applyFill="1" applyBorder="1" applyAlignment="1" applyProtection="1">
      <alignment horizontal="right" vertical="center"/>
      <protection locked="0"/>
    </xf>
    <xf numFmtId="195" fontId="8" fillId="0" borderId="15" xfId="49" applyNumberFormat="1" applyFont="1" applyFill="1" applyBorder="1" applyAlignment="1" applyProtection="1">
      <alignment horizontal="right" vertical="center"/>
      <protection locked="0"/>
    </xf>
    <xf numFmtId="195" fontId="8" fillId="0" borderId="10" xfId="49" applyNumberFormat="1" applyFont="1" applyFill="1" applyBorder="1" applyAlignment="1" applyProtection="1">
      <alignment horizontal="right" vertical="center"/>
      <protection locked="0"/>
    </xf>
    <xf numFmtId="195" fontId="8" fillId="0" borderId="11" xfId="49" applyNumberFormat="1" applyFont="1" applyFill="1" applyBorder="1" applyAlignment="1" applyProtection="1">
      <alignment horizontal="right" vertical="center"/>
      <protection locked="0"/>
    </xf>
    <xf numFmtId="195" fontId="8" fillId="0" borderId="10" xfId="49" applyNumberFormat="1" applyFont="1" applyFill="1" applyBorder="1" applyAlignment="1">
      <alignment vertical="top"/>
    </xf>
    <xf numFmtId="195" fontId="8" fillId="0" borderId="0" xfId="49" applyNumberFormat="1" applyFont="1" applyFill="1" applyBorder="1" applyAlignment="1" applyProtection="1">
      <alignment horizontal="right" vertical="top"/>
      <protection locked="0"/>
    </xf>
    <xf numFmtId="195" fontId="8" fillId="0" borderId="15" xfId="49" applyNumberFormat="1" applyFont="1" applyFill="1" applyBorder="1" applyAlignment="1" applyProtection="1">
      <alignment horizontal="right" vertical="top"/>
      <protection locked="0"/>
    </xf>
    <xf numFmtId="195" fontId="8" fillId="0" borderId="10" xfId="49" applyNumberFormat="1" applyFont="1" applyFill="1" applyBorder="1" applyAlignment="1" applyProtection="1">
      <alignment horizontal="right" vertical="top"/>
      <protection locked="0"/>
    </xf>
    <xf numFmtId="195" fontId="8" fillId="0" borderId="11" xfId="49" applyNumberFormat="1" applyFont="1" applyFill="1" applyBorder="1" applyAlignment="1" applyProtection="1">
      <alignment horizontal="right" vertical="top"/>
      <protection locked="0"/>
    </xf>
    <xf numFmtId="195" fontId="8" fillId="0" borderId="28" xfId="49" applyNumberFormat="1" applyFont="1" applyFill="1" applyBorder="1" applyAlignment="1" applyProtection="1">
      <alignment horizontal="right" vertical="center"/>
      <protection/>
    </xf>
    <xf numFmtId="195" fontId="8" fillId="0" borderId="149" xfId="49" applyNumberFormat="1" applyFont="1" applyFill="1" applyBorder="1" applyAlignment="1" applyProtection="1">
      <alignment horizontal="right" vertical="center"/>
      <protection/>
    </xf>
    <xf numFmtId="195" fontId="8" fillId="0" borderId="96" xfId="49" applyNumberFormat="1" applyFont="1" applyFill="1" applyBorder="1" applyAlignment="1" applyProtection="1">
      <alignment horizontal="right" vertical="center"/>
      <protection/>
    </xf>
    <xf numFmtId="195" fontId="8" fillId="0" borderId="111" xfId="49" applyNumberFormat="1" applyFont="1" applyFill="1" applyBorder="1" applyAlignment="1" applyProtection="1">
      <alignment horizontal="right" vertical="center"/>
      <protection/>
    </xf>
    <xf numFmtId="195" fontId="8" fillId="0" borderId="47" xfId="49" applyNumberFormat="1" applyFont="1" applyFill="1" applyBorder="1" applyAlignment="1" applyProtection="1">
      <alignment horizontal="right" vertical="center"/>
      <protection/>
    </xf>
    <xf numFmtId="195" fontId="8" fillId="0" borderId="13" xfId="49" applyNumberFormat="1" applyFont="1" applyFill="1" applyBorder="1" applyAlignment="1" applyProtection="1">
      <alignment horizontal="right" vertical="center"/>
      <protection/>
    </xf>
    <xf numFmtId="195" fontId="8" fillId="0" borderId="152" xfId="49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Alignment="1" applyProtection="1">
      <alignment/>
      <protection/>
    </xf>
    <xf numFmtId="38" fontId="13" fillId="0" borderId="0" xfId="49" applyFont="1" applyAlignment="1" applyProtection="1">
      <alignment/>
      <protection/>
    </xf>
    <xf numFmtId="0" fontId="19" fillId="0" borderId="0" xfId="66" applyFont="1" applyAlignment="1" applyProtection="1">
      <alignment horizontal="left" vertical="top"/>
      <protection/>
    </xf>
    <xf numFmtId="0" fontId="6" fillId="0" borderId="119" xfId="66" applyFont="1" applyBorder="1" applyAlignment="1" applyProtection="1">
      <alignment horizontal="right" vertical="center"/>
      <protection/>
    </xf>
    <xf numFmtId="0" fontId="6" fillId="0" borderId="119" xfId="66" applyFont="1" applyBorder="1" applyAlignment="1" applyProtection="1">
      <alignment vertical="center"/>
      <protection/>
    </xf>
    <xf numFmtId="0" fontId="6" fillId="0" borderId="153" xfId="66" applyFont="1" applyBorder="1" applyAlignment="1" applyProtection="1">
      <alignment vertical="center"/>
      <protection/>
    </xf>
    <xf numFmtId="0" fontId="6" fillId="0" borderId="154" xfId="66" applyFont="1" applyBorder="1" applyAlignment="1">
      <alignment vertical="center"/>
      <protection/>
    </xf>
    <xf numFmtId="0" fontId="6" fillId="0" borderId="153" xfId="66" applyFont="1" applyBorder="1" applyAlignment="1">
      <alignment vertical="center"/>
      <protection/>
    </xf>
    <xf numFmtId="0" fontId="6" fillId="0" borderId="154" xfId="66" applyFont="1" applyBorder="1" applyAlignment="1" applyProtection="1">
      <alignment vertical="center"/>
      <protection/>
    </xf>
    <xf numFmtId="0" fontId="6" fillId="0" borderId="154" xfId="66" applyFont="1" applyBorder="1" applyAlignment="1" applyProtection="1">
      <alignment horizontal="left" vertical="center"/>
      <protection/>
    </xf>
    <xf numFmtId="0" fontId="6" fillId="0" borderId="153" xfId="66" applyFont="1" applyBorder="1" applyAlignment="1" applyProtection="1">
      <alignment horizontal="right" vertical="center"/>
      <protection/>
    </xf>
    <xf numFmtId="0" fontId="6" fillId="0" borderId="155" xfId="66" applyFont="1" applyBorder="1" applyAlignment="1">
      <alignment vertical="center"/>
      <protection/>
    </xf>
    <xf numFmtId="0" fontId="6" fillId="0" borderId="15" xfId="66" applyFont="1" applyBorder="1" applyAlignment="1">
      <alignment horizontal="center" vertical="center"/>
      <protection/>
    </xf>
    <xf numFmtId="0" fontId="8" fillId="0" borderId="16" xfId="66" applyFont="1" applyBorder="1" applyAlignment="1">
      <alignment horizontal="center" vertical="center"/>
      <protection/>
    </xf>
    <xf numFmtId="0" fontId="6" fillId="0" borderId="16" xfId="66" applyFont="1" applyBorder="1" applyAlignment="1" applyProtection="1">
      <alignment horizontal="center" vertical="center"/>
      <protection/>
    </xf>
    <xf numFmtId="0" fontId="6" fillId="0" borderId="13" xfId="66" applyFont="1" applyBorder="1" applyAlignment="1" applyProtection="1">
      <alignment horizontal="center" vertical="center"/>
      <protection/>
    </xf>
    <xf numFmtId="41" fontId="9" fillId="0" borderId="44" xfId="66" applyNumberFormat="1" applyFont="1" applyFill="1" applyBorder="1" applyAlignment="1" applyProtection="1">
      <alignment horizontal="right"/>
      <protection/>
    </xf>
    <xf numFmtId="41" fontId="9" fillId="0" borderId="37" xfId="66" applyNumberFormat="1" applyFont="1" applyFill="1" applyBorder="1" applyAlignment="1" applyProtection="1">
      <alignment horizontal="right"/>
      <protection/>
    </xf>
    <xf numFmtId="41" fontId="9" fillId="0" borderId="142" xfId="66" applyNumberFormat="1" applyFont="1" applyFill="1" applyBorder="1" applyAlignment="1" applyProtection="1">
      <alignment horizontal="right"/>
      <protection/>
    </xf>
    <xf numFmtId="41" fontId="9" fillId="0" borderId="156" xfId="66" applyNumberFormat="1" applyFont="1" applyFill="1" applyBorder="1" applyAlignment="1" applyProtection="1">
      <alignment horizontal="right"/>
      <protection/>
    </xf>
    <xf numFmtId="41" fontId="9" fillId="0" borderId="143" xfId="66" applyNumberFormat="1" applyFont="1" applyFill="1" applyBorder="1" applyAlignment="1" applyProtection="1">
      <alignment horizontal="right"/>
      <protection/>
    </xf>
    <xf numFmtId="180" fontId="9" fillId="0" borderId="156" xfId="66" applyNumberFormat="1" applyFont="1" applyFill="1" applyBorder="1" applyAlignment="1" applyProtection="1">
      <alignment horizontal="right"/>
      <protection/>
    </xf>
    <xf numFmtId="180" fontId="9" fillId="0" borderId="37" xfId="66" applyNumberFormat="1" applyFont="1" applyFill="1" applyBorder="1" applyAlignment="1" applyProtection="1">
      <alignment horizontal="right"/>
      <protection/>
    </xf>
    <xf numFmtId="180" fontId="9" fillId="0" borderId="38" xfId="66" applyNumberFormat="1" applyFont="1" applyFill="1" applyBorder="1" applyAlignment="1" applyProtection="1">
      <alignment horizontal="right"/>
      <protection/>
    </xf>
    <xf numFmtId="0" fontId="6" fillId="0" borderId="0" xfId="66" applyFont="1" applyFill="1">
      <alignment/>
      <protection/>
    </xf>
    <xf numFmtId="0" fontId="6" fillId="0" borderId="0" xfId="66" applyFont="1" applyFill="1" applyBorder="1">
      <alignment/>
      <protection/>
    </xf>
    <xf numFmtId="0" fontId="6" fillId="0" borderId="0" xfId="66" applyFont="1" applyBorder="1">
      <alignment/>
      <protection/>
    </xf>
    <xf numFmtId="0" fontId="15" fillId="0" borderId="0" xfId="66" applyBorder="1">
      <alignment/>
      <protection/>
    </xf>
    <xf numFmtId="0" fontId="65" fillId="0" borderId="0" xfId="69" applyFont="1">
      <alignment vertical="center"/>
      <protection/>
    </xf>
    <xf numFmtId="0" fontId="15" fillId="0" borderId="0" xfId="69">
      <alignment vertical="center"/>
      <protection/>
    </xf>
    <xf numFmtId="0" fontId="15" fillId="0" borderId="28" xfId="68" applyBorder="1" applyAlignment="1">
      <alignment horizontal="center" vertical="center"/>
      <protection/>
    </xf>
    <xf numFmtId="57" fontId="15" fillId="0" borderId="28" xfId="68" applyNumberFormat="1" applyBorder="1" applyAlignment="1">
      <alignment horizontal="center" vertical="center"/>
      <protection/>
    </xf>
    <xf numFmtId="0" fontId="15" fillId="0" borderId="28" xfId="68" applyBorder="1" applyAlignment="1">
      <alignment vertical="center" wrapText="1"/>
      <protection/>
    </xf>
    <xf numFmtId="0" fontId="15" fillId="0" borderId="28" xfId="68" applyFont="1" applyBorder="1" applyAlignment="1">
      <alignment horizontal="center" vertical="center"/>
      <protection/>
    </xf>
    <xf numFmtId="0" fontId="9" fillId="0" borderId="12" xfId="67" applyNumberFormat="1" applyFont="1" applyFill="1" applyBorder="1" applyAlignment="1">
      <alignment horizontal="right"/>
      <protection/>
    </xf>
    <xf numFmtId="0" fontId="9" fillId="0" borderId="18" xfId="67" applyNumberFormat="1" applyFont="1" applyFill="1" applyBorder="1" applyAlignment="1">
      <alignment horizontal="center" vertical="center"/>
      <protection/>
    </xf>
    <xf numFmtId="0" fontId="9" fillId="0" borderId="157" xfId="67" applyNumberFormat="1" applyFont="1" applyFill="1" applyBorder="1" applyAlignment="1">
      <alignment horizontal="center" vertical="center"/>
      <protection/>
    </xf>
    <xf numFmtId="0" fontId="6" fillId="0" borderId="154" xfId="67" applyFont="1" applyFill="1" applyBorder="1" applyAlignment="1">
      <alignment horizontal="center" vertical="center"/>
      <protection/>
    </xf>
    <xf numFmtId="0" fontId="6" fillId="0" borderId="155" xfId="67" applyFont="1" applyFill="1" applyBorder="1" applyAlignment="1">
      <alignment horizontal="center" vertical="center"/>
      <protection/>
    </xf>
    <xf numFmtId="0" fontId="6" fillId="0" borderId="153" xfId="67" applyFont="1" applyFill="1" applyBorder="1" applyAlignment="1">
      <alignment horizontal="center" vertical="center"/>
      <protection/>
    </xf>
    <xf numFmtId="0" fontId="9" fillId="0" borderId="127" xfId="67" applyNumberFormat="1" applyFont="1" applyFill="1" applyBorder="1" applyAlignment="1">
      <alignment horizontal="center" vertical="center"/>
      <protection/>
    </xf>
    <xf numFmtId="0" fontId="0" fillId="0" borderId="117" xfId="67" applyFont="1" applyFill="1" applyBorder="1" applyAlignment="1">
      <alignment horizontal="center" vertical="center"/>
      <protection/>
    </xf>
    <xf numFmtId="0" fontId="0" fillId="0" borderId="14" xfId="67" applyBorder="1" applyAlignment="1">
      <alignment horizontal="center" vertical="center"/>
      <protection/>
    </xf>
    <xf numFmtId="0" fontId="6" fillId="0" borderId="66" xfId="67" applyFont="1" applyFill="1" applyBorder="1" applyAlignment="1">
      <alignment horizontal="center" vertical="center"/>
      <protection/>
    </xf>
    <xf numFmtId="0" fontId="6" fillId="0" borderId="57" xfId="67" applyFont="1" applyFill="1" applyBorder="1" applyAlignment="1">
      <alignment horizontal="center" vertical="center"/>
      <protection/>
    </xf>
    <xf numFmtId="0" fontId="6" fillId="0" borderId="158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right" shrinkToFit="1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159" xfId="67" applyFont="1" applyFill="1" applyBorder="1" applyAlignment="1">
      <alignment horizontal="center" vertical="center"/>
      <protection/>
    </xf>
    <xf numFmtId="0" fontId="6" fillId="0" borderId="120" xfId="67" applyNumberFormat="1" applyFont="1" applyFill="1" applyBorder="1" applyAlignment="1">
      <alignment horizontal="center" vertical="center"/>
      <protection/>
    </xf>
    <xf numFmtId="0" fontId="6" fillId="0" borderId="159" xfId="67" applyNumberFormat="1" applyFont="1" applyFill="1" applyBorder="1" applyAlignment="1">
      <alignment horizontal="center" vertical="center"/>
      <protection/>
    </xf>
    <xf numFmtId="0" fontId="0" fillId="0" borderId="154" xfId="67" applyBorder="1" applyAlignment="1">
      <alignment horizontal="center" vertical="center"/>
      <protection/>
    </xf>
    <xf numFmtId="0" fontId="0" fillId="0" borderId="155" xfId="67" applyBorder="1" applyAlignment="1">
      <alignment horizontal="center" vertical="center"/>
      <protection/>
    </xf>
    <xf numFmtId="0" fontId="6" fillId="0" borderId="54" xfId="67" applyNumberFormat="1" applyFont="1" applyFill="1" applyBorder="1" applyAlignment="1">
      <alignment vertical="center"/>
      <protection/>
    </xf>
    <xf numFmtId="0" fontId="6" fillId="0" borderId="148" xfId="67" applyNumberFormat="1" applyFont="1" applyFill="1" applyBorder="1" applyAlignment="1">
      <alignment vertical="center"/>
      <protection/>
    </xf>
    <xf numFmtId="0" fontId="6" fillId="0" borderId="160" xfId="67" applyNumberFormat="1" applyFont="1" applyFill="1" applyBorder="1" applyAlignment="1">
      <alignment vertical="center"/>
      <protection/>
    </xf>
    <xf numFmtId="0" fontId="6" fillId="0" borderId="80" xfId="67" applyNumberFormat="1" applyFont="1" applyFill="1" applyBorder="1" applyAlignment="1">
      <alignment vertical="center"/>
      <protection/>
    </xf>
    <xf numFmtId="0" fontId="6" fillId="0" borderId="39" xfId="67" applyNumberFormat="1" applyFont="1" applyFill="1" applyBorder="1" applyAlignment="1">
      <alignment horizontal="center" vertical="center"/>
      <protection/>
    </xf>
    <xf numFmtId="0" fontId="0" fillId="0" borderId="13" xfId="67" applyBorder="1" applyAlignment="1">
      <alignment horizontal="center" vertical="center"/>
      <protection/>
    </xf>
    <xf numFmtId="58" fontId="0" fillId="0" borderId="12" xfId="67" applyNumberFormat="1" applyFill="1" applyBorder="1" applyAlignment="1">
      <alignment horizontal="right" shrinkToFit="1"/>
      <protection/>
    </xf>
    <xf numFmtId="0" fontId="0" fillId="0" borderId="12" xfId="67" applyBorder="1" applyAlignment="1">
      <alignment horizontal="right" shrinkToFit="1"/>
      <protection/>
    </xf>
    <xf numFmtId="0" fontId="9" fillId="0" borderId="43" xfId="67" applyNumberFormat="1" applyFont="1" applyFill="1" applyBorder="1" applyAlignment="1">
      <alignment horizontal="center" vertical="center"/>
      <protection/>
    </xf>
    <xf numFmtId="0" fontId="9" fillId="0" borderId="44" xfId="67" applyNumberFormat="1" applyFont="1" applyFill="1" applyBorder="1" applyAlignment="1">
      <alignment horizontal="center" vertical="center"/>
      <protection/>
    </xf>
    <xf numFmtId="0" fontId="9" fillId="0" borderId="159" xfId="67" applyFont="1" applyFill="1" applyBorder="1" applyAlignment="1">
      <alignment horizontal="center" vertical="center"/>
      <protection/>
    </xf>
    <xf numFmtId="0" fontId="9" fillId="0" borderId="154" xfId="67" applyFont="1" applyFill="1" applyBorder="1" applyAlignment="1">
      <alignment horizontal="center" vertical="center"/>
      <protection/>
    </xf>
    <xf numFmtId="0" fontId="9" fillId="0" borderId="153" xfId="67" applyFont="1" applyFill="1" applyBorder="1" applyAlignment="1">
      <alignment horizontal="center" vertical="center"/>
      <protection/>
    </xf>
    <xf numFmtId="0" fontId="9" fillId="0" borderId="161" xfId="67" applyNumberFormat="1" applyFont="1" applyFill="1" applyBorder="1" applyAlignment="1">
      <alignment horizontal="center" vertical="center"/>
      <protection/>
    </xf>
    <xf numFmtId="0" fontId="9" fillId="0" borderId="162" xfId="67" applyNumberFormat="1" applyFont="1" applyFill="1" applyBorder="1" applyAlignment="1">
      <alignment horizontal="center" vertical="center"/>
      <protection/>
    </xf>
    <xf numFmtId="0" fontId="9" fillId="0" borderId="163" xfId="67" applyNumberFormat="1" applyFont="1" applyFill="1" applyBorder="1" applyAlignment="1">
      <alignment horizontal="center" vertical="center"/>
      <protection/>
    </xf>
    <xf numFmtId="0" fontId="6" fillId="0" borderId="40" xfId="67" applyNumberFormat="1" applyFont="1" applyFill="1" applyBorder="1" applyAlignment="1">
      <alignment horizontal="center" vertical="center"/>
      <protection/>
    </xf>
    <xf numFmtId="0" fontId="15" fillId="0" borderId="40" xfId="67" applyFont="1" applyFill="1" applyBorder="1" applyAlignment="1">
      <alignment vertical="center"/>
      <protection/>
    </xf>
    <xf numFmtId="0" fontId="6" fillId="0" borderId="10" xfId="67" applyNumberFormat="1" applyFont="1" applyFill="1" applyBorder="1" applyAlignment="1">
      <alignment horizontal="center" vertical="center"/>
      <protection/>
    </xf>
    <xf numFmtId="0" fontId="15" fillId="0" borderId="10" xfId="67" applyFont="1" applyFill="1" applyBorder="1" applyAlignment="1">
      <alignment vertical="center"/>
      <protection/>
    </xf>
    <xf numFmtId="0" fontId="9" fillId="0" borderId="32" xfId="67" applyFont="1" applyFill="1" applyBorder="1" applyAlignment="1">
      <alignment horizontal="center" vertical="center"/>
      <protection/>
    </xf>
    <xf numFmtId="0" fontId="9" fillId="0" borderId="60" xfId="67" applyFont="1" applyFill="1" applyBorder="1" applyAlignment="1">
      <alignment horizontal="center" vertical="center"/>
      <protection/>
    </xf>
    <xf numFmtId="0" fontId="9" fillId="0" borderId="15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horizontal="center" vertical="center"/>
      <protection/>
    </xf>
    <xf numFmtId="0" fontId="9" fillId="0" borderId="164" xfId="67" applyFont="1" applyFill="1" applyBorder="1" applyAlignment="1">
      <alignment horizontal="center" vertical="center"/>
      <protection/>
    </xf>
    <xf numFmtId="0" fontId="9" fillId="0" borderId="48" xfId="67" applyFont="1" applyFill="1" applyBorder="1" applyAlignment="1">
      <alignment horizontal="center" vertical="center"/>
      <protection/>
    </xf>
    <xf numFmtId="0" fontId="9" fillId="0" borderId="76" xfId="67" applyFont="1" applyFill="1" applyBorder="1" applyAlignment="1">
      <alignment horizontal="center" vertical="center"/>
      <protection/>
    </xf>
    <xf numFmtId="0" fontId="9" fillId="0" borderId="139" xfId="67" applyNumberFormat="1" applyFont="1" applyFill="1" applyBorder="1" applyAlignment="1">
      <alignment horizontal="center" vertical="center" wrapText="1"/>
      <protection/>
    </xf>
    <xf numFmtId="0" fontId="0" fillId="0" borderId="34" xfId="67" applyFont="1" applyFill="1" applyBorder="1" applyAlignment="1">
      <alignment horizontal="center" vertical="center" wrapText="1"/>
      <protection/>
    </xf>
    <xf numFmtId="0" fontId="0" fillId="0" borderId="35" xfId="67" applyFont="1" applyFill="1" applyBorder="1" applyAlignment="1">
      <alignment horizontal="center" vertical="center" wrapText="1"/>
      <protection/>
    </xf>
    <xf numFmtId="0" fontId="9" fillId="0" borderId="113" xfId="67" applyFont="1" applyFill="1" applyBorder="1" applyAlignment="1">
      <alignment horizontal="center" vertical="center"/>
      <protection/>
    </xf>
    <xf numFmtId="0" fontId="9" fillId="0" borderId="41" xfId="67" applyFont="1" applyFill="1" applyBorder="1" applyAlignment="1">
      <alignment horizontal="center" vertical="center"/>
      <protection/>
    </xf>
    <xf numFmtId="0" fontId="9" fillId="0" borderId="165" xfId="67" applyFont="1" applyFill="1" applyBorder="1" applyAlignment="1">
      <alignment horizontal="center" vertical="center"/>
      <protection/>
    </xf>
    <xf numFmtId="0" fontId="9" fillId="0" borderId="45" xfId="67" applyFont="1" applyFill="1" applyBorder="1" applyAlignment="1">
      <alignment horizontal="center" vertical="center"/>
      <protection/>
    </xf>
    <xf numFmtId="0" fontId="9" fillId="0" borderId="166" xfId="67" applyFont="1" applyFill="1" applyBorder="1" applyAlignment="1">
      <alignment horizontal="center" vertical="center"/>
      <protection/>
    </xf>
    <xf numFmtId="0" fontId="9" fillId="0" borderId="167" xfId="67" applyNumberFormat="1" applyFont="1" applyFill="1" applyBorder="1" applyAlignment="1">
      <alignment horizontal="center" vertical="center" wrapText="1"/>
      <protection/>
    </xf>
    <xf numFmtId="0" fontId="0" fillId="0" borderId="85" xfId="67" applyFont="1" applyFill="1" applyBorder="1" applyAlignment="1">
      <alignment horizontal="center" vertical="center" wrapText="1"/>
      <protection/>
    </xf>
    <xf numFmtId="0" fontId="0" fillId="0" borderId="168" xfId="67" applyFont="1" applyFill="1" applyBorder="1" applyAlignment="1">
      <alignment horizontal="center" vertical="center" wrapText="1"/>
      <protection/>
    </xf>
    <xf numFmtId="0" fontId="9" fillId="0" borderId="42" xfId="67" applyFont="1" applyFill="1" applyBorder="1" applyAlignment="1">
      <alignment horizontal="center" vertical="center"/>
      <protection/>
    </xf>
    <xf numFmtId="0" fontId="9" fillId="0" borderId="49" xfId="67" applyFont="1" applyFill="1" applyBorder="1" applyAlignment="1">
      <alignment horizontal="center" vertical="center"/>
      <protection/>
    </xf>
    <xf numFmtId="41" fontId="6" fillId="0" borderId="12" xfId="67" applyNumberFormat="1" applyFont="1" applyFill="1" applyBorder="1" applyAlignment="1">
      <alignment horizontal="center"/>
      <protection/>
    </xf>
    <xf numFmtId="0" fontId="0" fillId="0" borderId="12" xfId="67" applyBorder="1" applyAlignment="1">
      <alignment horizontal="center"/>
      <protection/>
    </xf>
    <xf numFmtId="0" fontId="9" fillId="0" borderId="22" xfId="67" applyFont="1" applyFill="1" applyBorder="1" applyAlignment="1">
      <alignment horizontal="center" vertical="center"/>
      <protection/>
    </xf>
    <xf numFmtId="0" fontId="9" fillId="0" borderId="10" xfId="67" applyFont="1" applyFill="1" applyBorder="1" applyAlignment="1">
      <alignment horizontal="center" vertical="center"/>
      <protection/>
    </xf>
    <xf numFmtId="0" fontId="9" fillId="0" borderId="31" xfId="67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3" xfId="67" applyFont="1" applyFill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4" xfId="67" applyFont="1" applyFill="1" applyBorder="1" applyAlignment="1">
      <alignment horizontal="center" vertical="center" wrapText="1"/>
      <protection/>
    </xf>
    <xf numFmtId="0" fontId="9" fillId="0" borderId="155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0" fillId="0" borderId="0" xfId="67" applyFont="1" applyFill="1" applyBorder="1" applyAlignment="1">
      <alignment horizontal="distributed" vertical="center"/>
      <protection/>
    </xf>
    <xf numFmtId="0" fontId="0" fillId="0" borderId="0" xfId="67" applyFont="1" applyFill="1" applyAlignment="1">
      <alignment horizontal="distributed" vertical="center"/>
      <protection/>
    </xf>
    <xf numFmtId="0" fontId="6" fillId="0" borderId="12" xfId="67" applyFont="1" applyFill="1" applyBorder="1" applyAlignment="1">
      <alignment horizontal="distributed" vertical="center"/>
      <protection/>
    </xf>
    <xf numFmtId="0" fontId="0" fillId="0" borderId="12" xfId="67" applyFont="1" applyFill="1" applyBorder="1" applyAlignment="1">
      <alignment horizontal="distributed" vertical="center"/>
      <protection/>
    </xf>
    <xf numFmtId="0" fontId="6" fillId="0" borderId="31" xfId="67" applyFont="1" applyFill="1" applyBorder="1" applyAlignment="1">
      <alignment horizontal="center" vertical="center"/>
      <protection/>
    </xf>
    <xf numFmtId="0" fontId="0" fillId="0" borderId="13" xfId="67" applyFont="1" applyFill="1" applyBorder="1" applyAlignment="1">
      <alignment horizontal="center" vertical="center"/>
      <protection/>
    </xf>
    <xf numFmtId="0" fontId="6" fillId="0" borderId="18" xfId="67" applyFont="1" applyFill="1" applyBorder="1" applyAlignment="1">
      <alignment horizontal="center" vertical="center"/>
      <protection/>
    </xf>
    <xf numFmtId="49" fontId="14" fillId="0" borderId="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/>
      <protection/>
    </xf>
    <xf numFmtId="0" fontId="6" fillId="0" borderId="32" xfId="67" applyFont="1" applyFill="1" applyBorder="1" applyAlignment="1">
      <alignment horizontal="center" vertical="center"/>
      <protection/>
    </xf>
    <xf numFmtId="0" fontId="6" fillId="0" borderId="60" xfId="67" applyFont="1" applyFill="1" applyBorder="1" applyAlignment="1">
      <alignment horizontal="center" vertical="center"/>
      <protection/>
    </xf>
    <xf numFmtId="0" fontId="6" fillId="0" borderId="45" xfId="67" applyFont="1" applyFill="1" applyBorder="1" applyAlignment="1">
      <alignment horizontal="center" vertical="center"/>
      <protection/>
    </xf>
    <xf numFmtId="0" fontId="6" fillId="0" borderId="48" xfId="67" applyFont="1" applyFill="1" applyBorder="1" applyAlignment="1">
      <alignment horizontal="center" vertical="center"/>
      <protection/>
    </xf>
    <xf numFmtId="0" fontId="6" fillId="0" borderId="61" xfId="67" applyFont="1" applyFill="1" applyBorder="1" applyAlignment="1">
      <alignment horizontal="center" vertical="center"/>
      <protection/>
    </xf>
    <xf numFmtId="0" fontId="6" fillId="0" borderId="49" xfId="67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vertical="center"/>
      <protection/>
    </xf>
    <xf numFmtId="0" fontId="0" fillId="0" borderId="13" xfId="67" applyFont="1" applyFill="1" applyBorder="1" applyAlignment="1">
      <alignment vertical="center"/>
      <protection/>
    </xf>
    <xf numFmtId="0" fontId="15" fillId="0" borderId="13" xfId="67" applyFont="1" applyFill="1" applyBorder="1" applyAlignment="1">
      <alignment vertical="center"/>
      <protection/>
    </xf>
    <xf numFmtId="0" fontId="6" fillId="0" borderId="33" xfId="67" applyFont="1" applyFill="1" applyBorder="1" applyAlignment="1">
      <alignment horizontal="center" vertical="center" wrapText="1"/>
      <protection/>
    </xf>
    <xf numFmtId="0" fontId="15" fillId="0" borderId="14" xfId="67" applyFont="1" applyFill="1" applyBorder="1" applyAlignment="1">
      <alignment vertical="center" wrapText="1"/>
      <protection/>
    </xf>
    <xf numFmtId="0" fontId="6" fillId="0" borderId="13" xfId="67" applyFont="1" applyFill="1" applyBorder="1" applyAlignment="1">
      <alignment vertical="center"/>
      <protection/>
    </xf>
    <xf numFmtId="0" fontId="6" fillId="0" borderId="10" xfId="67" applyFont="1" applyFill="1" applyBorder="1" applyAlignment="1">
      <alignment vertical="distributed" textRotation="255"/>
      <protection/>
    </xf>
    <xf numFmtId="0" fontId="14" fillId="0" borderId="10" xfId="67" applyFont="1" applyFill="1" applyBorder="1" applyAlignment="1">
      <alignment vertical="distributed" textRotation="255"/>
      <protection/>
    </xf>
    <xf numFmtId="0" fontId="6" fillId="0" borderId="11" xfId="67" applyFont="1" applyFill="1" applyBorder="1" applyAlignment="1">
      <alignment vertical="distributed" textRotation="255"/>
      <protection/>
    </xf>
    <xf numFmtId="38" fontId="13" fillId="0" borderId="37" xfId="49" applyFont="1" applyBorder="1" applyAlignment="1">
      <alignment horizontal="center" vertical="distributed" textRotation="255"/>
    </xf>
    <xf numFmtId="38" fontId="13" fillId="0" borderId="37" xfId="49" applyFont="1" applyBorder="1" applyAlignment="1" quotePrefix="1">
      <alignment horizontal="center" vertical="distributed" textRotation="255"/>
    </xf>
    <xf numFmtId="38" fontId="13" fillId="0" borderId="47" xfId="49" applyFont="1" applyBorder="1" applyAlignment="1">
      <alignment horizontal="center" vertical="distributed" textRotation="255"/>
    </xf>
    <xf numFmtId="38" fontId="13" fillId="0" borderId="28" xfId="49" applyFont="1" applyBorder="1" applyAlignment="1" quotePrefix="1">
      <alignment horizontal="center" vertical="distributed" textRotation="255"/>
    </xf>
    <xf numFmtId="38" fontId="13" fillId="0" borderId="31" xfId="49" applyFont="1" applyBorder="1" applyAlignment="1" quotePrefix="1">
      <alignment horizontal="center" vertical="distributed" textRotation="255"/>
    </xf>
    <xf numFmtId="38" fontId="13" fillId="0" borderId="10" xfId="49" applyFont="1" applyBorder="1" applyAlignment="1">
      <alignment horizontal="center" vertical="distributed" textRotation="255"/>
    </xf>
    <xf numFmtId="0" fontId="15" fillId="0" borderId="10" xfId="66" applyBorder="1" applyAlignment="1">
      <alignment horizontal="center" vertical="distributed" textRotation="255"/>
      <protection/>
    </xf>
    <xf numFmtId="38" fontId="13" fillId="0" borderId="45" xfId="49" applyFont="1" applyBorder="1" applyAlignment="1">
      <alignment horizontal="center" vertical="distributed" textRotation="255"/>
    </xf>
    <xf numFmtId="38" fontId="13" fillId="0" borderId="0" xfId="49" applyFont="1" applyBorder="1" applyAlignment="1">
      <alignment horizontal="center" vertical="distributed" textRotation="255"/>
    </xf>
    <xf numFmtId="38" fontId="13" fillId="0" borderId="15" xfId="49" applyFont="1" applyBorder="1" applyAlignment="1">
      <alignment horizontal="center" vertical="distributed" textRotation="255"/>
    </xf>
    <xf numFmtId="38" fontId="13" fillId="0" borderId="10" xfId="49" applyFont="1" applyBorder="1" applyAlignment="1" quotePrefix="1">
      <alignment horizontal="center" vertical="distributed" textRotation="255"/>
    </xf>
    <xf numFmtId="38" fontId="13" fillId="0" borderId="15" xfId="49" applyFont="1" applyBorder="1" applyAlignment="1" quotePrefix="1">
      <alignment horizontal="center" vertical="distributed" textRotation="255"/>
    </xf>
    <xf numFmtId="38" fontId="8" fillId="0" borderId="32" xfId="49" applyFont="1" applyBorder="1" applyAlignment="1">
      <alignment horizontal="center" vertical="center"/>
    </xf>
    <xf numFmtId="0" fontId="15" fillId="0" borderId="60" xfId="66" applyBorder="1" applyAlignment="1">
      <alignment horizontal="center" vertical="center"/>
      <protection/>
    </xf>
    <xf numFmtId="0" fontId="15" fillId="0" borderId="45" xfId="66" applyBorder="1" applyAlignment="1">
      <alignment horizontal="center" vertical="center"/>
      <protection/>
    </xf>
    <xf numFmtId="0" fontId="15" fillId="0" borderId="48" xfId="66" applyBorder="1" applyAlignment="1">
      <alignment horizontal="center" vertical="center"/>
      <protection/>
    </xf>
    <xf numFmtId="38" fontId="8" fillId="0" borderId="47" xfId="49" applyFont="1" applyBorder="1" applyAlignment="1">
      <alignment horizontal="center" vertical="distributed" textRotation="255"/>
    </xf>
    <xf numFmtId="38" fontId="8" fillId="0" borderId="31" xfId="49" applyFont="1" applyBorder="1" applyAlignment="1">
      <alignment horizontal="center" vertical="distributed" textRotation="255"/>
    </xf>
    <xf numFmtId="38" fontId="8" fillId="0" borderId="10" xfId="49" applyFont="1" applyBorder="1" applyAlignment="1">
      <alignment horizontal="center"/>
    </xf>
    <xf numFmtId="38" fontId="13" fillId="0" borderId="47" xfId="49" applyFont="1" applyBorder="1" applyAlignment="1" quotePrefix="1">
      <alignment horizontal="center" vertical="distributed" textRotation="255"/>
    </xf>
    <xf numFmtId="38" fontId="8" fillId="0" borderId="119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38" fontId="8" fillId="0" borderId="138" xfId="49" applyFont="1" applyBorder="1" applyAlignment="1">
      <alignment vertical="center"/>
    </xf>
    <xf numFmtId="38" fontId="13" fillId="0" borderId="119" xfId="49" applyFont="1" applyBorder="1" applyAlignment="1" quotePrefix="1">
      <alignment horizontal="center" vertical="center" wrapText="1"/>
    </xf>
    <xf numFmtId="38" fontId="13" fillId="0" borderId="18" xfId="49" applyFont="1" applyBorder="1" applyAlignment="1" quotePrefix="1">
      <alignment horizontal="center" vertical="center" wrapText="1"/>
    </xf>
    <xf numFmtId="38" fontId="13" fillId="0" borderId="138" xfId="49" applyFont="1" applyBorder="1" applyAlignment="1" quotePrefix="1">
      <alignment horizontal="center" vertical="center" wrapText="1"/>
    </xf>
    <xf numFmtId="38" fontId="13" fillId="0" borderId="119" xfId="49" applyFont="1" applyBorder="1" applyAlignment="1">
      <alignment vertical="center" wrapText="1"/>
    </xf>
    <xf numFmtId="38" fontId="13" fillId="0" borderId="18" xfId="49" applyFont="1" applyBorder="1" applyAlignment="1">
      <alignment vertical="center" wrapText="1"/>
    </xf>
    <xf numFmtId="38" fontId="13" fillId="0" borderId="44" xfId="49" applyFont="1" applyBorder="1" applyAlignment="1">
      <alignment vertical="center" wrapText="1"/>
    </xf>
    <xf numFmtId="38" fontId="8" fillId="0" borderId="10" xfId="49" applyFont="1" applyBorder="1" applyAlignment="1">
      <alignment horizontal="center" vertical="distributed" textRotation="255"/>
    </xf>
    <xf numFmtId="38" fontId="13" fillId="0" borderId="10" xfId="49" applyFont="1" applyBorder="1" applyAlignment="1">
      <alignment horizontal="center" vertical="distributed" textRotation="255" wrapText="1"/>
    </xf>
    <xf numFmtId="38" fontId="13" fillId="0" borderId="10" xfId="49" applyFont="1" applyBorder="1" applyAlignment="1" quotePrefix="1">
      <alignment horizontal="center" vertical="distributed" textRotation="255" wrapText="1"/>
    </xf>
    <xf numFmtId="0" fontId="6" fillId="0" borderId="31" xfId="66" applyFont="1" applyBorder="1" applyAlignment="1">
      <alignment horizontal="center" vertical="center"/>
      <protection/>
    </xf>
    <xf numFmtId="0" fontId="15" fillId="0" borderId="13" xfId="66" applyBorder="1" applyAlignment="1">
      <alignment vertical="center"/>
      <protection/>
    </xf>
    <xf numFmtId="0" fontId="6" fillId="0" borderId="31" xfId="66" applyFont="1" applyBorder="1" applyAlignment="1" applyProtection="1">
      <alignment horizontal="center" vertical="center"/>
      <protection/>
    </xf>
    <xf numFmtId="0" fontId="6" fillId="0" borderId="119" xfId="66" applyFont="1" applyBorder="1" applyAlignment="1" applyProtection="1">
      <alignment horizontal="center" vertical="center"/>
      <protection/>
    </xf>
    <xf numFmtId="0" fontId="6" fillId="0" borderId="18" xfId="66" applyFont="1" applyBorder="1" applyAlignment="1" applyProtection="1">
      <alignment horizontal="center" vertical="center"/>
      <protection/>
    </xf>
    <xf numFmtId="0" fontId="15" fillId="0" borderId="44" xfId="66" applyBorder="1" applyAlignment="1">
      <alignment horizontal="center" vertical="center"/>
      <protection/>
    </xf>
    <xf numFmtId="0" fontId="15" fillId="0" borderId="33" xfId="66" applyBorder="1" applyAlignment="1">
      <alignment horizontal="center" vertical="center" shrinkToFit="1"/>
      <protection/>
    </xf>
    <xf numFmtId="0" fontId="15" fillId="0" borderId="14" xfId="66" applyBorder="1" applyAlignment="1">
      <alignment horizontal="center" vertical="center" shrinkToFit="1"/>
      <protection/>
    </xf>
    <xf numFmtId="0" fontId="15" fillId="0" borderId="13" xfId="66" applyBorder="1" applyAlignment="1">
      <alignment horizontal="center" vertical="center"/>
      <protection/>
    </xf>
    <xf numFmtId="0" fontId="6" fillId="0" borderId="32" xfId="66" applyFont="1" applyBorder="1" applyAlignment="1" applyProtection="1">
      <alignment horizontal="right" vertical="center"/>
      <protection/>
    </xf>
    <xf numFmtId="0" fontId="15" fillId="0" borderId="16" xfId="66" applyBorder="1" applyAlignment="1">
      <alignment vertical="center"/>
      <protection/>
    </xf>
    <xf numFmtId="0" fontId="6" fillId="0" borderId="17" xfId="66" applyFont="1" applyBorder="1" applyAlignment="1">
      <alignment horizontal="center" vertical="center"/>
      <protection/>
    </xf>
    <xf numFmtId="0" fontId="15" fillId="0" borderId="138" xfId="66" applyBorder="1" applyAlignment="1">
      <alignment horizontal="center" vertical="center"/>
      <protection/>
    </xf>
    <xf numFmtId="0" fontId="15" fillId="0" borderId="22" xfId="66" applyBorder="1" applyAlignment="1">
      <alignment horizontal="center" vertical="center"/>
      <protection/>
    </xf>
    <xf numFmtId="0" fontId="15" fillId="0" borderId="34" xfId="66" applyBorder="1" applyAlignment="1">
      <alignment horizontal="center" vertical="center"/>
      <protection/>
    </xf>
    <xf numFmtId="0" fontId="15" fillId="0" borderId="19" xfId="66" applyBorder="1" applyAlignment="1">
      <alignment horizontal="center" vertical="center"/>
      <protection/>
    </xf>
    <xf numFmtId="0" fontId="15" fillId="0" borderId="35" xfId="66" applyBorder="1" applyAlignment="1">
      <alignment horizontal="center" vertical="center"/>
      <protection/>
    </xf>
    <xf numFmtId="0" fontId="6" fillId="0" borderId="138" xfId="66" applyFont="1" applyBorder="1" applyAlignment="1" applyProtection="1">
      <alignment horizontal="center" vertical="center"/>
      <protection/>
    </xf>
    <xf numFmtId="0" fontId="6" fillId="0" borderId="66" xfId="66" applyFont="1" applyBorder="1" applyAlignment="1" applyProtection="1">
      <alignment horizontal="center" vertical="center"/>
      <protection/>
    </xf>
    <xf numFmtId="0" fontId="6" fillId="0" borderId="158" xfId="66" applyFont="1" applyBorder="1" applyAlignment="1" applyProtection="1">
      <alignment horizontal="center" vertical="center"/>
      <protection/>
    </xf>
    <xf numFmtId="0" fontId="6" fillId="0" borderId="66" xfId="66" applyFont="1" applyBorder="1" applyAlignment="1">
      <alignment horizontal="center" vertical="center"/>
      <protection/>
    </xf>
    <xf numFmtId="0" fontId="6" fillId="0" borderId="158" xfId="66" applyFont="1" applyBorder="1" applyAlignment="1">
      <alignment horizontal="center" vertical="center"/>
      <protection/>
    </xf>
    <xf numFmtId="0" fontId="6" fillId="0" borderId="31" xfId="66" applyFont="1" applyBorder="1" applyAlignment="1" applyProtection="1">
      <alignment horizontal="center" vertical="center" wrapText="1"/>
      <protection/>
    </xf>
    <xf numFmtId="0" fontId="6" fillId="0" borderId="13" xfId="66" applyFont="1" applyBorder="1" applyAlignment="1">
      <alignment vertical="center" wrapText="1"/>
      <protection/>
    </xf>
    <xf numFmtId="0" fontId="8" fillId="0" borderId="31" xfId="66" applyFont="1" applyBorder="1" applyAlignment="1" applyProtection="1">
      <alignment horizontal="center" vertical="center"/>
      <protection/>
    </xf>
    <xf numFmtId="0" fontId="8" fillId="0" borderId="13" xfId="66" applyFont="1" applyBorder="1" applyAlignment="1">
      <alignment vertical="center"/>
      <protection/>
    </xf>
    <xf numFmtId="0" fontId="13" fillId="0" borderId="15" xfId="66" applyFont="1" applyBorder="1" applyAlignment="1">
      <alignment horizontal="center" vertical="distributed" textRotation="255" wrapText="1"/>
      <protection/>
    </xf>
    <xf numFmtId="0" fontId="13" fillId="0" borderId="15" xfId="66" applyFont="1" applyBorder="1" applyAlignment="1">
      <alignment horizontal="center" vertical="distributed" textRotation="255"/>
      <protection/>
    </xf>
    <xf numFmtId="0" fontId="13" fillId="0" borderId="34" xfId="66" applyFont="1" applyBorder="1" applyAlignment="1">
      <alignment horizontal="center" vertical="distributed" textRotation="255"/>
      <protection/>
    </xf>
    <xf numFmtId="0" fontId="13" fillId="0" borderId="10" xfId="66" applyFont="1" applyBorder="1" applyAlignment="1">
      <alignment horizontal="center" vertical="distributed" textRotation="255"/>
      <protection/>
    </xf>
    <xf numFmtId="0" fontId="13" fillId="0" borderId="10" xfId="66" applyFont="1" applyBorder="1" applyAlignment="1">
      <alignment horizontal="center" vertical="distributed" textRotation="255" wrapText="1"/>
      <protection/>
    </xf>
    <xf numFmtId="38" fontId="22" fillId="0" borderId="0" xfId="49" applyFont="1" applyAlignment="1">
      <alignment horizontal="left" shrinkToFit="1"/>
    </xf>
    <xf numFmtId="0" fontId="15" fillId="0" borderId="0" xfId="66" applyAlignment="1">
      <alignment shrinkToFit="1"/>
      <protection/>
    </xf>
    <xf numFmtId="0" fontId="13" fillId="0" borderId="10" xfId="66" applyFont="1" applyBorder="1" applyAlignment="1" quotePrefix="1">
      <alignment horizontal="center" vertical="distributed" textRotation="255"/>
      <protection/>
    </xf>
    <xf numFmtId="0" fontId="13" fillId="0" borderId="11" xfId="66" applyFont="1" applyBorder="1" applyAlignment="1">
      <alignment horizontal="center" vertical="distributed" textRotation="255"/>
      <protection/>
    </xf>
    <xf numFmtId="0" fontId="51" fillId="0" borderId="10" xfId="66" applyFont="1" applyBorder="1" applyAlignment="1" quotePrefix="1">
      <alignment horizontal="center" vertical="distributed" textRotation="255"/>
      <protection/>
    </xf>
    <xf numFmtId="38" fontId="13" fillId="0" borderId="10" xfId="49" applyFont="1" applyBorder="1" applyAlignment="1">
      <alignment horizontal="center"/>
    </xf>
    <xf numFmtId="38" fontId="13" fillId="0" borderId="31" xfId="49" applyFont="1" applyBorder="1" applyAlignment="1">
      <alignment horizontal="center" vertical="distributed" textRotation="255"/>
    </xf>
    <xf numFmtId="38" fontId="13" fillId="0" borderId="10" xfId="49" applyFont="1" applyBorder="1" applyAlignment="1" applyProtection="1">
      <alignment horizontal="center"/>
      <protection/>
    </xf>
    <xf numFmtId="38" fontId="13" fillId="0" borderId="39" xfId="49" applyFont="1" applyBorder="1" applyAlignment="1" quotePrefix="1">
      <alignment horizontal="center" vertical="distributed" textRotation="255" wrapText="1"/>
    </xf>
    <xf numFmtId="38" fontId="13" fillId="0" borderId="10" xfId="49" applyFont="1" applyBorder="1" applyAlignment="1" quotePrefix="1">
      <alignment horizontal="center" vertical="distributed" textRotation="255" wrapText="1"/>
    </xf>
    <xf numFmtId="0" fontId="61" fillId="0" borderId="10" xfId="66" applyFont="1" applyBorder="1" applyAlignment="1">
      <alignment horizontal="center" vertical="distributed" textRotation="255" wrapText="1"/>
      <protection/>
    </xf>
    <xf numFmtId="38" fontId="13" fillId="0" borderId="119" xfId="49" applyFont="1" applyBorder="1" applyAlignment="1" applyProtection="1">
      <alignment horizontal="center" vertical="center" wrapText="1"/>
      <protection/>
    </xf>
    <xf numFmtId="38" fontId="13" fillId="0" borderId="18" xfId="49" applyFont="1" applyBorder="1" applyAlignment="1" applyProtection="1" quotePrefix="1">
      <alignment horizontal="center" vertical="center" wrapText="1"/>
      <protection/>
    </xf>
    <xf numFmtId="38" fontId="13" fillId="0" borderId="138" xfId="49" applyFont="1" applyBorder="1" applyAlignment="1" applyProtection="1" quotePrefix="1">
      <alignment horizontal="center" vertical="center" wrapText="1"/>
      <protection/>
    </xf>
    <xf numFmtId="38" fontId="13" fillId="0" borderId="119" xfId="49" applyFont="1" applyBorder="1" applyAlignment="1" applyProtection="1">
      <alignment vertical="center" wrapText="1"/>
      <protection/>
    </xf>
    <xf numFmtId="38" fontId="13" fillId="0" borderId="18" xfId="49" applyFont="1" applyBorder="1" applyAlignment="1" applyProtection="1">
      <alignment vertical="center" wrapText="1"/>
      <protection/>
    </xf>
    <xf numFmtId="38" fontId="13" fillId="0" borderId="44" xfId="49" applyFont="1" applyBorder="1" applyAlignment="1" applyProtection="1">
      <alignment vertical="center" wrapText="1"/>
      <protection/>
    </xf>
    <xf numFmtId="38" fontId="13" fillId="0" borderId="32" xfId="49" applyFont="1" applyBorder="1" applyAlignment="1">
      <alignment horizontal="center" vertical="center"/>
    </xf>
    <xf numFmtId="0" fontId="61" fillId="0" borderId="139" xfId="66" applyFont="1" applyBorder="1" applyAlignment="1">
      <alignment horizontal="center" vertical="center"/>
      <protection/>
    </xf>
    <xf numFmtId="0" fontId="61" fillId="0" borderId="45" xfId="66" applyFont="1" applyBorder="1" applyAlignment="1">
      <alignment horizontal="center" vertical="center"/>
      <protection/>
    </xf>
    <xf numFmtId="0" fontId="61" fillId="0" borderId="169" xfId="66" applyFont="1" applyBorder="1" applyAlignment="1">
      <alignment horizontal="center" vertical="center"/>
      <protection/>
    </xf>
    <xf numFmtId="38" fontId="13" fillId="0" borderId="77" xfId="49" applyFont="1" applyBorder="1" applyAlignment="1">
      <alignment horizontal="center" vertical="distributed" textRotation="255"/>
    </xf>
    <xf numFmtId="38" fontId="13" fillId="0" borderId="29" xfId="49" applyFont="1" applyBorder="1" applyAlignment="1" quotePrefix="1">
      <alignment horizontal="center" vertical="distributed" textRotation="255"/>
    </xf>
    <xf numFmtId="38" fontId="13" fillId="0" borderId="33" xfId="49" applyFont="1" applyBorder="1" applyAlignment="1" quotePrefix="1">
      <alignment horizontal="center" vertical="distributed" textRotation="255"/>
    </xf>
    <xf numFmtId="38" fontId="13" fillId="0" borderId="119" xfId="49" applyFont="1" applyBorder="1" applyAlignment="1">
      <alignment vertical="center"/>
    </xf>
    <xf numFmtId="38" fontId="13" fillId="0" borderId="18" xfId="49" applyFont="1" applyBorder="1" applyAlignment="1">
      <alignment vertical="center"/>
    </xf>
    <xf numFmtId="38" fontId="13" fillId="0" borderId="138" xfId="49" applyFont="1" applyBorder="1" applyAlignment="1">
      <alignment vertical="center"/>
    </xf>
    <xf numFmtId="0" fontId="6" fillId="0" borderId="32" xfId="66" applyFont="1" applyBorder="1" applyAlignment="1" applyProtection="1">
      <alignment horizontal="center" vertical="center"/>
      <protection/>
    </xf>
    <xf numFmtId="0" fontId="15" fillId="0" borderId="45" xfId="66" applyBorder="1" applyAlignment="1">
      <alignment vertical="center"/>
      <protection/>
    </xf>
    <xf numFmtId="0" fontId="15" fillId="0" borderId="12" xfId="66" applyBorder="1" applyAlignment="1">
      <alignment horizontal="right" shrinkToFit="1"/>
      <protection/>
    </xf>
    <xf numFmtId="0" fontId="15" fillId="0" borderId="44" xfId="66" applyBorder="1" applyAlignment="1">
      <alignment/>
      <protection/>
    </xf>
    <xf numFmtId="0" fontId="6" fillId="0" borderId="33" xfId="66" applyFont="1" applyBorder="1" applyAlignment="1" applyProtection="1">
      <alignment horizontal="center" vertical="center"/>
      <protection/>
    </xf>
    <xf numFmtId="0" fontId="15" fillId="0" borderId="77" xfId="66" applyBorder="1" applyAlignment="1">
      <alignment vertical="center"/>
      <protection/>
    </xf>
    <xf numFmtId="0" fontId="15" fillId="0" borderId="75" xfId="66" applyBorder="1" applyAlignment="1">
      <alignment horizontal="center" vertical="center"/>
      <protection/>
    </xf>
    <xf numFmtId="0" fontId="15" fillId="0" borderId="169" xfId="66" applyBorder="1" applyAlignment="1">
      <alignment horizontal="center" vertical="center"/>
      <protection/>
    </xf>
    <xf numFmtId="0" fontId="6" fillId="0" borderId="44" xfId="66" applyFont="1" applyBorder="1" applyAlignment="1" applyProtection="1">
      <alignment horizontal="center" vertical="center"/>
      <protection/>
    </xf>
    <xf numFmtId="0" fontId="6" fillId="0" borderId="58" xfId="66" applyFont="1" applyBorder="1" applyAlignment="1">
      <alignment horizontal="center" vertical="center"/>
      <protection/>
    </xf>
    <xf numFmtId="0" fontId="15" fillId="0" borderId="47" xfId="66" applyBorder="1" applyAlignment="1">
      <alignment horizontal="center" vertical="center"/>
      <protection/>
    </xf>
    <xf numFmtId="38" fontId="63" fillId="0" borderId="10" xfId="49" applyFont="1" applyBorder="1" applyAlignment="1">
      <alignment horizontal="center" vertical="distributed" textRotation="255" wrapText="1"/>
    </xf>
    <xf numFmtId="38" fontId="13" fillId="0" borderId="119" xfId="49" applyFont="1" applyBorder="1" applyAlignment="1" applyProtection="1">
      <alignment vertical="center"/>
      <protection/>
    </xf>
    <xf numFmtId="38" fontId="13" fillId="0" borderId="18" xfId="49" applyFont="1" applyBorder="1" applyAlignment="1" applyProtection="1" quotePrefix="1">
      <alignment vertical="center"/>
      <protection/>
    </xf>
    <xf numFmtId="38" fontId="13" fillId="0" borderId="138" xfId="49" applyFont="1" applyBorder="1" applyAlignment="1" applyProtection="1" quotePrefix="1">
      <alignment vertical="center"/>
      <protection/>
    </xf>
    <xf numFmtId="38" fontId="13" fillId="0" borderId="119" xfId="49" applyFont="1" applyBorder="1" applyAlignment="1" applyProtection="1">
      <alignment horizontal="center" vertical="center"/>
      <protection/>
    </xf>
    <xf numFmtId="38" fontId="13" fillId="0" borderId="18" xfId="49" applyFont="1" applyBorder="1" applyAlignment="1" applyProtection="1">
      <alignment horizontal="center" vertical="center"/>
      <protection/>
    </xf>
    <xf numFmtId="38" fontId="13" fillId="0" borderId="138" xfId="49" applyFont="1" applyBorder="1" applyAlignment="1" applyProtection="1">
      <alignment horizontal="center" vertical="center"/>
      <protection/>
    </xf>
    <xf numFmtId="49" fontId="13" fillId="0" borderId="32" xfId="49" applyNumberFormat="1" applyFont="1" applyBorder="1" applyAlignment="1" quotePrefix="1">
      <alignment horizontal="center" vertical="distributed"/>
    </xf>
    <xf numFmtId="0" fontId="61" fillId="0" borderId="139" xfId="66" applyFont="1" applyBorder="1" applyAlignment="1">
      <alignment horizontal="center"/>
      <protection/>
    </xf>
    <xf numFmtId="0" fontId="61" fillId="0" borderId="45" xfId="66" applyFont="1" applyBorder="1" applyAlignment="1">
      <alignment horizontal="center"/>
      <protection/>
    </xf>
    <xf numFmtId="0" fontId="61" fillId="0" borderId="169" xfId="66" applyFont="1" applyBorder="1" applyAlignment="1">
      <alignment horizontal="center"/>
      <protection/>
    </xf>
    <xf numFmtId="5" fontId="13" fillId="0" borderId="32" xfId="49" applyNumberFormat="1" applyFont="1" applyBorder="1" applyAlignment="1">
      <alignment horizontal="center" vertical="distributed"/>
    </xf>
    <xf numFmtId="0" fontId="61" fillId="0" borderId="60" xfId="66" applyFont="1" applyBorder="1" applyAlignment="1">
      <alignment horizontal="center"/>
      <protection/>
    </xf>
    <xf numFmtId="0" fontId="61" fillId="0" borderId="48" xfId="66" applyFont="1" applyBorder="1" applyAlignment="1">
      <alignment horizontal="center"/>
      <protection/>
    </xf>
    <xf numFmtId="196" fontId="13" fillId="0" borderId="32" xfId="49" applyNumberFormat="1" applyFont="1" applyBorder="1" applyAlignment="1" quotePrefix="1">
      <alignment horizontal="center" vertical="center"/>
    </xf>
    <xf numFmtId="196" fontId="51" fillId="0" borderId="32" xfId="49" applyNumberFormat="1" applyFont="1" applyBorder="1" applyAlignment="1">
      <alignment horizontal="center" vertical="distributed"/>
    </xf>
    <xf numFmtId="0" fontId="62" fillId="0" borderId="60" xfId="66" applyFont="1" applyBorder="1" applyAlignment="1">
      <alignment horizontal="center"/>
      <protection/>
    </xf>
    <xf numFmtId="0" fontId="62" fillId="0" borderId="45" xfId="66" applyFont="1" applyBorder="1" applyAlignment="1">
      <alignment horizontal="center"/>
      <protection/>
    </xf>
    <xf numFmtId="0" fontId="62" fillId="0" borderId="48" xfId="66" applyFont="1" applyBorder="1" applyAlignment="1">
      <alignment horizontal="center"/>
      <protection/>
    </xf>
    <xf numFmtId="38" fontId="13" fillId="0" borderId="29" xfId="49" applyFont="1" applyBorder="1" applyAlignment="1">
      <alignment horizontal="center" vertical="distributed" textRotation="255"/>
    </xf>
    <xf numFmtId="38" fontId="13" fillId="0" borderId="10" xfId="49" applyFont="1" applyBorder="1" applyAlignment="1" applyProtection="1">
      <alignment horizontal="center" vertical="distributed" textRotation="255"/>
      <protection/>
    </xf>
    <xf numFmtId="0" fontId="6" fillId="0" borderId="61" xfId="66" applyFont="1" applyBorder="1" applyAlignment="1" applyProtection="1">
      <alignment horizontal="center" vertical="center"/>
      <protection/>
    </xf>
    <xf numFmtId="0" fontId="15" fillId="0" borderId="38" xfId="66" applyBorder="1" applyAlignment="1">
      <alignment vertical="center"/>
      <protection/>
    </xf>
    <xf numFmtId="0" fontId="6" fillId="0" borderId="57" xfId="66" applyFont="1" applyBorder="1" applyAlignment="1" applyProtection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正誤情報" xfId="64"/>
    <cellStyle name="標準 3" xfId="65"/>
    <cellStyle name="標準_H20表" xfId="66"/>
    <cellStyle name="標準_wk_０１～２２表（１４まで）_02011925" xfId="67"/>
    <cellStyle name="標準_正誤情報" xfId="68"/>
    <cellStyle name="標準_正誤表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76300"/>
          <a:ext cx="15906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1</xdr:col>
      <xdr:colOff>962025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0077450"/>
          <a:ext cx="1590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647700</xdr:rowOff>
    </xdr:to>
    <xdr:sp>
      <xdr:nvSpPr>
        <xdr:cNvPr id="3" name="Line 11"/>
        <xdr:cNvSpPr>
          <a:spLocks/>
        </xdr:cNvSpPr>
      </xdr:nvSpPr>
      <xdr:spPr>
        <a:xfrm>
          <a:off x="8429625" y="813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9525</xdr:rowOff>
    </xdr:from>
    <xdr:to>
      <xdr:col>7</xdr:col>
      <xdr:colOff>0</xdr:colOff>
      <xdr:row>13</xdr:row>
      <xdr:rowOff>0</xdr:rowOff>
    </xdr:to>
    <xdr:sp>
      <xdr:nvSpPr>
        <xdr:cNvPr id="4" name="Line 14"/>
        <xdr:cNvSpPr>
          <a:spLocks/>
        </xdr:cNvSpPr>
      </xdr:nvSpPr>
      <xdr:spPr>
        <a:xfrm>
          <a:off x="5553075" y="74771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647700</xdr:rowOff>
    </xdr:to>
    <xdr:sp>
      <xdr:nvSpPr>
        <xdr:cNvPr id="5" name="Line 16"/>
        <xdr:cNvSpPr>
          <a:spLocks/>
        </xdr:cNvSpPr>
      </xdr:nvSpPr>
      <xdr:spPr>
        <a:xfrm>
          <a:off x="8429625" y="7467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647700</xdr:rowOff>
    </xdr:to>
    <xdr:sp>
      <xdr:nvSpPr>
        <xdr:cNvPr id="6" name="Line 20"/>
        <xdr:cNvSpPr>
          <a:spLocks/>
        </xdr:cNvSpPr>
      </xdr:nvSpPr>
      <xdr:spPr>
        <a:xfrm>
          <a:off x="8429625" y="2133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876300"/>
          <a:ext cx="15906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1</xdr:col>
      <xdr:colOff>962025</xdr:colOff>
      <xdr:row>17</xdr:row>
      <xdr:rowOff>0</xdr:rowOff>
    </xdr:to>
    <xdr:sp>
      <xdr:nvSpPr>
        <xdr:cNvPr id="8" name="Line 2"/>
        <xdr:cNvSpPr>
          <a:spLocks/>
        </xdr:cNvSpPr>
      </xdr:nvSpPr>
      <xdr:spPr>
        <a:xfrm>
          <a:off x="28575" y="10077450"/>
          <a:ext cx="1590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6</xdr:col>
      <xdr:colOff>0</xdr:colOff>
      <xdr:row>5</xdr:row>
      <xdr:rowOff>9525</xdr:rowOff>
    </xdr:to>
    <xdr:sp>
      <xdr:nvSpPr>
        <xdr:cNvPr id="9" name="Line 3"/>
        <xdr:cNvSpPr>
          <a:spLocks/>
        </xdr:cNvSpPr>
      </xdr:nvSpPr>
      <xdr:spPr>
        <a:xfrm>
          <a:off x="4581525" y="2143125"/>
          <a:ext cx="9620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5</xdr:row>
      <xdr:rowOff>9525</xdr:rowOff>
    </xdr:to>
    <xdr:sp>
      <xdr:nvSpPr>
        <xdr:cNvPr id="10" name="Line 4"/>
        <xdr:cNvSpPr>
          <a:spLocks/>
        </xdr:cNvSpPr>
      </xdr:nvSpPr>
      <xdr:spPr>
        <a:xfrm>
          <a:off x="5553075" y="2133600"/>
          <a:ext cx="952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6</xdr:col>
      <xdr:colOff>0</xdr:colOff>
      <xdr:row>14</xdr:row>
      <xdr:rowOff>28575</xdr:rowOff>
    </xdr:to>
    <xdr:sp>
      <xdr:nvSpPr>
        <xdr:cNvPr id="11" name="Line 8"/>
        <xdr:cNvSpPr>
          <a:spLocks/>
        </xdr:cNvSpPr>
      </xdr:nvSpPr>
      <xdr:spPr>
        <a:xfrm>
          <a:off x="4591050" y="8143875"/>
          <a:ext cx="952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923925</xdr:colOff>
      <xdr:row>12</xdr:row>
      <xdr:rowOff>628650</xdr:rowOff>
    </xdr:from>
    <xdr:to>
      <xdr:col>7</xdr:col>
      <xdr:colOff>0</xdr:colOff>
      <xdr:row>14</xdr:row>
      <xdr:rowOff>0</xdr:rowOff>
    </xdr:to>
    <xdr:sp>
      <xdr:nvSpPr>
        <xdr:cNvPr id="12" name="Line 9"/>
        <xdr:cNvSpPr>
          <a:spLocks/>
        </xdr:cNvSpPr>
      </xdr:nvSpPr>
      <xdr:spPr>
        <a:xfrm>
          <a:off x="5505450" y="8096250"/>
          <a:ext cx="10001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</xdr:rowOff>
    </xdr:from>
    <xdr:to>
      <xdr:col>8</xdr:col>
      <xdr:colOff>0</xdr:colOff>
      <xdr:row>13</xdr:row>
      <xdr:rowOff>647700</xdr:rowOff>
    </xdr:to>
    <xdr:sp>
      <xdr:nvSpPr>
        <xdr:cNvPr id="13" name="Line 10"/>
        <xdr:cNvSpPr>
          <a:spLocks/>
        </xdr:cNvSpPr>
      </xdr:nvSpPr>
      <xdr:spPr>
        <a:xfrm>
          <a:off x="6505575" y="8143875"/>
          <a:ext cx="9620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914400</xdr:colOff>
      <xdr:row>13</xdr:row>
      <xdr:rowOff>0</xdr:rowOff>
    </xdr:from>
    <xdr:to>
      <xdr:col>9</xdr:col>
      <xdr:colOff>0</xdr:colOff>
      <xdr:row>13</xdr:row>
      <xdr:rowOff>647700</xdr:rowOff>
    </xdr:to>
    <xdr:sp>
      <xdr:nvSpPr>
        <xdr:cNvPr id="14" name="Line 11"/>
        <xdr:cNvSpPr>
          <a:spLocks/>
        </xdr:cNvSpPr>
      </xdr:nvSpPr>
      <xdr:spPr>
        <a:xfrm>
          <a:off x="7419975" y="8134350"/>
          <a:ext cx="1009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9</xdr:col>
      <xdr:colOff>952500</xdr:colOff>
      <xdr:row>14</xdr:row>
      <xdr:rowOff>0</xdr:rowOff>
    </xdr:to>
    <xdr:sp>
      <xdr:nvSpPr>
        <xdr:cNvPr id="15" name="Line 12"/>
        <xdr:cNvSpPr>
          <a:spLocks/>
        </xdr:cNvSpPr>
      </xdr:nvSpPr>
      <xdr:spPr>
        <a:xfrm>
          <a:off x="8439150" y="8134350"/>
          <a:ext cx="942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6</xdr:col>
      <xdr:colOff>0</xdr:colOff>
      <xdr:row>12</xdr:row>
      <xdr:rowOff>647700</xdr:rowOff>
    </xdr:to>
    <xdr:sp>
      <xdr:nvSpPr>
        <xdr:cNvPr id="16" name="Line 13"/>
        <xdr:cNvSpPr>
          <a:spLocks/>
        </xdr:cNvSpPr>
      </xdr:nvSpPr>
      <xdr:spPr>
        <a:xfrm>
          <a:off x="4581525" y="7477125"/>
          <a:ext cx="9620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9525</xdr:rowOff>
    </xdr:from>
    <xdr:to>
      <xdr:col>7</xdr:col>
      <xdr:colOff>0</xdr:colOff>
      <xdr:row>13</xdr:row>
      <xdr:rowOff>0</xdr:rowOff>
    </xdr:to>
    <xdr:sp>
      <xdr:nvSpPr>
        <xdr:cNvPr id="17" name="Line 14"/>
        <xdr:cNvSpPr>
          <a:spLocks/>
        </xdr:cNvSpPr>
      </xdr:nvSpPr>
      <xdr:spPr>
        <a:xfrm>
          <a:off x="5553075" y="74771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942975</xdr:colOff>
      <xdr:row>13</xdr:row>
      <xdr:rowOff>0</xdr:rowOff>
    </xdr:to>
    <xdr:sp>
      <xdr:nvSpPr>
        <xdr:cNvPr id="18" name="Line 15"/>
        <xdr:cNvSpPr>
          <a:spLocks/>
        </xdr:cNvSpPr>
      </xdr:nvSpPr>
      <xdr:spPr>
        <a:xfrm>
          <a:off x="6505575" y="7467600"/>
          <a:ext cx="942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923925</xdr:colOff>
      <xdr:row>12</xdr:row>
      <xdr:rowOff>0</xdr:rowOff>
    </xdr:from>
    <xdr:to>
      <xdr:col>9</xdr:col>
      <xdr:colOff>0</xdr:colOff>
      <xdr:row>12</xdr:row>
      <xdr:rowOff>647700</xdr:rowOff>
    </xdr:to>
    <xdr:sp>
      <xdr:nvSpPr>
        <xdr:cNvPr id="19" name="Line 16"/>
        <xdr:cNvSpPr>
          <a:spLocks/>
        </xdr:cNvSpPr>
      </xdr:nvSpPr>
      <xdr:spPr>
        <a:xfrm>
          <a:off x="7429500" y="7467600"/>
          <a:ext cx="1000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13</xdr:row>
      <xdr:rowOff>0</xdr:rowOff>
    </xdr:to>
    <xdr:sp>
      <xdr:nvSpPr>
        <xdr:cNvPr id="20" name="Line 17"/>
        <xdr:cNvSpPr>
          <a:spLocks/>
        </xdr:cNvSpPr>
      </xdr:nvSpPr>
      <xdr:spPr>
        <a:xfrm>
          <a:off x="8429625" y="7477125"/>
          <a:ext cx="9620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952500</xdr:colOff>
      <xdr:row>5</xdr:row>
      <xdr:rowOff>9525</xdr:rowOff>
    </xdr:to>
    <xdr:sp>
      <xdr:nvSpPr>
        <xdr:cNvPr id="21" name="Line 19"/>
        <xdr:cNvSpPr>
          <a:spLocks/>
        </xdr:cNvSpPr>
      </xdr:nvSpPr>
      <xdr:spPr>
        <a:xfrm>
          <a:off x="6515100" y="2133600"/>
          <a:ext cx="942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904875</xdr:colOff>
      <xdr:row>4</xdr:row>
      <xdr:rowOff>0</xdr:rowOff>
    </xdr:from>
    <xdr:to>
      <xdr:col>9</xdr:col>
      <xdr:colOff>0</xdr:colOff>
      <xdr:row>4</xdr:row>
      <xdr:rowOff>647700</xdr:rowOff>
    </xdr:to>
    <xdr:sp>
      <xdr:nvSpPr>
        <xdr:cNvPr id="22" name="Line 20"/>
        <xdr:cNvSpPr>
          <a:spLocks/>
        </xdr:cNvSpPr>
      </xdr:nvSpPr>
      <xdr:spPr>
        <a:xfrm>
          <a:off x="7410450" y="2133600"/>
          <a:ext cx="10191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952500</xdr:colOff>
      <xdr:row>4</xdr:row>
      <xdr:rowOff>628650</xdr:rowOff>
    </xdr:to>
    <xdr:sp>
      <xdr:nvSpPr>
        <xdr:cNvPr id="23" name="Line 21"/>
        <xdr:cNvSpPr>
          <a:spLocks/>
        </xdr:cNvSpPr>
      </xdr:nvSpPr>
      <xdr:spPr>
        <a:xfrm>
          <a:off x="8429625" y="2133600"/>
          <a:ext cx="9525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4" name="Line 1"/>
        <xdr:cNvSpPr>
          <a:spLocks/>
        </xdr:cNvSpPr>
      </xdr:nvSpPr>
      <xdr:spPr>
        <a:xfrm>
          <a:off x="9391650" y="87630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9525</xdr:rowOff>
    </xdr:from>
    <xdr:to>
      <xdr:col>10</xdr:col>
      <xdr:colOff>0</xdr:colOff>
      <xdr:row>17</xdr:row>
      <xdr:rowOff>0</xdr:rowOff>
    </xdr:to>
    <xdr:sp>
      <xdr:nvSpPr>
        <xdr:cNvPr id="25" name="Line 2"/>
        <xdr:cNvSpPr>
          <a:spLocks/>
        </xdr:cNvSpPr>
      </xdr:nvSpPr>
      <xdr:spPr>
        <a:xfrm>
          <a:off x="9391650" y="1007745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6" name="Line 1"/>
        <xdr:cNvSpPr>
          <a:spLocks/>
        </xdr:cNvSpPr>
      </xdr:nvSpPr>
      <xdr:spPr>
        <a:xfrm>
          <a:off x="9391650" y="87630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9525</xdr:rowOff>
    </xdr:from>
    <xdr:to>
      <xdr:col>10</xdr:col>
      <xdr:colOff>0</xdr:colOff>
      <xdr:row>17</xdr:row>
      <xdr:rowOff>0</xdr:rowOff>
    </xdr:to>
    <xdr:sp>
      <xdr:nvSpPr>
        <xdr:cNvPr id="27" name="Line 2"/>
        <xdr:cNvSpPr>
          <a:spLocks/>
        </xdr:cNvSpPr>
      </xdr:nvSpPr>
      <xdr:spPr>
        <a:xfrm>
          <a:off x="9391650" y="1007745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38100</xdr:rowOff>
    </xdr:to>
    <xdr:sp>
      <xdr:nvSpPr>
        <xdr:cNvPr id="1" name="Line 8"/>
        <xdr:cNvSpPr>
          <a:spLocks/>
        </xdr:cNvSpPr>
      </xdr:nvSpPr>
      <xdr:spPr>
        <a:xfrm>
          <a:off x="19050" y="485775"/>
          <a:ext cx="117157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514350"/>
          <a:ext cx="124777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12287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95250" y="466725"/>
          <a:ext cx="11620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2</xdr:col>
      <xdr:colOff>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504825"/>
          <a:ext cx="12858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9</xdr:row>
      <xdr:rowOff>19050</xdr:rowOff>
    </xdr:to>
    <xdr:sp>
      <xdr:nvSpPr>
        <xdr:cNvPr id="1" name="Line 9"/>
        <xdr:cNvSpPr>
          <a:spLocks/>
        </xdr:cNvSpPr>
      </xdr:nvSpPr>
      <xdr:spPr>
        <a:xfrm>
          <a:off x="19050" y="657225"/>
          <a:ext cx="127635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0</xdr:col>
      <xdr:colOff>800100</xdr:colOff>
      <xdr:row>4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810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800100</xdr:colOff>
      <xdr:row>4</xdr:row>
      <xdr:rowOff>304800</xdr:rowOff>
    </xdr:to>
    <xdr:sp>
      <xdr:nvSpPr>
        <xdr:cNvPr id="2" name="Line 1"/>
        <xdr:cNvSpPr>
          <a:spLocks/>
        </xdr:cNvSpPr>
      </xdr:nvSpPr>
      <xdr:spPr>
        <a:xfrm>
          <a:off x="19050" y="504825"/>
          <a:ext cx="7810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</xdr:row>
      <xdr:rowOff>304800</xdr:rowOff>
    </xdr:from>
    <xdr:to>
      <xdr:col>0</xdr:col>
      <xdr:colOff>952500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42975" y="14573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942975</xdr:colOff>
      <xdr:row>3</xdr:row>
      <xdr:rowOff>304800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42975" y="14573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1</xdr:col>
      <xdr:colOff>0</xdr:colOff>
      <xdr:row>3</xdr:row>
      <xdr:rowOff>304800</xdr:rowOff>
    </xdr:to>
    <xdr:sp>
      <xdr:nvSpPr>
        <xdr:cNvPr id="3" name="Line 4"/>
        <xdr:cNvSpPr>
          <a:spLocks/>
        </xdr:cNvSpPr>
      </xdr:nvSpPr>
      <xdr:spPr>
        <a:xfrm flipH="1" flipV="1">
          <a:off x="38100" y="504825"/>
          <a:ext cx="1200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28098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14350"/>
          <a:ext cx="28098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8096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514350"/>
          <a:ext cx="8096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8734425" y="5143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8734425" y="5143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04825"/>
          <a:ext cx="800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504825"/>
          <a:ext cx="800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8505825" y="5048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8505825" y="5048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76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514350"/>
          <a:ext cx="876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7972425" y="5143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7972425" y="5143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219075</xdr:rowOff>
    </xdr:to>
    <xdr:sp>
      <xdr:nvSpPr>
        <xdr:cNvPr id="1" name="Line 2"/>
        <xdr:cNvSpPr>
          <a:spLocks/>
        </xdr:cNvSpPr>
      </xdr:nvSpPr>
      <xdr:spPr>
        <a:xfrm flipH="1" flipV="1">
          <a:off x="9525" y="514350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219075</xdr:rowOff>
    </xdr:to>
    <xdr:sp>
      <xdr:nvSpPr>
        <xdr:cNvPr id="2" name="Line 2"/>
        <xdr:cNvSpPr>
          <a:spLocks/>
        </xdr:cNvSpPr>
      </xdr:nvSpPr>
      <xdr:spPr>
        <a:xfrm flipH="1" flipV="1">
          <a:off x="9525" y="514350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914400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895350"/>
          <a:ext cx="90487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914400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895350"/>
          <a:ext cx="90487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6</xdr:row>
      <xdr:rowOff>57150</xdr:rowOff>
    </xdr:to>
    <xdr:sp>
      <xdr:nvSpPr>
        <xdr:cNvPr id="3" name="Line 1"/>
        <xdr:cNvSpPr>
          <a:spLocks/>
        </xdr:cNvSpPr>
      </xdr:nvSpPr>
      <xdr:spPr>
        <a:xfrm>
          <a:off x="23155275" y="89535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6</xdr:row>
      <xdr:rowOff>57150</xdr:rowOff>
    </xdr:to>
    <xdr:sp>
      <xdr:nvSpPr>
        <xdr:cNvPr id="4" name="Line 2"/>
        <xdr:cNvSpPr>
          <a:spLocks/>
        </xdr:cNvSpPr>
      </xdr:nvSpPr>
      <xdr:spPr>
        <a:xfrm>
          <a:off x="23155275" y="89535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2.25390625" style="0" customWidth="1"/>
    <col min="2" max="2" width="82.875" style="21" customWidth="1"/>
  </cols>
  <sheetData>
    <row r="1" ht="14.25">
      <c r="B1" s="23" t="s">
        <v>379</v>
      </c>
    </row>
    <row r="3" ht="14.25">
      <c r="B3" s="1" t="s">
        <v>366</v>
      </c>
    </row>
    <row r="4" ht="14.25">
      <c r="B4" s="20" t="s">
        <v>377</v>
      </c>
    </row>
    <row r="5" ht="14.25">
      <c r="B5" s="20" t="s">
        <v>367</v>
      </c>
    </row>
    <row r="6" ht="14.25">
      <c r="B6" s="22" t="s">
        <v>368</v>
      </c>
    </row>
    <row r="7" ht="14.25">
      <c r="B7" s="22" t="s">
        <v>369</v>
      </c>
    </row>
    <row r="8" ht="14.25">
      <c r="B8" s="22" t="s">
        <v>370</v>
      </c>
    </row>
    <row r="9" ht="14.25">
      <c r="B9" s="1" t="s">
        <v>394</v>
      </c>
    </row>
    <row r="10" ht="14.25">
      <c r="B10" s="22" t="s">
        <v>378</v>
      </c>
    </row>
    <row r="11" ht="14.25">
      <c r="B11" s="20" t="s">
        <v>371</v>
      </c>
    </row>
    <row r="12" ht="14.25">
      <c r="B12" s="20" t="s">
        <v>372</v>
      </c>
    </row>
    <row r="13" ht="14.25">
      <c r="B13" s="20" t="s">
        <v>373</v>
      </c>
    </row>
    <row r="14" ht="14.25">
      <c r="B14" s="20" t="s">
        <v>374</v>
      </c>
    </row>
    <row r="15" ht="14.25">
      <c r="B15" s="1" t="s">
        <v>375</v>
      </c>
    </row>
    <row r="16" ht="14.25">
      <c r="B16" s="1" t="s">
        <v>376</v>
      </c>
    </row>
    <row r="17" ht="14.25">
      <c r="B17" s="1" t="s">
        <v>620</v>
      </c>
    </row>
    <row r="18" ht="14.25">
      <c r="B18" s="1" t="s">
        <v>621</v>
      </c>
    </row>
    <row r="19" ht="14.25">
      <c r="B19" s="1" t="s">
        <v>622</v>
      </c>
    </row>
    <row r="20" ht="14.25">
      <c r="B20" s="1" t="s">
        <v>623</v>
      </c>
    </row>
    <row r="21" ht="14.25">
      <c r="B21" s="1" t="s">
        <v>624</v>
      </c>
    </row>
    <row r="22" ht="14.25">
      <c r="B22" s="1" t="s">
        <v>625</v>
      </c>
    </row>
    <row r="23" ht="14.25">
      <c r="B23" s="1" t="s">
        <v>626</v>
      </c>
    </row>
    <row r="24" ht="14.25">
      <c r="B24" s="1" t="s">
        <v>627</v>
      </c>
    </row>
  </sheetData>
  <sheetProtection/>
  <printOptions/>
  <pageMargins left="0.7" right="0.43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72"/>
  <sheetViews>
    <sheetView zoomScale="75" zoomScaleNormal="75" zoomScalePageLayoutView="0" workbookViewId="0" topLeftCell="A1">
      <selection activeCell="C2" sqref="C2"/>
    </sheetView>
  </sheetViews>
  <sheetFormatPr defaultColWidth="10.75390625" defaultRowHeight="14.25"/>
  <cols>
    <col min="1" max="1" width="11.25390625" style="43" customWidth="1"/>
    <col min="2" max="2" width="13.25390625" style="43" customWidth="1"/>
    <col min="3" max="13" width="7.125" style="43" customWidth="1"/>
    <col min="14" max="14" width="7.00390625" style="43" customWidth="1"/>
    <col min="15" max="20" width="7.125" style="43" customWidth="1"/>
    <col min="21" max="39" width="8.125" style="43" customWidth="1"/>
    <col min="40" max="53" width="7.125" style="43" customWidth="1"/>
    <col min="54" max="16384" width="10.75390625" style="43" customWidth="1"/>
  </cols>
  <sheetData>
    <row r="1" spans="1:49" ht="39.75" customHeight="1" thickBot="1">
      <c r="A1" s="577" t="s">
        <v>200</v>
      </c>
      <c r="B1" s="90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9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I1" s="90"/>
      <c r="AJ1" s="90"/>
      <c r="AK1" s="90"/>
      <c r="AL1" s="90"/>
      <c r="AM1" s="90"/>
      <c r="AN1" s="90"/>
      <c r="AW1" s="580" t="s">
        <v>514</v>
      </c>
    </row>
    <row r="2" spans="1:53" ht="5.25" customHeight="1">
      <c r="A2" s="581"/>
      <c r="B2" s="582"/>
      <c r="C2" s="583"/>
      <c r="D2" s="584"/>
      <c r="E2" s="585"/>
      <c r="F2" s="585"/>
      <c r="G2" s="584"/>
      <c r="H2" s="585"/>
      <c r="I2" s="585"/>
      <c r="J2" s="585"/>
      <c r="K2" s="585"/>
      <c r="L2" s="584"/>
      <c r="M2" s="585"/>
      <c r="N2" s="585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5"/>
      <c r="AS2" s="584"/>
      <c r="AT2" s="584"/>
      <c r="AU2" s="584"/>
      <c r="AV2" s="584"/>
      <c r="AW2" s="584"/>
      <c r="AX2" s="582"/>
      <c r="AY2" s="582"/>
      <c r="AZ2" s="582"/>
      <c r="BA2" s="586"/>
    </row>
    <row r="3" spans="1:53" ht="180" customHeight="1">
      <c r="A3" s="587" t="s">
        <v>93</v>
      </c>
      <c r="B3" s="175" t="s">
        <v>94</v>
      </c>
      <c r="C3" s="588" t="s">
        <v>201</v>
      </c>
      <c r="D3" s="589" t="s">
        <v>515</v>
      </c>
      <c r="E3" s="589" t="s">
        <v>571</v>
      </c>
      <c r="F3" s="589" t="s">
        <v>516</v>
      </c>
      <c r="G3" s="589" t="s">
        <v>572</v>
      </c>
      <c r="H3" s="589" t="s">
        <v>517</v>
      </c>
      <c r="I3" s="590" t="s">
        <v>518</v>
      </c>
      <c r="J3" s="589" t="s">
        <v>519</v>
      </c>
      <c r="K3" s="590" t="s">
        <v>520</v>
      </c>
      <c r="L3" s="589" t="s">
        <v>521</v>
      </c>
      <c r="M3" s="590" t="s">
        <v>522</v>
      </c>
      <c r="N3" s="589" t="s">
        <v>523</v>
      </c>
      <c r="O3" s="589" t="s">
        <v>524</v>
      </c>
      <c r="P3" s="589" t="s">
        <v>525</v>
      </c>
      <c r="Q3" s="589" t="s">
        <v>526</v>
      </c>
      <c r="R3" s="589" t="s">
        <v>573</v>
      </c>
      <c r="S3" s="589" t="s">
        <v>527</v>
      </c>
      <c r="T3" s="589" t="s">
        <v>528</v>
      </c>
      <c r="U3" s="589" t="s">
        <v>529</v>
      </c>
      <c r="V3" s="589" t="s">
        <v>574</v>
      </c>
      <c r="W3" s="589" t="s">
        <v>530</v>
      </c>
      <c r="X3" s="589" t="s">
        <v>531</v>
      </c>
      <c r="Y3" s="589" t="s">
        <v>532</v>
      </c>
      <c r="Z3" s="589" t="s">
        <v>533</v>
      </c>
      <c r="AA3" s="589" t="s">
        <v>534</v>
      </c>
      <c r="AB3" s="589" t="s">
        <v>575</v>
      </c>
      <c r="AC3" s="589" t="s">
        <v>535</v>
      </c>
      <c r="AD3" s="590" t="s">
        <v>536</v>
      </c>
      <c r="AE3" s="589" t="s">
        <v>537</v>
      </c>
      <c r="AF3" s="589" t="s">
        <v>576</v>
      </c>
      <c r="AG3" s="589" t="s">
        <v>538</v>
      </c>
      <c r="AH3" s="589" t="s">
        <v>539</v>
      </c>
      <c r="AI3" s="589" t="s">
        <v>202</v>
      </c>
      <c r="AJ3" s="589" t="s">
        <v>540</v>
      </c>
      <c r="AK3" s="589" t="s">
        <v>541</v>
      </c>
      <c r="AL3" s="589" t="s">
        <v>542</v>
      </c>
      <c r="AM3" s="589" t="s">
        <v>543</v>
      </c>
      <c r="AN3" s="589" t="s">
        <v>544</v>
      </c>
      <c r="AO3" s="589" t="s">
        <v>545</v>
      </c>
      <c r="AP3" s="589" t="s">
        <v>546</v>
      </c>
      <c r="AQ3" s="589" t="s">
        <v>547</v>
      </c>
      <c r="AR3" s="589" t="s">
        <v>548</v>
      </c>
      <c r="AS3" s="589" t="s">
        <v>549</v>
      </c>
      <c r="AT3" s="589" t="s">
        <v>550</v>
      </c>
      <c r="AU3" s="589" t="s">
        <v>551</v>
      </c>
      <c r="AV3" s="589" t="s">
        <v>552</v>
      </c>
      <c r="AW3" s="589" t="s">
        <v>553</v>
      </c>
      <c r="AX3" s="588" t="s">
        <v>203</v>
      </c>
      <c r="AY3" s="588" t="s">
        <v>204</v>
      </c>
      <c r="AZ3" s="588" t="s">
        <v>205</v>
      </c>
      <c r="BA3" s="591" t="s">
        <v>206</v>
      </c>
    </row>
    <row r="4" spans="1:53" ht="15" customHeight="1" thickBot="1">
      <c r="A4" s="592"/>
      <c r="B4" s="593"/>
      <c r="C4" s="593"/>
      <c r="D4" s="594"/>
      <c r="E4" s="595" t="s">
        <v>554</v>
      </c>
      <c r="F4" s="595" t="s">
        <v>555</v>
      </c>
      <c r="G4" s="595" t="s">
        <v>554</v>
      </c>
      <c r="H4" s="595" t="s">
        <v>555</v>
      </c>
      <c r="I4" s="595" t="s">
        <v>554</v>
      </c>
      <c r="J4" s="595" t="s">
        <v>555</v>
      </c>
      <c r="K4" s="595" t="s">
        <v>555</v>
      </c>
      <c r="L4" s="594"/>
      <c r="M4" s="595" t="s">
        <v>555</v>
      </c>
      <c r="N4" s="595" t="s">
        <v>555</v>
      </c>
      <c r="O4" s="594"/>
      <c r="P4" s="594"/>
      <c r="Q4" s="594"/>
      <c r="R4" s="595" t="s">
        <v>554</v>
      </c>
      <c r="S4" s="595" t="s">
        <v>555</v>
      </c>
      <c r="T4" s="594"/>
      <c r="U4" s="594"/>
      <c r="V4" s="595" t="s">
        <v>554</v>
      </c>
      <c r="W4" s="594"/>
      <c r="X4" s="594"/>
      <c r="Y4" s="594"/>
      <c r="Z4" s="594"/>
      <c r="AA4" s="595" t="s">
        <v>555</v>
      </c>
      <c r="AB4" s="595" t="s">
        <v>554</v>
      </c>
      <c r="AC4" s="595" t="s">
        <v>555</v>
      </c>
      <c r="AD4" s="595" t="s">
        <v>555</v>
      </c>
      <c r="AE4" s="594"/>
      <c r="AF4" s="595" t="s">
        <v>554</v>
      </c>
      <c r="AG4" s="595" t="s">
        <v>555</v>
      </c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5" t="s">
        <v>555</v>
      </c>
      <c r="AW4" s="594"/>
      <c r="AX4" s="596"/>
      <c r="AY4" s="596"/>
      <c r="AZ4" s="596"/>
      <c r="BA4" s="597"/>
    </row>
    <row r="5" spans="1:53" ht="21" customHeight="1">
      <c r="A5" s="598"/>
      <c r="B5" s="96" t="s">
        <v>468</v>
      </c>
      <c r="C5" s="599">
        <v>321</v>
      </c>
      <c r="D5" s="599">
        <v>301</v>
      </c>
      <c r="E5" s="599">
        <v>87</v>
      </c>
      <c r="F5" s="599" t="s">
        <v>556</v>
      </c>
      <c r="G5" s="599">
        <v>164</v>
      </c>
      <c r="H5" s="599" t="s">
        <v>556</v>
      </c>
      <c r="I5" s="599">
        <v>189</v>
      </c>
      <c r="J5" s="599" t="s">
        <v>556</v>
      </c>
      <c r="K5" s="599" t="s">
        <v>556</v>
      </c>
      <c r="L5" s="599">
        <v>63</v>
      </c>
      <c r="M5" s="599" t="s">
        <v>556</v>
      </c>
      <c r="N5" s="599" t="s">
        <v>556</v>
      </c>
      <c r="O5" s="599">
        <v>114</v>
      </c>
      <c r="P5" s="599">
        <v>16</v>
      </c>
      <c r="Q5" s="599">
        <v>45</v>
      </c>
      <c r="R5" s="599">
        <v>1</v>
      </c>
      <c r="S5" s="599" t="s">
        <v>556</v>
      </c>
      <c r="T5" s="599">
        <v>111</v>
      </c>
      <c r="U5" s="599">
        <v>58</v>
      </c>
      <c r="V5" s="599">
        <v>27</v>
      </c>
      <c r="W5" s="599">
        <v>16</v>
      </c>
      <c r="X5" s="599">
        <v>241</v>
      </c>
      <c r="Y5" s="599">
        <v>18</v>
      </c>
      <c r="Z5" s="599">
        <v>33</v>
      </c>
      <c r="AA5" s="599" t="s">
        <v>556</v>
      </c>
      <c r="AB5" s="599">
        <v>4</v>
      </c>
      <c r="AC5" s="599" t="s">
        <v>556</v>
      </c>
      <c r="AD5" s="599" t="s">
        <v>556</v>
      </c>
      <c r="AE5" s="599">
        <v>112</v>
      </c>
      <c r="AF5" s="599">
        <v>64</v>
      </c>
      <c r="AG5" s="599" t="s">
        <v>556</v>
      </c>
      <c r="AH5" s="599">
        <v>111</v>
      </c>
      <c r="AI5" s="599">
        <v>243</v>
      </c>
      <c r="AJ5" s="599">
        <v>37</v>
      </c>
      <c r="AK5" s="599">
        <v>4</v>
      </c>
      <c r="AL5" s="599">
        <v>115</v>
      </c>
      <c r="AM5" s="600">
        <v>82</v>
      </c>
      <c r="AN5" s="601">
        <v>14</v>
      </c>
      <c r="AO5" s="601">
        <v>60</v>
      </c>
      <c r="AP5" s="601">
        <v>6</v>
      </c>
      <c r="AQ5" s="601">
        <v>26</v>
      </c>
      <c r="AR5" s="601">
        <v>240</v>
      </c>
      <c r="AS5" s="601">
        <v>213</v>
      </c>
      <c r="AT5" s="601">
        <v>115</v>
      </c>
      <c r="AU5" s="599" t="s">
        <v>556</v>
      </c>
      <c r="AV5" s="599" t="s">
        <v>556</v>
      </c>
      <c r="AW5" s="599" t="s">
        <v>556</v>
      </c>
      <c r="AX5" s="601">
        <v>42</v>
      </c>
      <c r="AY5" s="601">
        <v>3</v>
      </c>
      <c r="AZ5" s="601">
        <v>4</v>
      </c>
      <c r="BA5" s="602">
        <v>35</v>
      </c>
    </row>
    <row r="6" spans="1:53" ht="21" customHeight="1">
      <c r="A6" s="603"/>
      <c r="B6" s="96">
        <v>19</v>
      </c>
      <c r="C6" s="599">
        <v>322</v>
      </c>
      <c r="D6" s="599">
        <v>304</v>
      </c>
      <c r="E6" s="599">
        <v>92</v>
      </c>
      <c r="F6" s="599" t="s">
        <v>556</v>
      </c>
      <c r="G6" s="599">
        <v>165</v>
      </c>
      <c r="H6" s="599" t="s">
        <v>556</v>
      </c>
      <c r="I6" s="599">
        <v>188</v>
      </c>
      <c r="J6" s="599" t="s">
        <v>556</v>
      </c>
      <c r="K6" s="599" t="s">
        <v>556</v>
      </c>
      <c r="L6" s="599">
        <v>64</v>
      </c>
      <c r="M6" s="599" t="s">
        <v>556</v>
      </c>
      <c r="N6" s="599" t="s">
        <v>556</v>
      </c>
      <c r="O6" s="599">
        <v>111</v>
      </c>
      <c r="P6" s="599">
        <v>16</v>
      </c>
      <c r="Q6" s="599">
        <v>46</v>
      </c>
      <c r="R6" s="599">
        <v>1</v>
      </c>
      <c r="S6" s="599" t="s">
        <v>556</v>
      </c>
      <c r="T6" s="599">
        <v>112</v>
      </c>
      <c r="U6" s="599">
        <v>64</v>
      </c>
      <c r="V6" s="599">
        <v>27</v>
      </c>
      <c r="W6" s="599">
        <v>21</v>
      </c>
      <c r="X6" s="599">
        <v>242</v>
      </c>
      <c r="Y6" s="599">
        <v>19</v>
      </c>
      <c r="Z6" s="599">
        <v>34</v>
      </c>
      <c r="AA6" s="599" t="s">
        <v>556</v>
      </c>
      <c r="AB6" s="599">
        <v>3</v>
      </c>
      <c r="AC6" s="599" t="s">
        <v>556</v>
      </c>
      <c r="AD6" s="599" t="s">
        <v>556</v>
      </c>
      <c r="AE6" s="599">
        <v>109</v>
      </c>
      <c r="AF6" s="599">
        <v>67</v>
      </c>
      <c r="AG6" s="599" t="s">
        <v>556</v>
      </c>
      <c r="AH6" s="599">
        <v>113</v>
      </c>
      <c r="AI6" s="599">
        <v>245</v>
      </c>
      <c r="AJ6" s="599">
        <v>38</v>
      </c>
      <c r="AK6" s="599">
        <v>5</v>
      </c>
      <c r="AL6" s="599">
        <v>117</v>
      </c>
      <c r="AM6" s="600">
        <v>82</v>
      </c>
      <c r="AN6" s="599">
        <v>15</v>
      </c>
      <c r="AO6" s="599">
        <v>53</v>
      </c>
      <c r="AP6" s="599">
        <v>6</v>
      </c>
      <c r="AQ6" s="599">
        <v>33</v>
      </c>
      <c r="AR6" s="599">
        <v>242</v>
      </c>
      <c r="AS6" s="599">
        <v>214</v>
      </c>
      <c r="AT6" s="599">
        <v>114</v>
      </c>
      <c r="AU6" s="599" t="s">
        <v>556</v>
      </c>
      <c r="AV6" s="599" t="s">
        <v>556</v>
      </c>
      <c r="AW6" s="599" t="s">
        <v>556</v>
      </c>
      <c r="AX6" s="599">
        <v>43</v>
      </c>
      <c r="AY6" s="599">
        <v>4</v>
      </c>
      <c r="AZ6" s="599">
        <v>4</v>
      </c>
      <c r="BA6" s="602">
        <v>36</v>
      </c>
    </row>
    <row r="7" spans="1:53" ht="21" customHeight="1">
      <c r="A7" s="174"/>
      <c r="B7" s="604">
        <v>20</v>
      </c>
      <c r="C7" s="605">
        <f>SUM(C9,C19,C20,C21,C22,C23,C27,C30,C31,C36,C43,C48,C52,C56,C60,C63,C66)</f>
        <v>321</v>
      </c>
      <c r="D7" s="605">
        <f>SUM(D9,D19,D20,D21,D22,D23,D27,D30,D31,D36,D43,D48,D52,D56,D60,D63,D66)</f>
        <v>303</v>
      </c>
      <c r="E7" s="606" t="s">
        <v>556</v>
      </c>
      <c r="F7" s="605">
        <f>SUM(F9,F19,F20,F21,F22,F23,F27,F30,F31,F36,F43,F48,F52,F56,F60,F63,F66)</f>
        <v>84</v>
      </c>
      <c r="G7" s="606" t="s">
        <v>556</v>
      </c>
      <c r="H7" s="605">
        <f>SUM(H9,H19,H20,H21,H22,H23,H27,H30,H31,H36,H43,H48,H52,H56,H60,H63,H66)</f>
        <v>155</v>
      </c>
      <c r="I7" s="606" t="s">
        <v>556</v>
      </c>
      <c r="J7" s="605">
        <f aca="true" t="shared" si="0" ref="J7:Q7">SUM(J9,J19,J20,J21,J22,J23,J27,J30,J31,J36,J43,J48,J52,J56,J60,J63,J66)</f>
        <v>140</v>
      </c>
      <c r="K7" s="605">
        <f t="shared" si="0"/>
        <v>17</v>
      </c>
      <c r="L7" s="605">
        <f t="shared" si="0"/>
        <v>70</v>
      </c>
      <c r="M7" s="605">
        <f t="shared" si="0"/>
        <v>17</v>
      </c>
      <c r="N7" s="605">
        <f t="shared" si="0"/>
        <v>6</v>
      </c>
      <c r="O7" s="605">
        <f t="shared" si="0"/>
        <v>114</v>
      </c>
      <c r="P7" s="605">
        <f t="shared" si="0"/>
        <v>16</v>
      </c>
      <c r="Q7" s="605">
        <f t="shared" si="0"/>
        <v>43</v>
      </c>
      <c r="R7" s="606" t="s">
        <v>556</v>
      </c>
      <c r="S7" s="605">
        <f>SUM(S9,S19,S20,S21,S22,S23,S27,S30,S31,S36,S43,S48,S52,S56,S60,S63,S66)</f>
        <v>1</v>
      </c>
      <c r="T7" s="607">
        <f>SUM(T9,T19,T20,T21,T22,T23,T27,T30,T31,T36,T43,T48,T52,T56,T60,T63,T66)</f>
        <v>111</v>
      </c>
      <c r="U7" s="608">
        <f>SUM(U9,U19,U20,U21,U22,U23,U27,U30,U31,U36,U43,U48,U52,U56,U60,U63,U66)</f>
        <v>63</v>
      </c>
      <c r="V7" s="609" t="s">
        <v>556</v>
      </c>
      <c r="W7" s="605">
        <f>SUM(W9,W19,W20,W21,W22,W23,W27,W30,W31,W36,W43,W48,W52,W56,W60,W63,W66)</f>
        <v>22</v>
      </c>
      <c r="X7" s="605">
        <f>SUM(X9,X19,X20,X21,X22,X23,X27,X30,X31,X36,X43,X48,X52,X56,X60,X63,X66)</f>
        <v>241</v>
      </c>
      <c r="Y7" s="605">
        <f>SUM(Y9,Y19,Y20,Y21,Y22,Y23,Y27,Y30,Y31,Y36,Y43,Y48,Y52,Y56,Y60,Y63,Y66)</f>
        <v>25</v>
      </c>
      <c r="Z7" s="605">
        <f>SUM(Z9,Z19,Z20,Z21,Z22,Z23,Z27,Z30,Z31,Z36,Z43,Z48,Z52,Z56,Z60,Z63,Z66)</f>
        <v>36</v>
      </c>
      <c r="AA7" s="605">
        <f>SUM(AA9,AA19,AA20,AA21,AA22,AA23,AA27,AA30,AA31,AA36,AA43,AA48,AA52,AA56,AA60,AA63,AA66)</f>
        <v>7</v>
      </c>
      <c r="AB7" s="606" t="s">
        <v>556</v>
      </c>
      <c r="AC7" s="605">
        <f>SUM(AC9,AC19,AC20,AC21,AC22,AC23,AC27,AC30,AC31,AC36,AC43,AC48,AC52,AC56,AC60,AC63,AC66)</f>
        <v>2</v>
      </c>
      <c r="AD7" s="605">
        <f>SUM(AD9,AD19,AD20,AD21,AD22,AD23,AD27,AD30,AD31,AD36,AD43,AD48,AD52,AD56,AD60,AD63,AD66)</f>
        <v>50</v>
      </c>
      <c r="AE7" s="605">
        <f>SUM(AE9,AE19,AE20,AE21,AE22,AE23,AE27,AE30,AE31,AE36,AE43,AE48,AE52,AE56,AE60,AE63,AE66)</f>
        <v>113</v>
      </c>
      <c r="AF7" s="606" t="s">
        <v>556</v>
      </c>
      <c r="AG7" s="605">
        <f aca="true" t="shared" si="1" ref="AG7:BA7">SUM(AG9,AG19,AG20,AG21,AG22,AG23,AG27,AG30,AG31,AG36,AG43,AG48,AG52,AG56,AG60,AG63,AG66)</f>
        <v>59</v>
      </c>
      <c r="AH7" s="605">
        <f t="shared" si="1"/>
        <v>112</v>
      </c>
      <c r="AI7" s="605">
        <f t="shared" si="1"/>
        <v>240</v>
      </c>
      <c r="AJ7" s="605">
        <f t="shared" si="1"/>
        <v>41</v>
      </c>
      <c r="AK7" s="605">
        <f t="shared" si="1"/>
        <v>5</v>
      </c>
      <c r="AL7" s="605">
        <f t="shared" si="1"/>
        <v>117</v>
      </c>
      <c r="AM7" s="605">
        <f t="shared" si="1"/>
        <v>82</v>
      </c>
      <c r="AN7" s="608">
        <f t="shared" si="1"/>
        <v>11</v>
      </c>
      <c r="AO7" s="608">
        <f t="shared" si="1"/>
        <v>51</v>
      </c>
      <c r="AP7" s="608">
        <f t="shared" si="1"/>
        <v>7</v>
      </c>
      <c r="AQ7" s="608">
        <f t="shared" si="1"/>
        <v>32</v>
      </c>
      <c r="AR7" s="608">
        <f t="shared" si="1"/>
        <v>237</v>
      </c>
      <c r="AS7" s="608">
        <f t="shared" si="1"/>
        <v>195</v>
      </c>
      <c r="AT7" s="608">
        <f t="shared" si="1"/>
        <v>118</v>
      </c>
      <c r="AU7" s="608">
        <f t="shared" si="1"/>
        <v>7</v>
      </c>
      <c r="AV7" s="608">
        <f t="shared" si="1"/>
        <v>5</v>
      </c>
      <c r="AW7" s="608">
        <f t="shared" si="1"/>
        <v>6</v>
      </c>
      <c r="AX7" s="608">
        <f t="shared" si="1"/>
        <v>38</v>
      </c>
      <c r="AY7" s="608">
        <f t="shared" si="1"/>
        <v>5</v>
      </c>
      <c r="AZ7" s="608">
        <f t="shared" si="1"/>
        <v>3</v>
      </c>
      <c r="BA7" s="610">
        <f t="shared" si="1"/>
        <v>36</v>
      </c>
    </row>
    <row r="8" spans="1:53" ht="21" customHeight="1">
      <c r="A8" s="197"/>
      <c r="B8" s="611"/>
      <c r="C8" s="612"/>
      <c r="D8" s="612"/>
      <c r="E8" s="613"/>
      <c r="F8" s="612"/>
      <c r="G8" s="613"/>
      <c r="H8" s="612"/>
      <c r="I8" s="613"/>
      <c r="J8" s="612"/>
      <c r="K8" s="612"/>
      <c r="L8" s="612"/>
      <c r="M8" s="612"/>
      <c r="N8" s="612"/>
      <c r="O8" s="612"/>
      <c r="P8" s="612"/>
      <c r="Q8" s="612"/>
      <c r="R8" s="613"/>
      <c r="S8" s="612"/>
      <c r="T8" s="614"/>
      <c r="U8" s="615"/>
      <c r="V8" s="600"/>
      <c r="W8" s="612"/>
      <c r="X8" s="612"/>
      <c r="Y8" s="612"/>
      <c r="Z8" s="612"/>
      <c r="AA8" s="612"/>
      <c r="AB8" s="613"/>
      <c r="AC8" s="612"/>
      <c r="AD8" s="612"/>
      <c r="AE8" s="612"/>
      <c r="AF8" s="613"/>
      <c r="AG8" s="612"/>
      <c r="AH8" s="612"/>
      <c r="AI8" s="612"/>
      <c r="AJ8" s="612"/>
      <c r="AK8" s="612"/>
      <c r="AL8" s="612"/>
      <c r="AM8" s="612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6"/>
    </row>
    <row r="9" spans="1:53" ht="21" customHeight="1">
      <c r="A9" s="197" t="s">
        <v>98</v>
      </c>
      <c r="B9" s="611" t="s">
        <v>380</v>
      </c>
      <c r="C9" s="617">
        <f>SUM(C10:C18)</f>
        <v>96</v>
      </c>
      <c r="D9" s="617">
        <f>SUM(D10:D18)</f>
        <v>88</v>
      </c>
      <c r="E9" s="618" t="s">
        <v>556</v>
      </c>
      <c r="F9" s="617">
        <f>SUM(F10:F18)</f>
        <v>24</v>
      </c>
      <c r="G9" s="618" t="s">
        <v>556</v>
      </c>
      <c r="H9" s="617">
        <f>SUM(H10:H18)</f>
        <v>47</v>
      </c>
      <c r="I9" s="618" t="s">
        <v>556</v>
      </c>
      <c r="J9" s="617">
        <f aca="true" t="shared" si="2" ref="J9:Q9">SUM(J10:J18)</f>
        <v>37</v>
      </c>
      <c r="K9" s="617">
        <f t="shared" si="2"/>
        <v>7</v>
      </c>
      <c r="L9" s="617">
        <f t="shared" si="2"/>
        <v>17</v>
      </c>
      <c r="M9" s="617">
        <f t="shared" si="2"/>
        <v>8</v>
      </c>
      <c r="N9" s="617">
        <f t="shared" si="2"/>
        <v>4</v>
      </c>
      <c r="O9" s="617">
        <f t="shared" si="2"/>
        <v>35</v>
      </c>
      <c r="P9" s="617">
        <f t="shared" si="2"/>
        <v>4</v>
      </c>
      <c r="Q9" s="617">
        <f t="shared" si="2"/>
        <v>11</v>
      </c>
      <c r="R9" s="618" t="s">
        <v>556</v>
      </c>
      <c r="S9" s="617">
        <f>SUM(S10:S18)</f>
        <v>1</v>
      </c>
      <c r="T9" s="619">
        <f>SUM(T10:T18)</f>
        <v>34</v>
      </c>
      <c r="U9" s="620">
        <f>SUM(U10:U18)</f>
        <v>21</v>
      </c>
      <c r="V9" s="621" t="s">
        <v>556</v>
      </c>
      <c r="W9" s="617">
        <f>SUM(W10:W18)</f>
        <v>7</v>
      </c>
      <c r="X9" s="617">
        <f>SUM(X10:X18)</f>
        <v>70</v>
      </c>
      <c r="Y9" s="617">
        <f>SUM(Y10:Y18)</f>
        <v>9</v>
      </c>
      <c r="Z9" s="617">
        <f>SUM(Z10:Z18)</f>
        <v>10</v>
      </c>
      <c r="AA9" s="617">
        <f>SUM(AA10:AA18)</f>
        <v>1</v>
      </c>
      <c r="AB9" s="618" t="s">
        <v>556</v>
      </c>
      <c r="AC9" s="617">
        <f>SUM(AC10:AC18)</f>
        <v>0</v>
      </c>
      <c r="AD9" s="617">
        <f>SUM(AD10:AD18)</f>
        <v>14</v>
      </c>
      <c r="AE9" s="617">
        <f>SUM(AE10:AE18)</f>
        <v>41</v>
      </c>
      <c r="AF9" s="618" t="s">
        <v>556</v>
      </c>
      <c r="AG9" s="617">
        <f aca="true" t="shared" si="3" ref="AG9:BA9">SUM(AG10:AG18)</f>
        <v>17</v>
      </c>
      <c r="AH9" s="617">
        <f t="shared" si="3"/>
        <v>31</v>
      </c>
      <c r="AI9" s="617">
        <f t="shared" si="3"/>
        <v>71</v>
      </c>
      <c r="AJ9" s="617">
        <f t="shared" si="3"/>
        <v>14</v>
      </c>
      <c r="AK9" s="617">
        <f t="shared" si="3"/>
        <v>1</v>
      </c>
      <c r="AL9" s="617">
        <f t="shared" si="3"/>
        <v>31</v>
      </c>
      <c r="AM9" s="617">
        <f t="shared" si="3"/>
        <v>26</v>
      </c>
      <c r="AN9" s="620">
        <f t="shared" si="3"/>
        <v>2</v>
      </c>
      <c r="AO9" s="620">
        <f t="shared" si="3"/>
        <v>10</v>
      </c>
      <c r="AP9" s="620">
        <f t="shared" si="3"/>
        <v>4</v>
      </c>
      <c r="AQ9" s="620">
        <f t="shared" si="3"/>
        <v>18</v>
      </c>
      <c r="AR9" s="620">
        <f t="shared" si="3"/>
        <v>61</v>
      </c>
      <c r="AS9" s="620">
        <f t="shared" si="3"/>
        <v>53</v>
      </c>
      <c r="AT9" s="620">
        <f t="shared" si="3"/>
        <v>29</v>
      </c>
      <c r="AU9" s="620">
        <f t="shared" si="3"/>
        <v>3</v>
      </c>
      <c r="AV9" s="620">
        <f t="shared" si="3"/>
        <v>0</v>
      </c>
      <c r="AW9" s="620">
        <f t="shared" si="3"/>
        <v>3</v>
      </c>
      <c r="AX9" s="620">
        <f t="shared" si="3"/>
        <v>9</v>
      </c>
      <c r="AY9" s="620">
        <f t="shared" si="3"/>
        <v>1</v>
      </c>
      <c r="AZ9" s="620">
        <f t="shared" si="3"/>
        <v>2</v>
      </c>
      <c r="BA9" s="622">
        <f t="shared" si="3"/>
        <v>12</v>
      </c>
    </row>
    <row r="10" spans="1:53" ht="21" customHeight="1">
      <c r="A10" s="197"/>
      <c r="B10" s="623" t="s">
        <v>101</v>
      </c>
      <c r="C10" s="624">
        <v>5</v>
      </c>
      <c r="D10" s="624">
        <v>5</v>
      </c>
      <c r="E10" s="625" t="s">
        <v>556</v>
      </c>
      <c r="F10" s="624">
        <v>0</v>
      </c>
      <c r="G10" s="625" t="s">
        <v>556</v>
      </c>
      <c r="H10" s="624">
        <v>2</v>
      </c>
      <c r="I10" s="625" t="s">
        <v>556</v>
      </c>
      <c r="J10" s="624">
        <v>1</v>
      </c>
      <c r="K10" s="624">
        <v>0</v>
      </c>
      <c r="L10" s="624">
        <v>0</v>
      </c>
      <c r="M10" s="624">
        <v>0</v>
      </c>
      <c r="N10" s="624">
        <v>0</v>
      </c>
      <c r="O10" s="624">
        <v>3</v>
      </c>
      <c r="P10" s="624">
        <v>0</v>
      </c>
      <c r="Q10" s="624">
        <v>1</v>
      </c>
      <c r="R10" s="625" t="s">
        <v>556</v>
      </c>
      <c r="S10" s="624">
        <v>0</v>
      </c>
      <c r="T10" s="626">
        <v>3</v>
      </c>
      <c r="U10" s="627">
        <v>3</v>
      </c>
      <c r="V10" s="628" t="s">
        <v>556</v>
      </c>
      <c r="W10" s="624">
        <v>1</v>
      </c>
      <c r="X10" s="624">
        <v>5</v>
      </c>
      <c r="Y10" s="624">
        <v>1</v>
      </c>
      <c r="Z10" s="624">
        <v>1</v>
      </c>
      <c r="AA10" s="624">
        <v>0</v>
      </c>
      <c r="AB10" s="625" t="s">
        <v>556</v>
      </c>
      <c r="AC10" s="624">
        <v>0</v>
      </c>
      <c r="AD10" s="624">
        <v>0</v>
      </c>
      <c r="AE10" s="624">
        <v>4</v>
      </c>
      <c r="AF10" s="625" t="s">
        <v>556</v>
      </c>
      <c r="AG10" s="624">
        <v>0</v>
      </c>
      <c r="AH10" s="624">
        <v>1</v>
      </c>
      <c r="AI10" s="624">
        <v>4</v>
      </c>
      <c r="AJ10" s="624">
        <v>2</v>
      </c>
      <c r="AK10" s="624">
        <v>0</v>
      </c>
      <c r="AL10" s="624">
        <v>2</v>
      </c>
      <c r="AM10" s="624">
        <v>2</v>
      </c>
      <c r="AN10" s="627">
        <v>0</v>
      </c>
      <c r="AO10" s="627">
        <v>1</v>
      </c>
      <c r="AP10" s="627">
        <v>0</v>
      </c>
      <c r="AQ10" s="627">
        <v>1</v>
      </c>
      <c r="AR10" s="627">
        <v>4</v>
      </c>
      <c r="AS10" s="627">
        <v>4</v>
      </c>
      <c r="AT10" s="627">
        <v>3</v>
      </c>
      <c r="AU10" s="627">
        <v>0</v>
      </c>
      <c r="AV10" s="627">
        <v>0</v>
      </c>
      <c r="AW10" s="627">
        <v>0</v>
      </c>
      <c r="AX10" s="627">
        <v>1</v>
      </c>
      <c r="AY10" s="627">
        <v>0</v>
      </c>
      <c r="AZ10" s="627">
        <v>0</v>
      </c>
      <c r="BA10" s="629">
        <v>0</v>
      </c>
    </row>
    <row r="11" spans="1:53" ht="21" customHeight="1">
      <c r="A11" s="197"/>
      <c r="B11" s="623" t="s">
        <v>557</v>
      </c>
      <c r="C11" s="624">
        <v>8</v>
      </c>
      <c r="D11" s="624">
        <v>8</v>
      </c>
      <c r="E11" s="625" t="s">
        <v>556</v>
      </c>
      <c r="F11" s="624">
        <v>4</v>
      </c>
      <c r="G11" s="625" t="s">
        <v>556</v>
      </c>
      <c r="H11" s="624">
        <v>6</v>
      </c>
      <c r="I11" s="625" t="s">
        <v>556</v>
      </c>
      <c r="J11" s="624">
        <v>5</v>
      </c>
      <c r="K11" s="624">
        <v>0</v>
      </c>
      <c r="L11" s="624">
        <v>2</v>
      </c>
      <c r="M11" s="624">
        <v>2</v>
      </c>
      <c r="N11" s="624">
        <v>0</v>
      </c>
      <c r="O11" s="624">
        <v>3</v>
      </c>
      <c r="P11" s="624">
        <v>0</v>
      </c>
      <c r="Q11" s="624">
        <v>0</v>
      </c>
      <c r="R11" s="625" t="s">
        <v>556</v>
      </c>
      <c r="S11" s="624">
        <v>0</v>
      </c>
      <c r="T11" s="626">
        <v>1</v>
      </c>
      <c r="U11" s="627">
        <v>3</v>
      </c>
      <c r="V11" s="628" t="s">
        <v>556</v>
      </c>
      <c r="W11" s="624">
        <v>1</v>
      </c>
      <c r="X11" s="624">
        <v>6</v>
      </c>
      <c r="Y11" s="624">
        <v>1</v>
      </c>
      <c r="Z11" s="624">
        <v>0</v>
      </c>
      <c r="AA11" s="624">
        <v>0</v>
      </c>
      <c r="AB11" s="625" t="s">
        <v>556</v>
      </c>
      <c r="AC11" s="624">
        <v>0</v>
      </c>
      <c r="AD11" s="624">
        <v>2</v>
      </c>
      <c r="AE11" s="624">
        <v>4</v>
      </c>
      <c r="AF11" s="625" t="s">
        <v>556</v>
      </c>
      <c r="AG11" s="624">
        <v>2</v>
      </c>
      <c r="AH11" s="624">
        <v>5</v>
      </c>
      <c r="AI11" s="624">
        <v>6</v>
      </c>
      <c r="AJ11" s="624">
        <v>3</v>
      </c>
      <c r="AK11" s="624">
        <v>0</v>
      </c>
      <c r="AL11" s="624">
        <v>3</v>
      </c>
      <c r="AM11" s="624">
        <v>2</v>
      </c>
      <c r="AN11" s="627">
        <v>0</v>
      </c>
      <c r="AO11" s="627">
        <v>0</v>
      </c>
      <c r="AP11" s="627">
        <v>0</v>
      </c>
      <c r="AQ11" s="627">
        <v>2</v>
      </c>
      <c r="AR11" s="627">
        <v>7</v>
      </c>
      <c r="AS11" s="627">
        <v>7</v>
      </c>
      <c r="AT11" s="627">
        <v>1</v>
      </c>
      <c r="AU11" s="627">
        <v>0</v>
      </c>
      <c r="AV11" s="627">
        <v>0</v>
      </c>
      <c r="AW11" s="627">
        <v>0</v>
      </c>
      <c r="AX11" s="627">
        <v>0</v>
      </c>
      <c r="AY11" s="627">
        <v>0</v>
      </c>
      <c r="AZ11" s="627">
        <v>0</v>
      </c>
      <c r="BA11" s="629">
        <v>0</v>
      </c>
    </row>
    <row r="12" spans="1:53" ht="21" customHeight="1">
      <c r="A12" s="197"/>
      <c r="B12" s="623" t="s">
        <v>154</v>
      </c>
      <c r="C12" s="624">
        <v>10</v>
      </c>
      <c r="D12" s="624">
        <v>9</v>
      </c>
      <c r="E12" s="625" t="s">
        <v>556</v>
      </c>
      <c r="F12" s="630">
        <v>0</v>
      </c>
      <c r="G12" s="625" t="s">
        <v>556</v>
      </c>
      <c r="H12" s="624">
        <v>5</v>
      </c>
      <c r="I12" s="625" t="s">
        <v>556</v>
      </c>
      <c r="J12" s="624">
        <v>3</v>
      </c>
      <c r="K12" s="624">
        <v>0</v>
      </c>
      <c r="L12" s="624">
        <v>1</v>
      </c>
      <c r="M12" s="624">
        <v>0</v>
      </c>
      <c r="N12" s="624">
        <v>0</v>
      </c>
      <c r="O12" s="624">
        <v>3</v>
      </c>
      <c r="P12" s="624">
        <v>0</v>
      </c>
      <c r="Q12" s="624">
        <v>1</v>
      </c>
      <c r="R12" s="625" t="s">
        <v>556</v>
      </c>
      <c r="S12" s="624">
        <v>0</v>
      </c>
      <c r="T12" s="626">
        <v>1</v>
      </c>
      <c r="U12" s="627">
        <v>1</v>
      </c>
      <c r="V12" s="628" t="s">
        <v>556</v>
      </c>
      <c r="W12" s="624">
        <v>0</v>
      </c>
      <c r="X12" s="624">
        <v>6</v>
      </c>
      <c r="Y12" s="624">
        <v>0</v>
      </c>
      <c r="Z12" s="624">
        <v>0</v>
      </c>
      <c r="AA12" s="624">
        <v>0</v>
      </c>
      <c r="AB12" s="625" t="s">
        <v>556</v>
      </c>
      <c r="AC12" s="624">
        <v>0</v>
      </c>
      <c r="AD12" s="624">
        <v>1</v>
      </c>
      <c r="AE12" s="624">
        <v>4</v>
      </c>
      <c r="AF12" s="625" t="s">
        <v>556</v>
      </c>
      <c r="AG12" s="624">
        <v>0</v>
      </c>
      <c r="AH12" s="624">
        <v>3</v>
      </c>
      <c r="AI12" s="624">
        <v>6</v>
      </c>
      <c r="AJ12" s="624">
        <v>3</v>
      </c>
      <c r="AK12" s="624">
        <v>0</v>
      </c>
      <c r="AL12" s="624">
        <v>3</v>
      </c>
      <c r="AM12" s="624">
        <v>3</v>
      </c>
      <c r="AN12" s="627">
        <v>0</v>
      </c>
      <c r="AO12" s="627">
        <v>0</v>
      </c>
      <c r="AP12" s="627">
        <v>0</v>
      </c>
      <c r="AQ12" s="627">
        <v>3</v>
      </c>
      <c r="AR12" s="627">
        <v>7</v>
      </c>
      <c r="AS12" s="627">
        <v>7</v>
      </c>
      <c r="AT12" s="627">
        <v>3</v>
      </c>
      <c r="AU12" s="627">
        <v>0</v>
      </c>
      <c r="AV12" s="627">
        <v>0</v>
      </c>
      <c r="AW12" s="627">
        <v>0</v>
      </c>
      <c r="AX12" s="627">
        <v>0</v>
      </c>
      <c r="AY12" s="627">
        <v>0</v>
      </c>
      <c r="AZ12" s="627">
        <v>0</v>
      </c>
      <c r="BA12" s="629">
        <v>2</v>
      </c>
    </row>
    <row r="13" spans="1:53" ht="21" customHeight="1">
      <c r="A13" s="197"/>
      <c r="B13" s="623" t="s">
        <v>155</v>
      </c>
      <c r="C13" s="624">
        <v>9</v>
      </c>
      <c r="D13" s="624">
        <v>8</v>
      </c>
      <c r="E13" s="625" t="s">
        <v>558</v>
      </c>
      <c r="F13" s="624">
        <v>3</v>
      </c>
      <c r="G13" s="625" t="s">
        <v>558</v>
      </c>
      <c r="H13" s="624">
        <v>5</v>
      </c>
      <c r="I13" s="625" t="s">
        <v>558</v>
      </c>
      <c r="J13" s="624">
        <v>4</v>
      </c>
      <c r="K13" s="624">
        <v>1</v>
      </c>
      <c r="L13" s="624">
        <v>2</v>
      </c>
      <c r="M13" s="624">
        <v>2</v>
      </c>
      <c r="N13" s="624">
        <v>1</v>
      </c>
      <c r="O13" s="624">
        <v>2</v>
      </c>
      <c r="P13" s="624">
        <v>2</v>
      </c>
      <c r="Q13" s="624">
        <v>1</v>
      </c>
      <c r="R13" s="625" t="s">
        <v>558</v>
      </c>
      <c r="S13" s="624">
        <v>0</v>
      </c>
      <c r="T13" s="626">
        <v>5</v>
      </c>
      <c r="U13" s="627">
        <v>2</v>
      </c>
      <c r="V13" s="628" t="s">
        <v>558</v>
      </c>
      <c r="W13" s="624">
        <v>0</v>
      </c>
      <c r="X13" s="624">
        <v>8</v>
      </c>
      <c r="Y13" s="624">
        <v>0</v>
      </c>
      <c r="Z13" s="624">
        <v>0</v>
      </c>
      <c r="AA13" s="624">
        <v>0</v>
      </c>
      <c r="AB13" s="625" t="s">
        <v>558</v>
      </c>
      <c r="AC13" s="624">
        <v>0</v>
      </c>
      <c r="AD13" s="624">
        <v>0</v>
      </c>
      <c r="AE13" s="624">
        <v>4</v>
      </c>
      <c r="AF13" s="625" t="s">
        <v>558</v>
      </c>
      <c r="AG13" s="624">
        <v>2</v>
      </c>
      <c r="AH13" s="624">
        <v>1</v>
      </c>
      <c r="AI13" s="624">
        <v>7</v>
      </c>
      <c r="AJ13" s="624">
        <v>0</v>
      </c>
      <c r="AK13" s="624">
        <v>0</v>
      </c>
      <c r="AL13" s="624">
        <v>1</v>
      </c>
      <c r="AM13" s="624">
        <v>1</v>
      </c>
      <c r="AN13" s="627">
        <v>0</v>
      </c>
      <c r="AO13" s="627">
        <v>1</v>
      </c>
      <c r="AP13" s="627">
        <v>0</v>
      </c>
      <c r="AQ13" s="627">
        <v>0</v>
      </c>
      <c r="AR13" s="627">
        <v>6</v>
      </c>
      <c r="AS13" s="627">
        <v>4</v>
      </c>
      <c r="AT13" s="627">
        <v>2</v>
      </c>
      <c r="AU13" s="627">
        <v>1</v>
      </c>
      <c r="AV13" s="627">
        <v>0</v>
      </c>
      <c r="AW13" s="627">
        <v>0</v>
      </c>
      <c r="AX13" s="627">
        <v>0</v>
      </c>
      <c r="AY13" s="627">
        <v>0</v>
      </c>
      <c r="AZ13" s="627">
        <v>0</v>
      </c>
      <c r="BA13" s="629">
        <v>1</v>
      </c>
    </row>
    <row r="14" spans="1:53" ht="21" customHeight="1">
      <c r="A14" s="197"/>
      <c r="B14" s="623" t="s">
        <v>156</v>
      </c>
      <c r="C14" s="624">
        <v>12</v>
      </c>
      <c r="D14" s="624">
        <v>12</v>
      </c>
      <c r="E14" s="625" t="s">
        <v>558</v>
      </c>
      <c r="F14" s="624">
        <v>3</v>
      </c>
      <c r="G14" s="625" t="s">
        <v>558</v>
      </c>
      <c r="H14" s="624">
        <v>5</v>
      </c>
      <c r="I14" s="625" t="s">
        <v>558</v>
      </c>
      <c r="J14" s="624">
        <v>4</v>
      </c>
      <c r="K14" s="624">
        <v>0</v>
      </c>
      <c r="L14" s="624">
        <v>1</v>
      </c>
      <c r="M14" s="624">
        <v>0</v>
      </c>
      <c r="N14" s="624">
        <v>0</v>
      </c>
      <c r="O14" s="624">
        <v>6</v>
      </c>
      <c r="P14" s="624">
        <v>1</v>
      </c>
      <c r="Q14" s="624">
        <v>0</v>
      </c>
      <c r="R14" s="625" t="s">
        <v>558</v>
      </c>
      <c r="S14" s="624">
        <v>0</v>
      </c>
      <c r="T14" s="626">
        <v>3</v>
      </c>
      <c r="U14" s="627">
        <v>2</v>
      </c>
      <c r="V14" s="628" t="s">
        <v>558</v>
      </c>
      <c r="W14" s="624">
        <v>1</v>
      </c>
      <c r="X14" s="624">
        <v>7</v>
      </c>
      <c r="Y14" s="624">
        <v>1</v>
      </c>
      <c r="Z14" s="624">
        <v>2</v>
      </c>
      <c r="AA14" s="624">
        <v>0</v>
      </c>
      <c r="AB14" s="625" t="s">
        <v>558</v>
      </c>
      <c r="AC14" s="624">
        <v>0</v>
      </c>
      <c r="AD14" s="624">
        <v>2</v>
      </c>
      <c r="AE14" s="624">
        <v>5</v>
      </c>
      <c r="AF14" s="625" t="s">
        <v>558</v>
      </c>
      <c r="AG14" s="624">
        <v>2</v>
      </c>
      <c r="AH14" s="624">
        <v>3</v>
      </c>
      <c r="AI14" s="624">
        <v>6</v>
      </c>
      <c r="AJ14" s="624">
        <v>2</v>
      </c>
      <c r="AK14" s="624">
        <v>0</v>
      </c>
      <c r="AL14" s="624">
        <v>4</v>
      </c>
      <c r="AM14" s="624">
        <v>4</v>
      </c>
      <c r="AN14" s="627">
        <v>1</v>
      </c>
      <c r="AO14" s="627">
        <v>1</v>
      </c>
      <c r="AP14" s="627">
        <v>2</v>
      </c>
      <c r="AQ14" s="627">
        <v>2</v>
      </c>
      <c r="AR14" s="627">
        <v>5</v>
      </c>
      <c r="AS14" s="627">
        <v>7</v>
      </c>
      <c r="AT14" s="627">
        <v>4</v>
      </c>
      <c r="AU14" s="627">
        <v>0</v>
      </c>
      <c r="AV14" s="627">
        <v>0</v>
      </c>
      <c r="AW14" s="627">
        <v>0</v>
      </c>
      <c r="AX14" s="627">
        <v>0</v>
      </c>
      <c r="AY14" s="627">
        <v>0</v>
      </c>
      <c r="AZ14" s="627">
        <v>1</v>
      </c>
      <c r="BA14" s="629">
        <v>1</v>
      </c>
    </row>
    <row r="15" spans="1:53" ht="21" customHeight="1">
      <c r="A15" s="197"/>
      <c r="B15" s="623" t="s">
        <v>157</v>
      </c>
      <c r="C15" s="624">
        <v>6</v>
      </c>
      <c r="D15" s="624">
        <v>6</v>
      </c>
      <c r="E15" s="625" t="s">
        <v>558</v>
      </c>
      <c r="F15" s="624">
        <v>2</v>
      </c>
      <c r="G15" s="625" t="s">
        <v>558</v>
      </c>
      <c r="H15" s="624">
        <v>5</v>
      </c>
      <c r="I15" s="625" t="s">
        <v>558</v>
      </c>
      <c r="J15" s="624">
        <v>3</v>
      </c>
      <c r="K15" s="624">
        <v>0</v>
      </c>
      <c r="L15" s="624">
        <v>1</v>
      </c>
      <c r="M15" s="624">
        <v>0</v>
      </c>
      <c r="N15" s="624">
        <v>0</v>
      </c>
      <c r="O15" s="624">
        <v>2</v>
      </c>
      <c r="P15" s="624">
        <v>0</v>
      </c>
      <c r="Q15" s="624">
        <v>1</v>
      </c>
      <c r="R15" s="625" t="s">
        <v>558</v>
      </c>
      <c r="S15" s="624">
        <v>0</v>
      </c>
      <c r="T15" s="626">
        <v>3</v>
      </c>
      <c r="U15" s="627">
        <v>0</v>
      </c>
      <c r="V15" s="628" t="s">
        <v>558</v>
      </c>
      <c r="W15" s="624">
        <v>0</v>
      </c>
      <c r="X15" s="624">
        <v>6</v>
      </c>
      <c r="Y15" s="624">
        <v>0</v>
      </c>
      <c r="Z15" s="624">
        <v>2</v>
      </c>
      <c r="AA15" s="624">
        <v>0</v>
      </c>
      <c r="AB15" s="625" t="s">
        <v>558</v>
      </c>
      <c r="AC15" s="624">
        <v>0</v>
      </c>
      <c r="AD15" s="624">
        <v>3</v>
      </c>
      <c r="AE15" s="624">
        <v>4</v>
      </c>
      <c r="AF15" s="625" t="s">
        <v>558</v>
      </c>
      <c r="AG15" s="624">
        <v>3</v>
      </c>
      <c r="AH15" s="624">
        <v>5</v>
      </c>
      <c r="AI15" s="624">
        <v>6</v>
      </c>
      <c r="AJ15" s="624">
        <v>0</v>
      </c>
      <c r="AK15" s="624">
        <v>0</v>
      </c>
      <c r="AL15" s="624">
        <v>3</v>
      </c>
      <c r="AM15" s="624">
        <v>3</v>
      </c>
      <c r="AN15" s="627">
        <v>0</v>
      </c>
      <c r="AO15" s="627">
        <v>2</v>
      </c>
      <c r="AP15" s="627">
        <v>0</v>
      </c>
      <c r="AQ15" s="627">
        <v>2</v>
      </c>
      <c r="AR15" s="627">
        <v>4</v>
      </c>
      <c r="AS15" s="627">
        <v>4</v>
      </c>
      <c r="AT15" s="627">
        <v>2</v>
      </c>
      <c r="AU15" s="627">
        <v>0</v>
      </c>
      <c r="AV15" s="627">
        <v>0</v>
      </c>
      <c r="AW15" s="627">
        <v>0</v>
      </c>
      <c r="AX15" s="627">
        <v>1</v>
      </c>
      <c r="AY15" s="627">
        <v>0</v>
      </c>
      <c r="AZ15" s="627">
        <v>1</v>
      </c>
      <c r="BA15" s="629">
        <v>0</v>
      </c>
    </row>
    <row r="16" spans="1:53" ht="21" customHeight="1">
      <c r="A16" s="197"/>
      <c r="B16" s="623" t="s">
        <v>559</v>
      </c>
      <c r="C16" s="624">
        <v>15</v>
      </c>
      <c r="D16" s="624">
        <v>13</v>
      </c>
      <c r="E16" s="625" t="s">
        <v>558</v>
      </c>
      <c r="F16" s="624">
        <v>2</v>
      </c>
      <c r="G16" s="625" t="s">
        <v>558</v>
      </c>
      <c r="H16" s="624">
        <v>6</v>
      </c>
      <c r="I16" s="625" t="s">
        <v>558</v>
      </c>
      <c r="J16" s="624">
        <v>6</v>
      </c>
      <c r="K16" s="624">
        <v>2</v>
      </c>
      <c r="L16" s="624">
        <v>4</v>
      </c>
      <c r="M16" s="624">
        <v>0</v>
      </c>
      <c r="N16" s="624">
        <v>0</v>
      </c>
      <c r="O16" s="624">
        <v>6</v>
      </c>
      <c r="P16" s="624">
        <v>1</v>
      </c>
      <c r="Q16" s="624">
        <v>2</v>
      </c>
      <c r="R16" s="625" t="s">
        <v>558</v>
      </c>
      <c r="S16" s="624">
        <v>0</v>
      </c>
      <c r="T16" s="626">
        <v>6</v>
      </c>
      <c r="U16" s="627">
        <v>2</v>
      </c>
      <c r="V16" s="628" t="s">
        <v>558</v>
      </c>
      <c r="W16" s="624">
        <v>2</v>
      </c>
      <c r="X16" s="624">
        <v>10</v>
      </c>
      <c r="Y16" s="624">
        <v>1</v>
      </c>
      <c r="Z16" s="624">
        <v>0</v>
      </c>
      <c r="AA16" s="624">
        <v>0</v>
      </c>
      <c r="AB16" s="625" t="s">
        <v>558</v>
      </c>
      <c r="AC16" s="624">
        <v>0</v>
      </c>
      <c r="AD16" s="624">
        <v>2</v>
      </c>
      <c r="AE16" s="624">
        <v>5</v>
      </c>
      <c r="AF16" s="625" t="s">
        <v>558</v>
      </c>
      <c r="AG16" s="624">
        <v>5</v>
      </c>
      <c r="AH16" s="624">
        <v>4</v>
      </c>
      <c r="AI16" s="624">
        <v>11</v>
      </c>
      <c r="AJ16" s="624">
        <v>1</v>
      </c>
      <c r="AK16" s="624">
        <v>0</v>
      </c>
      <c r="AL16" s="624">
        <v>4</v>
      </c>
      <c r="AM16" s="624">
        <v>3</v>
      </c>
      <c r="AN16" s="627">
        <v>0</v>
      </c>
      <c r="AO16" s="627">
        <v>2</v>
      </c>
      <c r="AP16" s="627">
        <v>0</v>
      </c>
      <c r="AQ16" s="627">
        <v>1</v>
      </c>
      <c r="AR16" s="627">
        <v>11</v>
      </c>
      <c r="AS16" s="627">
        <v>8</v>
      </c>
      <c r="AT16" s="627">
        <v>4</v>
      </c>
      <c r="AU16" s="627">
        <v>0</v>
      </c>
      <c r="AV16" s="627">
        <v>0</v>
      </c>
      <c r="AW16" s="627">
        <v>0</v>
      </c>
      <c r="AX16" s="627">
        <v>2</v>
      </c>
      <c r="AY16" s="627">
        <v>0</v>
      </c>
      <c r="AZ16" s="627">
        <v>0</v>
      </c>
      <c r="BA16" s="629">
        <v>2</v>
      </c>
    </row>
    <row r="17" spans="1:53" ht="21" customHeight="1">
      <c r="A17" s="197"/>
      <c r="B17" s="623" t="s">
        <v>158</v>
      </c>
      <c r="C17" s="624">
        <v>21</v>
      </c>
      <c r="D17" s="624">
        <v>17</v>
      </c>
      <c r="E17" s="625" t="s">
        <v>558</v>
      </c>
      <c r="F17" s="624">
        <v>6</v>
      </c>
      <c r="G17" s="625" t="s">
        <v>558</v>
      </c>
      <c r="H17" s="624">
        <v>8</v>
      </c>
      <c r="I17" s="625" t="s">
        <v>558</v>
      </c>
      <c r="J17" s="624">
        <v>6</v>
      </c>
      <c r="K17" s="624">
        <v>2</v>
      </c>
      <c r="L17" s="624">
        <v>4</v>
      </c>
      <c r="M17" s="624">
        <v>2</v>
      </c>
      <c r="N17" s="624">
        <v>2</v>
      </c>
      <c r="O17" s="624">
        <v>6</v>
      </c>
      <c r="P17" s="624">
        <v>0</v>
      </c>
      <c r="Q17" s="624">
        <v>2</v>
      </c>
      <c r="R17" s="625" t="s">
        <v>558</v>
      </c>
      <c r="S17" s="624">
        <v>1</v>
      </c>
      <c r="T17" s="626">
        <v>9</v>
      </c>
      <c r="U17" s="627">
        <v>6</v>
      </c>
      <c r="V17" s="628" t="s">
        <v>558</v>
      </c>
      <c r="W17" s="624">
        <v>2</v>
      </c>
      <c r="X17" s="624">
        <v>14</v>
      </c>
      <c r="Y17" s="624">
        <v>4</v>
      </c>
      <c r="Z17" s="624">
        <v>5</v>
      </c>
      <c r="AA17" s="624">
        <v>1</v>
      </c>
      <c r="AB17" s="625" t="s">
        <v>558</v>
      </c>
      <c r="AC17" s="624">
        <v>0</v>
      </c>
      <c r="AD17" s="624">
        <v>3</v>
      </c>
      <c r="AE17" s="624">
        <v>7</v>
      </c>
      <c r="AF17" s="625" t="s">
        <v>558</v>
      </c>
      <c r="AG17" s="624">
        <v>1</v>
      </c>
      <c r="AH17" s="624">
        <v>7</v>
      </c>
      <c r="AI17" s="624">
        <v>16</v>
      </c>
      <c r="AJ17" s="624">
        <v>3</v>
      </c>
      <c r="AK17" s="624">
        <v>1</v>
      </c>
      <c r="AL17" s="624">
        <v>7</v>
      </c>
      <c r="AM17" s="624">
        <v>6</v>
      </c>
      <c r="AN17" s="627">
        <v>1</v>
      </c>
      <c r="AO17" s="627">
        <v>2</v>
      </c>
      <c r="AP17" s="627">
        <v>2</v>
      </c>
      <c r="AQ17" s="627">
        <v>5</v>
      </c>
      <c r="AR17" s="627">
        <v>9</v>
      </c>
      <c r="AS17" s="627">
        <v>8</v>
      </c>
      <c r="AT17" s="627">
        <v>7</v>
      </c>
      <c r="AU17" s="627">
        <v>1</v>
      </c>
      <c r="AV17" s="627">
        <v>0</v>
      </c>
      <c r="AW17" s="627">
        <v>3</v>
      </c>
      <c r="AX17" s="627">
        <v>2</v>
      </c>
      <c r="AY17" s="627">
        <v>1</v>
      </c>
      <c r="AZ17" s="627">
        <v>0</v>
      </c>
      <c r="BA17" s="629">
        <v>3</v>
      </c>
    </row>
    <row r="18" spans="1:53" ht="21" customHeight="1">
      <c r="A18" s="197"/>
      <c r="B18" s="623" t="s">
        <v>560</v>
      </c>
      <c r="C18" s="624">
        <v>10</v>
      </c>
      <c r="D18" s="624">
        <v>10</v>
      </c>
      <c r="E18" s="625" t="s">
        <v>558</v>
      </c>
      <c r="F18" s="624">
        <v>4</v>
      </c>
      <c r="G18" s="625" t="s">
        <v>558</v>
      </c>
      <c r="H18" s="624">
        <v>5</v>
      </c>
      <c r="I18" s="625" t="s">
        <v>558</v>
      </c>
      <c r="J18" s="624">
        <v>5</v>
      </c>
      <c r="K18" s="624">
        <v>2</v>
      </c>
      <c r="L18" s="624">
        <v>2</v>
      </c>
      <c r="M18" s="624">
        <v>2</v>
      </c>
      <c r="N18" s="624">
        <v>1</v>
      </c>
      <c r="O18" s="624">
        <v>4</v>
      </c>
      <c r="P18" s="624">
        <v>0</v>
      </c>
      <c r="Q18" s="624">
        <v>3</v>
      </c>
      <c r="R18" s="625" t="s">
        <v>558</v>
      </c>
      <c r="S18" s="624">
        <v>0</v>
      </c>
      <c r="T18" s="626">
        <v>3</v>
      </c>
      <c r="U18" s="627">
        <v>2</v>
      </c>
      <c r="V18" s="628" t="s">
        <v>558</v>
      </c>
      <c r="W18" s="624">
        <v>0</v>
      </c>
      <c r="X18" s="624">
        <v>8</v>
      </c>
      <c r="Y18" s="624">
        <v>1</v>
      </c>
      <c r="Z18" s="624">
        <v>0</v>
      </c>
      <c r="AA18" s="624">
        <v>0</v>
      </c>
      <c r="AB18" s="625" t="s">
        <v>558</v>
      </c>
      <c r="AC18" s="624">
        <v>0</v>
      </c>
      <c r="AD18" s="624">
        <v>1</v>
      </c>
      <c r="AE18" s="624">
        <v>4</v>
      </c>
      <c r="AF18" s="625" t="s">
        <v>558</v>
      </c>
      <c r="AG18" s="624">
        <v>2</v>
      </c>
      <c r="AH18" s="624">
        <v>2</v>
      </c>
      <c r="AI18" s="624">
        <v>9</v>
      </c>
      <c r="AJ18" s="624">
        <v>0</v>
      </c>
      <c r="AK18" s="624">
        <v>0</v>
      </c>
      <c r="AL18" s="624">
        <v>4</v>
      </c>
      <c r="AM18" s="624">
        <v>2</v>
      </c>
      <c r="AN18" s="627">
        <v>0</v>
      </c>
      <c r="AO18" s="627">
        <v>1</v>
      </c>
      <c r="AP18" s="627">
        <v>0</v>
      </c>
      <c r="AQ18" s="627">
        <v>2</v>
      </c>
      <c r="AR18" s="627">
        <v>8</v>
      </c>
      <c r="AS18" s="627">
        <v>4</v>
      </c>
      <c r="AT18" s="627">
        <v>3</v>
      </c>
      <c r="AU18" s="627">
        <v>1</v>
      </c>
      <c r="AV18" s="627">
        <v>0</v>
      </c>
      <c r="AW18" s="627">
        <v>0</v>
      </c>
      <c r="AX18" s="627">
        <v>3</v>
      </c>
      <c r="AY18" s="627">
        <v>0</v>
      </c>
      <c r="AZ18" s="627">
        <v>0</v>
      </c>
      <c r="BA18" s="629">
        <v>3</v>
      </c>
    </row>
    <row r="19" spans="1:53" ht="21" customHeight="1">
      <c r="A19" s="631" t="s">
        <v>207</v>
      </c>
      <c r="B19" s="632" t="s">
        <v>577</v>
      </c>
      <c r="C19" s="633">
        <v>34</v>
      </c>
      <c r="D19" s="633">
        <v>32</v>
      </c>
      <c r="E19" s="634" t="s">
        <v>558</v>
      </c>
      <c r="F19" s="633">
        <v>13</v>
      </c>
      <c r="G19" s="634" t="s">
        <v>558</v>
      </c>
      <c r="H19" s="633">
        <v>18</v>
      </c>
      <c r="I19" s="634" t="s">
        <v>558</v>
      </c>
      <c r="J19" s="633">
        <v>23</v>
      </c>
      <c r="K19" s="633">
        <v>4</v>
      </c>
      <c r="L19" s="633">
        <v>10</v>
      </c>
      <c r="M19" s="633">
        <v>3</v>
      </c>
      <c r="N19" s="633">
        <v>0</v>
      </c>
      <c r="O19" s="633">
        <v>8</v>
      </c>
      <c r="P19" s="633">
        <v>4</v>
      </c>
      <c r="Q19" s="633">
        <v>11</v>
      </c>
      <c r="R19" s="634" t="s">
        <v>558</v>
      </c>
      <c r="S19" s="633">
        <v>0</v>
      </c>
      <c r="T19" s="635">
        <v>7</v>
      </c>
      <c r="U19" s="636">
        <v>5</v>
      </c>
      <c r="V19" s="637" t="s">
        <v>558</v>
      </c>
      <c r="W19" s="633">
        <v>2</v>
      </c>
      <c r="X19" s="633">
        <v>23</v>
      </c>
      <c r="Y19" s="633">
        <v>3</v>
      </c>
      <c r="Z19" s="633">
        <v>5</v>
      </c>
      <c r="AA19" s="633">
        <v>2</v>
      </c>
      <c r="AB19" s="634" t="s">
        <v>558</v>
      </c>
      <c r="AC19" s="633">
        <v>1</v>
      </c>
      <c r="AD19" s="633">
        <v>5</v>
      </c>
      <c r="AE19" s="633">
        <v>7</v>
      </c>
      <c r="AF19" s="634" t="s">
        <v>558</v>
      </c>
      <c r="AG19" s="633">
        <v>7</v>
      </c>
      <c r="AH19" s="633">
        <v>11</v>
      </c>
      <c r="AI19" s="633">
        <v>22</v>
      </c>
      <c r="AJ19" s="633">
        <v>5</v>
      </c>
      <c r="AK19" s="633">
        <v>1</v>
      </c>
      <c r="AL19" s="633">
        <v>12</v>
      </c>
      <c r="AM19" s="633">
        <v>5</v>
      </c>
      <c r="AN19" s="636">
        <v>3</v>
      </c>
      <c r="AO19" s="636">
        <v>3</v>
      </c>
      <c r="AP19" s="636">
        <v>2</v>
      </c>
      <c r="AQ19" s="636">
        <v>3</v>
      </c>
      <c r="AR19" s="636">
        <v>30</v>
      </c>
      <c r="AS19" s="636">
        <v>21</v>
      </c>
      <c r="AT19" s="636">
        <v>12</v>
      </c>
      <c r="AU19" s="636">
        <v>1</v>
      </c>
      <c r="AV19" s="636">
        <v>0</v>
      </c>
      <c r="AW19" s="636">
        <v>1</v>
      </c>
      <c r="AX19" s="636">
        <v>3</v>
      </c>
      <c r="AY19" s="636">
        <v>0</v>
      </c>
      <c r="AZ19" s="636">
        <v>0</v>
      </c>
      <c r="BA19" s="638">
        <v>1</v>
      </c>
    </row>
    <row r="20" spans="1:53" ht="21" customHeight="1">
      <c r="A20" s="631" t="s">
        <v>208</v>
      </c>
      <c r="B20" s="632" t="s">
        <v>578</v>
      </c>
      <c r="C20" s="633">
        <v>26</v>
      </c>
      <c r="D20" s="633">
        <v>25</v>
      </c>
      <c r="E20" s="634" t="s">
        <v>558</v>
      </c>
      <c r="F20" s="633">
        <v>5</v>
      </c>
      <c r="G20" s="634" t="s">
        <v>558</v>
      </c>
      <c r="H20" s="633">
        <v>13</v>
      </c>
      <c r="I20" s="634" t="s">
        <v>558</v>
      </c>
      <c r="J20" s="633">
        <v>15</v>
      </c>
      <c r="K20" s="633">
        <v>0</v>
      </c>
      <c r="L20" s="633">
        <v>7</v>
      </c>
      <c r="M20" s="633">
        <v>1</v>
      </c>
      <c r="N20" s="633">
        <v>1</v>
      </c>
      <c r="O20" s="633">
        <v>10</v>
      </c>
      <c r="P20" s="633">
        <v>2</v>
      </c>
      <c r="Q20" s="633">
        <v>2</v>
      </c>
      <c r="R20" s="634" t="s">
        <v>558</v>
      </c>
      <c r="S20" s="633">
        <v>0</v>
      </c>
      <c r="T20" s="635">
        <v>5</v>
      </c>
      <c r="U20" s="636">
        <v>3</v>
      </c>
      <c r="V20" s="637" t="s">
        <v>558</v>
      </c>
      <c r="W20" s="633">
        <v>2</v>
      </c>
      <c r="X20" s="633">
        <v>22</v>
      </c>
      <c r="Y20" s="633">
        <v>1</v>
      </c>
      <c r="Z20" s="633">
        <v>3</v>
      </c>
      <c r="AA20" s="633">
        <v>0</v>
      </c>
      <c r="AB20" s="634" t="s">
        <v>558</v>
      </c>
      <c r="AC20" s="633">
        <v>0</v>
      </c>
      <c r="AD20" s="633">
        <v>4</v>
      </c>
      <c r="AE20" s="633">
        <v>10</v>
      </c>
      <c r="AF20" s="634" t="s">
        <v>558</v>
      </c>
      <c r="AG20" s="633">
        <v>8</v>
      </c>
      <c r="AH20" s="633">
        <v>11</v>
      </c>
      <c r="AI20" s="633">
        <v>19</v>
      </c>
      <c r="AJ20" s="633">
        <v>5</v>
      </c>
      <c r="AK20" s="633">
        <v>0</v>
      </c>
      <c r="AL20" s="633">
        <v>8</v>
      </c>
      <c r="AM20" s="633">
        <v>5</v>
      </c>
      <c r="AN20" s="636">
        <v>1</v>
      </c>
      <c r="AO20" s="636">
        <v>3</v>
      </c>
      <c r="AP20" s="636">
        <v>0</v>
      </c>
      <c r="AQ20" s="636">
        <v>1</v>
      </c>
      <c r="AR20" s="636">
        <v>17</v>
      </c>
      <c r="AS20" s="636">
        <v>20</v>
      </c>
      <c r="AT20" s="636">
        <v>8</v>
      </c>
      <c r="AU20" s="636">
        <v>0</v>
      </c>
      <c r="AV20" s="636">
        <v>1</v>
      </c>
      <c r="AW20" s="636">
        <v>0</v>
      </c>
      <c r="AX20" s="636">
        <v>4</v>
      </c>
      <c r="AY20" s="636">
        <v>0</v>
      </c>
      <c r="AZ20" s="636">
        <v>0</v>
      </c>
      <c r="BA20" s="638">
        <v>3</v>
      </c>
    </row>
    <row r="21" spans="1:53" ht="21" customHeight="1">
      <c r="A21" s="631" t="s">
        <v>209</v>
      </c>
      <c r="B21" s="632" t="s">
        <v>579</v>
      </c>
      <c r="C21" s="633">
        <v>21</v>
      </c>
      <c r="D21" s="633">
        <v>21</v>
      </c>
      <c r="E21" s="634" t="s">
        <v>558</v>
      </c>
      <c r="F21" s="633">
        <v>6</v>
      </c>
      <c r="G21" s="634" t="s">
        <v>558</v>
      </c>
      <c r="H21" s="633">
        <v>10</v>
      </c>
      <c r="I21" s="634" t="s">
        <v>558</v>
      </c>
      <c r="J21" s="633">
        <v>9</v>
      </c>
      <c r="K21" s="633">
        <v>2</v>
      </c>
      <c r="L21" s="633">
        <v>5</v>
      </c>
      <c r="M21" s="633">
        <v>1</v>
      </c>
      <c r="N21" s="633">
        <v>1</v>
      </c>
      <c r="O21" s="633">
        <v>5</v>
      </c>
      <c r="P21" s="633">
        <v>1</v>
      </c>
      <c r="Q21" s="633">
        <v>6</v>
      </c>
      <c r="R21" s="634" t="s">
        <v>558</v>
      </c>
      <c r="S21" s="633">
        <v>0</v>
      </c>
      <c r="T21" s="635">
        <v>9</v>
      </c>
      <c r="U21" s="636">
        <v>5</v>
      </c>
      <c r="V21" s="637" t="s">
        <v>558</v>
      </c>
      <c r="W21" s="633">
        <v>1</v>
      </c>
      <c r="X21" s="633">
        <v>18</v>
      </c>
      <c r="Y21" s="633">
        <v>3</v>
      </c>
      <c r="Z21" s="633">
        <v>5</v>
      </c>
      <c r="AA21" s="633">
        <v>1</v>
      </c>
      <c r="AB21" s="634" t="s">
        <v>558</v>
      </c>
      <c r="AC21" s="633">
        <v>0</v>
      </c>
      <c r="AD21" s="633">
        <v>5</v>
      </c>
      <c r="AE21" s="633">
        <v>5</v>
      </c>
      <c r="AF21" s="634" t="s">
        <v>558</v>
      </c>
      <c r="AG21" s="633">
        <v>5</v>
      </c>
      <c r="AH21" s="633">
        <v>8</v>
      </c>
      <c r="AI21" s="633">
        <v>19</v>
      </c>
      <c r="AJ21" s="633">
        <v>3</v>
      </c>
      <c r="AK21" s="633">
        <v>1</v>
      </c>
      <c r="AL21" s="633">
        <v>7</v>
      </c>
      <c r="AM21" s="633">
        <v>4</v>
      </c>
      <c r="AN21" s="636">
        <v>1</v>
      </c>
      <c r="AO21" s="636">
        <v>4</v>
      </c>
      <c r="AP21" s="636">
        <v>0</v>
      </c>
      <c r="AQ21" s="636">
        <v>0</v>
      </c>
      <c r="AR21" s="636">
        <v>16</v>
      </c>
      <c r="AS21" s="636">
        <v>13</v>
      </c>
      <c r="AT21" s="636">
        <v>11</v>
      </c>
      <c r="AU21" s="636">
        <v>1</v>
      </c>
      <c r="AV21" s="636">
        <v>2</v>
      </c>
      <c r="AW21" s="636">
        <v>1</v>
      </c>
      <c r="AX21" s="636">
        <v>6</v>
      </c>
      <c r="AY21" s="636">
        <v>0</v>
      </c>
      <c r="AZ21" s="636">
        <v>0</v>
      </c>
      <c r="BA21" s="638">
        <v>4</v>
      </c>
    </row>
    <row r="22" spans="1:53" ht="21" customHeight="1">
      <c r="A22" s="631" t="s">
        <v>580</v>
      </c>
      <c r="B22" s="632" t="s">
        <v>581</v>
      </c>
      <c r="C22" s="633">
        <v>3</v>
      </c>
      <c r="D22" s="633">
        <v>3</v>
      </c>
      <c r="E22" s="634" t="s">
        <v>558</v>
      </c>
      <c r="F22" s="633">
        <v>0</v>
      </c>
      <c r="G22" s="634" t="s">
        <v>558</v>
      </c>
      <c r="H22" s="633">
        <v>1</v>
      </c>
      <c r="I22" s="634" t="s">
        <v>558</v>
      </c>
      <c r="J22" s="633">
        <v>1</v>
      </c>
      <c r="K22" s="633">
        <v>0</v>
      </c>
      <c r="L22" s="633">
        <v>0</v>
      </c>
      <c r="M22" s="633">
        <v>0</v>
      </c>
      <c r="N22" s="633">
        <v>0</v>
      </c>
      <c r="O22" s="633">
        <v>0</v>
      </c>
      <c r="P22" s="633">
        <v>0</v>
      </c>
      <c r="Q22" s="633">
        <v>0</v>
      </c>
      <c r="R22" s="634" t="s">
        <v>558</v>
      </c>
      <c r="S22" s="633">
        <v>0</v>
      </c>
      <c r="T22" s="635">
        <v>1</v>
      </c>
      <c r="U22" s="636">
        <v>0</v>
      </c>
      <c r="V22" s="637" t="s">
        <v>558</v>
      </c>
      <c r="W22" s="633">
        <v>0</v>
      </c>
      <c r="X22" s="633">
        <v>3</v>
      </c>
      <c r="Y22" s="633">
        <v>0</v>
      </c>
      <c r="Z22" s="633">
        <v>0</v>
      </c>
      <c r="AA22" s="633">
        <v>0</v>
      </c>
      <c r="AB22" s="634" t="s">
        <v>558</v>
      </c>
      <c r="AC22" s="633">
        <v>0</v>
      </c>
      <c r="AD22" s="633">
        <v>0</v>
      </c>
      <c r="AE22" s="633">
        <v>0</v>
      </c>
      <c r="AF22" s="634" t="s">
        <v>558</v>
      </c>
      <c r="AG22" s="633">
        <v>0</v>
      </c>
      <c r="AH22" s="633">
        <v>1</v>
      </c>
      <c r="AI22" s="633">
        <v>3</v>
      </c>
      <c r="AJ22" s="633">
        <v>0</v>
      </c>
      <c r="AK22" s="633">
        <v>0</v>
      </c>
      <c r="AL22" s="633">
        <v>1</v>
      </c>
      <c r="AM22" s="633">
        <v>1</v>
      </c>
      <c r="AN22" s="636">
        <v>0</v>
      </c>
      <c r="AO22" s="636">
        <v>1</v>
      </c>
      <c r="AP22" s="636">
        <v>0</v>
      </c>
      <c r="AQ22" s="636">
        <v>0</v>
      </c>
      <c r="AR22" s="636">
        <v>1</v>
      </c>
      <c r="AS22" s="636">
        <v>2</v>
      </c>
      <c r="AT22" s="636">
        <v>1</v>
      </c>
      <c r="AU22" s="636">
        <v>0</v>
      </c>
      <c r="AV22" s="636">
        <v>0</v>
      </c>
      <c r="AW22" s="636">
        <v>0</v>
      </c>
      <c r="AX22" s="636">
        <v>0</v>
      </c>
      <c r="AY22" s="636">
        <v>0</v>
      </c>
      <c r="AZ22" s="636">
        <v>0</v>
      </c>
      <c r="BA22" s="638">
        <v>0</v>
      </c>
    </row>
    <row r="23" spans="1:53" ht="21" customHeight="1">
      <c r="A23" s="639" t="s">
        <v>582</v>
      </c>
      <c r="B23" s="640"/>
      <c r="C23" s="641">
        <f>SUM(C24:C26)</f>
        <v>18</v>
      </c>
      <c r="D23" s="641">
        <f>SUM(D24:D26)</f>
        <v>17</v>
      </c>
      <c r="E23" s="642" t="s">
        <v>558</v>
      </c>
      <c r="F23" s="641">
        <f>SUM(F24:F26)</f>
        <v>2</v>
      </c>
      <c r="G23" s="642" t="s">
        <v>558</v>
      </c>
      <c r="H23" s="641">
        <f>SUM(H24:H26)</f>
        <v>7</v>
      </c>
      <c r="I23" s="642" t="s">
        <v>558</v>
      </c>
      <c r="J23" s="641">
        <f aca="true" t="shared" si="4" ref="J23:Q23">SUM(J24:J26)</f>
        <v>5</v>
      </c>
      <c r="K23" s="641">
        <f t="shared" si="4"/>
        <v>1</v>
      </c>
      <c r="L23" s="641">
        <f t="shared" si="4"/>
        <v>4</v>
      </c>
      <c r="M23" s="641">
        <f t="shared" si="4"/>
        <v>1</v>
      </c>
      <c r="N23" s="641">
        <f t="shared" si="4"/>
        <v>0</v>
      </c>
      <c r="O23" s="641">
        <f t="shared" si="4"/>
        <v>7</v>
      </c>
      <c r="P23" s="641">
        <f t="shared" si="4"/>
        <v>0</v>
      </c>
      <c r="Q23" s="641">
        <f t="shared" si="4"/>
        <v>0</v>
      </c>
      <c r="R23" s="642" t="s">
        <v>558</v>
      </c>
      <c r="S23" s="641">
        <f>SUM(S24:S26)</f>
        <v>0</v>
      </c>
      <c r="T23" s="643">
        <f>SUM(T24:T26)</f>
        <v>6</v>
      </c>
      <c r="U23" s="644">
        <f>SUM(U24:U26)</f>
        <v>4</v>
      </c>
      <c r="V23" s="645" t="s">
        <v>558</v>
      </c>
      <c r="W23" s="641">
        <f>SUM(W24:W26)</f>
        <v>1</v>
      </c>
      <c r="X23" s="641">
        <f>SUM(X24:X26)</f>
        <v>14</v>
      </c>
      <c r="Y23" s="641">
        <f>SUM(Y24:Y26)</f>
        <v>0</v>
      </c>
      <c r="Z23" s="641">
        <f>SUM(Z24:Z26)</f>
        <v>1</v>
      </c>
      <c r="AA23" s="641">
        <f>SUM(AA24:AA26)</f>
        <v>0</v>
      </c>
      <c r="AB23" s="642" t="s">
        <v>558</v>
      </c>
      <c r="AC23" s="641">
        <f>SUM(AC24:AC26)</f>
        <v>0</v>
      </c>
      <c r="AD23" s="641">
        <f>SUM(AD24:AD26)</f>
        <v>0</v>
      </c>
      <c r="AE23" s="641">
        <f>SUM(AE24:AE26)</f>
        <v>8</v>
      </c>
      <c r="AF23" s="642" t="s">
        <v>558</v>
      </c>
      <c r="AG23" s="641">
        <f aca="true" t="shared" si="5" ref="AG23:BA23">SUM(AG24:AG26)</f>
        <v>2</v>
      </c>
      <c r="AH23" s="641">
        <f t="shared" si="5"/>
        <v>7</v>
      </c>
      <c r="AI23" s="641">
        <f t="shared" si="5"/>
        <v>13</v>
      </c>
      <c r="AJ23" s="641">
        <f t="shared" si="5"/>
        <v>2</v>
      </c>
      <c r="AK23" s="641">
        <f t="shared" si="5"/>
        <v>0</v>
      </c>
      <c r="AL23" s="641">
        <f t="shared" si="5"/>
        <v>5</v>
      </c>
      <c r="AM23" s="641">
        <f t="shared" si="5"/>
        <v>4</v>
      </c>
      <c r="AN23" s="644">
        <f t="shared" si="5"/>
        <v>1</v>
      </c>
      <c r="AO23" s="644">
        <f t="shared" si="5"/>
        <v>5</v>
      </c>
      <c r="AP23" s="644">
        <f t="shared" si="5"/>
        <v>0</v>
      </c>
      <c r="AQ23" s="644">
        <f t="shared" si="5"/>
        <v>0</v>
      </c>
      <c r="AR23" s="644">
        <f t="shared" si="5"/>
        <v>11</v>
      </c>
      <c r="AS23" s="644">
        <f t="shared" si="5"/>
        <v>12</v>
      </c>
      <c r="AT23" s="644">
        <f t="shared" si="5"/>
        <v>7</v>
      </c>
      <c r="AU23" s="644">
        <f t="shared" si="5"/>
        <v>0</v>
      </c>
      <c r="AV23" s="644">
        <f t="shared" si="5"/>
        <v>1</v>
      </c>
      <c r="AW23" s="644">
        <f t="shared" si="5"/>
        <v>0</v>
      </c>
      <c r="AX23" s="644">
        <f t="shared" si="5"/>
        <v>2</v>
      </c>
      <c r="AY23" s="644">
        <f t="shared" si="5"/>
        <v>0</v>
      </c>
      <c r="AZ23" s="644">
        <f t="shared" si="5"/>
        <v>0</v>
      </c>
      <c r="BA23" s="646">
        <f t="shared" si="5"/>
        <v>2</v>
      </c>
    </row>
    <row r="24" spans="1:53" ht="21" customHeight="1">
      <c r="A24" s="197"/>
      <c r="B24" s="297" t="s">
        <v>583</v>
      </c>
      <c r="C24" s="624">
        <v>8</v>
      </c>
      <c r="D24" s="624">
        <v>8</v>
      </c>
      <c r="E24" s="625" t="s">
        <v>558</v>
      </c>
      <c r="F24" s="624">
        <v>0</v>
      </c>
      <c r="G24" s="625" t="s">
        <v>558</v>
      </c>
      <c r="H24" s="624">
        <v>3</v>
      </c>
      <c r="I24" s="625" t="s">
        <v>558</v>
      </c>
      <c r="J24" s="624">
        <v>2</v>
      </c>
      <c r="K24" s="624">
        <v>0</v>
      </c>
      <c r="L24" s="624">
        <v>2</v>
      </c>
      <c r="M24" s="624">
        <v>0</v>
      </c>
      <c r="N24" s="624">
        <v>0</v>
      </c>
      <c r="O24" s="624">
        <v>3</v>
      </c>
      <c r="P24" s="624">
        <v>0</v>
      </c>
      <c r="Q24" s="624">
        <v>0</v>
      </c>
      <c r="R24" s="625" t="s">
        <v>558</v>
      </c>
      <c r="S24" s="624">
        <v>0</v>
      </c>
      <c r="T24" s="626">
        <v>2</v>
      </c>
      <c r="U24" s="627">
        <v>3</v>
      </c>
      <c r="V24" s="628" t="s">
        <v>558</v>
      </c>
      <c r="W24" s="624">
        <v>1</v>
      </c>
      <c r="X24" s="624">
        <v>5</v>
      </c>
      <c r="Y24" s="624">
        <v>0</v>
      </c>
      <c r="Z24" s="624">
        <v>0</v>
      </c>
      <c r="AA24" s="624">
        <v>0</v>
      </c>
      <c r="AB24" s="625" t="s">
        <v>558</v>
      </c>
      <c r="AC24" s="624">
        <v>0</v>
      </c>
      <c r="AD24" s="624">
        <v>0</v>
      </c>
      <c r="AE24" s="624">
        <v>2</v>
      </c>
      <c r="AF24" s="625" t="s">
        <v>558</v>
      </c>
      <c r="AG24" s="624">
        <v>1</v>
      </c>
      <c r="AH24" s="624">
        <v>3</v>
      </c>
      <c r="AI24" s="624">
        <v>5</v>
      </c>
      <c r="AJ24" s="624">
        <v>1</v>
      </c>
      <c r="AK24" s="624">
        <v>0</v>
      </c>
      <c r="AL24" s="624">
        <v>2</v>
      </c>
      <c r="AM24" s="624">
        <v>2</v>
      </c>
      <c r="AN24" s="627">
        <v>0</v>
      </c>
      <c r="AO24" s="627">
        <v>2</v>
      </c>
      <c r="AP24" s="627">
        <v>0</v>
      </c>
      <c r="AQ24" s="627">
        <v>0</v>
      </c>
      <c r="AR24" s="627">
        <v>3</v>
      </c>
      <c r="AS24" s="627">
        <v>5</v>
      </c>
      <c r="AT24" s="627">
        <v>3</v>
      </c>
      <c r="AU24" s="627">
        <v>0</v>
      </c>
      <c r="AV24" s="627">
        <v>1</v>
      </c>
      <c r="AW24" s="627">
        <v>0</v>
      </c>
      <c r="AX24" s="627">
        <v>1</v>
      </c>
      <c r="AY24" s="627">
        <v>0</v>
      </c>
      <c r="AZ24" s="627">
        <v>0</v>
      </c>
      <c r="BA24" s="629">
        <v>2</v>
      </c>
    </row>
    <row r="25" spans="1:53" ht="21" customHeight="1">
      <c r="A25" s="197"/>
      <c r="B25" s="611" t="s">
        <v>584</v>
      </c>
      <c r="C25" s="624">
        <v>8</v>
      </c>
      <c r="D25" s="624">
        <v>7</v>
      </c>
      <c r="E25" s="625" t="s">
        <v>558</v>
      </c>
      <c r="F25" s="624">
        <v>1</v>
      </c>
      <c r="G25" s="625" t="s">
        <v>558</v>
      </c>
      <c r="H25" s="624">
        <v>4</v>
      </c>
      <c r="I25" s="625" t="s">
        <v>558</v>
      </c>
      <c r="J25" s="624">
        <v>2</v>
      </c>
      <c r="K25" s="624">
        <v>1</v>
      </c>
      <c r="L25" s="624">
        <v>2</v>
      </c>
      <c r="M25" s="624">
        <v>1</v>
      </c>
      <c r="N25" s="624">
        <v>0</v>
      </c>
      <c r="O25" s="624">
        <v>3</v>
      </c>
      <c r="P25" s="624">
        <v>0</v>
      </c>
      <c r="Q25" s="624">
        <v>0</v>
      </c>
      <c r="R25" s="625" t="s">
        <v>558</v>
      </c>
      <c r="S25" s="624">
        <v>0</v>
      </c>
      <c r="T25" s="626">
        <v>4</v>
      </c>
      <c r="U25" s="627">
        <v>1</v>
      </c>
      <c r="V25" s="628" t="s">
        <v>558</v>
      </c>
      <c r="W25" s="624">
        <v>0</v>
      </c>
      <c r="X25" s="624">
        <v>8</v>
      </c>
      <c r="Y25" s="624">
        <v>0</v>
      </c>
      <c r="Z25" s="624">
        <v>1</v>
      </c>
      <c r="AA25" s="624">
        <v>0</v>
      </c>
      <c r="AB25" s="625" t="s">
        <v>558</v>
      </c>
      <c r="AC25" s="624">
        <v>0</v>
      </c>
      <c r="AD25" s="624">
        <v>0</v>
      </c>
      <c r="AE25" s="624">
        <v>6</v>
      </c>
      <c r="AF25" s="625" t="s">
        <v>558</v>
      </c>
      <c r="AG25" s="624">
        <v>1</v>
      </c>
      <c r="AH25" s="624">
        <v>4</v>
      </c>
      <c r="AI25" s="624">
        <v>7</v>
      </c>
      <c r="AJ25" s="624">
        <v>1</v>
      </c>
      <c r="AK25" s="624">
        <v>0</v>
      </c>
      <c r="AL25" s="624">
        <v>3</v>
      </c>
      <c r="AM25" s="624">
        <v>2</v>
      </c>
      <c r="AN25" s="627">
        <v>1</v>
      </c>
      <c r="AO25" s="627">
        <v>3</v>
      </c>
      <c r="AP25" s="627">
        <v>0</v>
      </c>
      <c r="AQ25" s="627">
        <v>0</v>
      </c>
      <c r="AR25" s="627">
        <v>7</v>
      </c>
      <c r="AS25" s="627">
        <v>6</v>
      </c>
      <c r="AT25" s="627">
        <v>4</v>
      </c>
      <c r="AU25" s="627">
        <v>0</v>
      </c>
      <c r="AV25" s="627">
        <v>0</v>
      </c>
      <c r="AW25" s="627">
        <v>0</v>
      </c>
      <c r="AX25" s="627">
        <v>1</v>
      </c>
      <c r="AY25" s="627">
        <v>0</v>
      </c>
      <c r="AZ25" s="627">
        <v>0</v>
      </c>
      <c r="BA25" s="629">
        <v>0</v>
      </c>
    </row>
    <row r="26" spans="1:53" ht="21" customHeight="1">
      <c r="A26" s="647"/>
      <c r="B26" s="648" t="s">
        <v>106</v>
      </c>
      <c r="C26" s="649">
        <v>2</v>
      </c>
      <c r="D26" s="649">
        <v>2</v>
      </c>
      <c r="E26" s="650" t="s">
        <v>558</v>
      </c>
      <c r="F26" s="649">
        <v>1</v>
      </c>
      <c r="G26" s="650" t="s">
        <v>558</v>
      </c>
      <c r="H26" s="649">
        <v>0</v>
      </c>
      <c r="I26" s="650" t="s">
        <v>558</v>
      </c>
      <c r="J26" s="649">
        <v>1</v>
      </c>
      <c r="K26" s="649">
        <v>0</v>
      </c>
      <c r="L26" s="649">
        <v>0</v>
      </c>
      <c r="M26" s="649">
        <v>0</v>
      </c>
      <c r="N26" s="649">
        <v>0</v>
      </c>
      <c r="O26" s="649">
        <v>1</v>
      </c>
      <c r="P26" s="649">
        <v>0</v>
      </c>
      <c r="Q26" s="649">
        <v>0</v>
      </c>
      <c r="R26" s="650" t="s">
        <v>558</v>
      </c>
      <c r="S26" s="649">
        <v>0</v>
      </c>
      <c r="T26" s="651">
        <v>0</v>
      </c>
      <c r="U26" s="652">
        <v>0</v>
      </c>
      <c r="V26" s="653" t="s">
        <v>558</v>
      </c>
      <c r="W26" s="649">
        <v>0</v>
      </c>
      <c r="X26" s="649">
        <v>1</v>
      </c>
      <c r="Y26" s="649">
        <v>0</v>
      </c>
      <c r="Z26" s="649">
        <v>0</v>
      </c>
      <c r="AA26" s="649">
        <v>0</v>
      </c>
      <c r="AB26" s="650" t="s">
        <v>558</v>
      </c>
      <c r="AC26" s="649">
        <v>0</v>
      </c>
      <c r="AD26" s="649">
        <v>0</v>
      </c>
      <c r="AE26" s="649">
        <v>0</v>
      </c>
      <c r="AF26" s="650" t="s">
        <v>558</v>
      </c>
      <c r="AG26" s="649">
        <v>0</v>
      </c>
      <c r="AH26" s="649">
        <v>0</v>
      </c>
      <c r="AI26" s="649">
        <v>1</v>
      </c>
      <c r="AJ26" s="649">
        <v>0</v>
      </c>
      <c r="AK26" s="649">
        <v>0</v>
      </c>
      <c r="AL26" s="649">
        <v>0</v>
      </c>
      <c r="AM26" s="649">
        <v>0</v>
      </c>
      <c r="AN26" s="652">
        <v>0</v>
      </c>
      <c r="AO26" s="652">
        <v>0</v>
      </c>
      <c r="AP26" s="652">
        <v>0</v>
      </c>
      <c r="AQ26" s="652">
        <v>0</v>
      </c>
      <c r="AR26" s="652">
        <v>1</v>
      </c>
      <c r="AS26" s="652">
        <v>1</v>
      </c>
      <c r="AT26" s="652">
        <v>0</v>
      </c>
      <c r="AU26" s="652">
        <v>0</v>
      </c>
      <c r="AV26" s="652">
        <v>0</v>
      </c>
      <c r="AW26" s="652">
        <v>0</v>
      </c>
      <c r="AX26" s="652">
        <v>0</v>
      </c>
      <c r="AY26" s="652">
        <v>0</v>
      </c>
      <c r="AZ26" s="652">
        <v>0</v>
      </c>
      <c r="BA26" s="654">
        <v>0</v>
      </c>
    </row>
    <row r="27" spans="1:53" ht="21" customHeight="1">
      <c r="A27" s="655" t="s">
        <v>210</v>
      </c>
      <c r="B27" s="656"/>
      <c r="C27" s="657">
        <f>SUM(C28:C29)</f>
        <v>12</v>
      </c>
      <c r="D27" s="657">
        <f>SUM(D28:D29)</f>
        <v>12</v>
      </c>
      <c r="E27" s="658" t="s">
        <v>558</v>
      </c>
      <c r="F27" s="657">
        <f>SUM(F28:F29)</f>
        <v>5</v>
      </c>
      <c r="G27" s="658" t="s">
        <v>558</v>
      </c>
      <c r="H27" s="657">
        <f>SUM(H28:H29)</f>
        <v>9</v>
      </c>
      <c r="I27" s="658" t="s">
        <v>558</v>
      </c>
      <c r="J27" s="657">
        <f aca="true" t="shared" si="6" ref="J27:Q27">SUM(J28:J29)</f>
        <v>7</v>
      </c>
      <c r="K27" s="657">
        <f t="shared" si="6"/>
        <v>0</v>
      </c>
      <c r="L27" s="657">
        <f t="shared" si="6"/>
        <v>2</v>
      </c>
      <c r="M27" s="657">
        <f t="shared" si="6"/>
        <v>0</v>
      </c>
      <c r="N27" s="657">
        <f t="shared" si="6"/>
        <v>0</v>
      </c>
      <c r="O27" s="657">
        <f t="shared" si="6"/>
        <v>6</v>
      </c>
      <c r="P27" s="657">
        <f t="shared" si="6"/>
        <v>1</v>
      </c>
      <c r="Q27" s="657">
        <f t="shared" si="6"/>
        <v>1</v>
      </c>
      <c r="R27" s="658" t="s">
        <v>558</v>
      </c>
      <c r="S27" s="657">
        <f>SUM(S28:S29)</f>
        <v>0</v>
      </c>
      <c r="T27" s="643">
        <f>SUM(T28:T29)</f>
        <v>4</v>
      </c>
      <c r="U27" s="644">
        <f>SUM(U28:U29)</f>
        <v>0</v>
      </c>
      <c r="V27" s="659" t="s">
        <v>558</v>
      </c>
      <c r="W27" s="657">
        <f>SUM(W28:W29)</f>
        <v>1</v>
      </c>
      <c r="X27" s="657">
        <f>SUM(X28:X29)</f>
        <v>9</v>
      </c>
      <c r="Y27" s="657">
        <f>SUM(Y28:Y29)</f>
        <v>2</v>
      </c>
      <c r="Z27" s="657">
        <f>SUM(Z28:Z29)</f>
        <v>3</v>
      </c>
      <c r="AA27" s="657">
        <f>SUM(AA28:AA29)</f>
        <v>0</v>
      </c>
      <c r="AB27" s="658" t="s">
        <v>558</v>
      </c>
      <c r="AC27" s="657">
        <f>SUM(AC28:AC29)</f>
        <v>0</v>
      </c>
      <c r="AD27" s="657">
        <f>SUM(AD28:AD29)</f>
        <v>3</v>
      </c>
      <c r="AE27" s="657">
        <f>SUM(AE28:AE29)</f>
        <v>6</v>
      </c>
      <c r="AF27" s="658" t="s">
        <v>558</v>
      </c>
      <c r="AG27" s="657">
        <f aca="true" t="shared" si="7" ref="AG27:BA27">SUM(AG28:AG29)</f>
        <v>4</v>
      </c>
      <c r="AH27" s="657">
        <f t="shared" si="7"/>
        <v>5</v>
      </c>
      <c r="AI27" s="657">
        <f t="shared" si="7"/>
        <v>8</v>
      </c>
      <c r="AJ27" s="657">
        <f t="shared" si="7"/>
        <v>6</v>
      </c>
      <c r="AK27" s="657">
        <f t="shared" si="7"/>
        <v>1</v>
      </c>
      <c r="AL27" s="657">
        <f t="shared" si="7"/>
        <v>5</v>
      </c>
      <c r="AM27" s="641">
        <f t="shared" si="7"/>
        <v>3</v>
      </c>
      <c r="AN27" s="644">
        <f t="shared" si="7"/>
        <v>1</v>
      </c>
      <c r="AO27" s="644">
        <f t="shared" si="7"/>
        <v>2</v>
      </c>
      <c r="AP27" s="644">
        <f t="shared" si="7"/>
        <v>0</v>
      </c>
      <c r="AQ27" s="644">
        <f t="shared" si="7"/>
        <v>0</v>
      </c>
      <c r="AR27" s="644">
        <f t="shared" si="7"/>
        <v>12</v>
      </c>
      <c r="AS27" s="644">
        <f t="shared" si="7"/>
        <v>8</v>
      </c>
      <c r="AT27" s="644">
        <f t="shared" si="7"/>
        <v>7</v>
      </c>
      <c r="AU27" s="644">
        <f t="shared" si="7"/>
        <v>0</v>
      </c>
      <c r="AV27" s="644">
        <f t="shared" si="7"/>
        <v>0</v>
      </c>
      <c r="AW27" s="644">
        <f t="shared" si="7"/>
        <v>0</v>
      </c>
      <c r="AX27" s="644">
        <f t="shared" si="7"/>
        <v>1</v>
      </c>
      <c r="AY27" s="644">
        <f t="shared" si="7"/>
        <v>0</v>
      </c>
      <c r="AZ27" s="644">
        <f t="shared" si="7"/>
        <v>0</v>
      </c>
      <c r="BA27" s="646">
        <f t="shared" si="7"/>
        <v>1</v>
      </c>
    </row>
    <row r="28" spans="1:53" ht="21" customHeight="1">
      <c r="A28" s="660"/>
      <c r="B28" s="297" t="s">
        <v>211</v>
      </c>
      <c r="C28" s="661">
        <v>7</v>
      </c>
      <c r="D28" s="661">
        <v>7</v>
      </c>
      <c r="E28" s="662" t="s">
        <v>558</v>
      </c>
      <c r="F28" s="661">
        <v>3</v>
      </c>
      <c r="G28" s="662" t="s">
        <v>558</v>
      </c>
      <c r="H28" s="661">
        <v>6</v>
      </c>
      <c r="I28" s="662" t="s">
        <v>558</v>
      </c>
      <c r="J28" s="661">
        <v>4</v>
      </c>
      <c r="K28" s="661">
        <v>0</v>
      </c>
      <c r="L28" s="661">
        <v>1</v>
      </c>
      <c r="M28" s="661">
        <v>0</v>
      </c>
      <c r="N28" s="661">
        <v>0</v>
      </c>
      <c r="O28" s="661">
        <v>4</v>
      </c>
      <c r="P28" s="661">
        <v>1</v>
      </c>
      <c r="Q28" s="661">
        <v>1</v>
      </c>
      <c r="R28" s="662" t="s">
        <v>558</v>
      </c>
      <c r="S28" s="661">
        <v>0</v>
      </c>
      <c r="T28" s="626">
        <v>2</v>
      </c>
      <c r="U28" s="627">
        <v>0</v>
      </c>
      <c r="V28" s="663" t="s">
        <v>558</v>
      </c>
      <c r="W28" s="661">
        <v>1</v>
      </c>
      <c r="X28" s="661">
        <v>6</v>
      </c>
      <c r="Y28" s="661">
        <v>1</v>
      </c>
      <c r="Z28" s="661">
        <v>3</v>
      </c>
      <c r="AA28" s="661">
        <v>0</v>
      </c>
      <c r="AB28" s="662" t="s">
        <v>558</v>
      </c>
      <c r="AC28" s="661">
        <v>0</v>
      </c>
      <c r="AD28" s="661">
        <v>2</v>
      </c>
      <c r="AE28" s="661">
        <v>4</v>
      </c>
      <c r="AF28" s="662" t="s">
        <v>558</v>
      </c>
      <c r="AG28" s="661">
        <v>3</v>
      </c>
      <c r="AH28" s="661">
        <v>4</v>
      </c>
      <c r="AI28" s="661">
        <v>5</v>
      </c>
      <c r="AJ28" s="661">
        <v>5</v>
      </c>
      <c r="AK28" s="661">
        <v>1</v>
      </c>
      <c r="AL28" s="661">
        <v>3</v>
      </c>
      <c r="AM28" s="624">
        <v>1</v>
      </c>
      <c r="AN28" s="627">
        <v>1</v>
      </c>
      <c r="AO28" s="627">
        <v>1</v>
      </c>
      <c r="AP28" s="627">
        <v>0</v>
      </c>
      <c r="AQ28" s="627">
        <v>0</v>
      </c>
      <c r="AR28" s="627">
        <v>7</v>
      </c>
      <c r="AS28" s="627">
        <v>5</v>
      </c>
      <c r="AT28" s="627">
        <v>4</v>
      </c>
      <c r="AU28" s="627">
        <v>0</v>
      </c>
      <c r="AV28" s="627">
        <v>0</v>
      </c>
      <c r="AW28" s="627">
        <v>0</v>
      </c>
      <c r="AX28" s="627">
        <v>0</v>
      </c>
      <c r="AY28" s="627">
        <v>0</v>
      </c>
      <c r="AZ28" s="627">
        <v>0</v>
      </c>
      <c r="BA28" s="629">
        <v>1</v>
      </c>
    </row>
    <row r="29" spans="1:53" ht="21" customHeight="1">
      <c r="A29" s="664"/>
      <c r="B29" s="665" t="s">
        <v>212</v>
      </c>
      <c r="C29" s="666">
        <v>5</v>
      </c>
      <c r="D29" s="666">
        <v>5</v>
      </c>
      <c r="E29" s="667" t="s">
        <v>558</v>
      </c>
      <c r="F29" s="666">
        <v>2</v>
      </c>
      <c r="G29" s="667" t="s">
        <v>558</v>
      </c>
      <c r="H29" s="666">
        <v>3</v>
      </c>
      <c r="I29" s="667" t="s">
        <v>558</v>
      </c>
      <c r="J29" s="666">
        <v>3</v>
      </c>
      <c r="K29" s="666">
        <v>0</v>
      </c>
      <c r="L29" s="666">
        <v>1</v>
      </c>
      <c r="M29" s="666">
        <v>0</v>
      </c>
      <c r="N29" s="666">
        <v>0</v>
      </c>
      <c r="O29" s="666">
        <v>2</v>
      </c>
      <c r="P29" s="666">
        <v>0</v>
      </c>
      <c r="Q29" s="666">
        <v>0</v>
      </c>
      <c r="R29" s="667" t="s">
        <v>558</v>
      </c>
      <c r="S29" s="666">
        <v>0</v>
      </c>
      <c r="T29" s="651">
        <v>2</v>
      </c>
      <c r="U29" s="652">
        <v>0</v>
      </c>
      <c r="V29" s="668" t="s">
        <v>558</v>
      </c>
      <c r="W29" s="666">
        <v>0</v>
      </c>
      <c r="X29" s="666">
        <v>3</v>
      </c>
      <c r="Y29" s="666">
        <v>1</v>
      </c>
      <c r="Z29" s="666">
        <v>0</v>
      </c>
      <c r="AA29" s="666">
        <v>0</v>
      </c>
      <c r="AB29" s="667" t="s">
        <v>558</v>
      </c>
      <c r="AC29" s="666">
        <v>0</v>
      </c>
      <c r="AD29" s="666">
        <v>1</v>
      </c>
      <c r="AE29" s="666">
        <v>2</v>
      </c>
      <c r="AF29" s="667" t="s">
        <v>558</v>
      </c>
      <c r="AG29" s="666">
        <v>1</v>
      </c>
      <c r="AH29" s="666">
        <v>1</v>
      </c>
      <c r="AI29" s="666">
        <v>3</v>
      </c>
      <c r="AJ29" s="666">
        <v>1</v>
      </c>
      <c r="AK29" s="666">
        <v>0</v>
      </c>
      <c r="AL29" s="666">
        <v>2</v>
      </c>
      <c r="AM29" s="649">
        <v>2</v>
      </c>
      <c r="AN29" s="652">
        <v>0</v>
      </c>
      <c r="AO29" s="652">
        <v>1</v>
      </c>
      <c r="AP29" s="652">
        <v>0</v>
      </c>
      <c r="AQ29" s="652">
        <v>0</v>
      </c>
      <c r="AR29" s="652">
        <v>5</v>
      </c>
      <c r="AS29" s="652">
        <v>3</v>
      </c>
      <c r="AT29" s="652">
        <v>3</v>
      </c>
      <c r="AU29" s="652">
        <v>0</v>
      </c>
      <c r="AV29" s="652">
        <v>0</v>
      </c>
      <c r="AW29" s="652">
        <v>0</v>
      </c>
      <c r="AX29" s="652">
        <v>1</v>
      </c>
      <c r="AY29" s="652">
        <v>0</v>
      </c>
      <c r="AZ29" s="652">
        <v>0</v>
      </c>
      <c r="BA29" s="654">
        <v>0</v>
      </c>
    </row>
    <row r="30" spans="1:53" ht="21" customHeight="1">
      <c r="A30" s="639" t="s">
        <v>585</v>
      </c>
      <c r="B30" s="669" t="s">
        <v>586</v>
      </c>
      <c r="C30" s="670">
        <v>20</v>
      </c>
      <c r="D30" s="670">
        <v>18</v>
      </c>
      <c r="E30" s="671" t="s">
        <v>558</v>
      </c>
      <c r="F30" s="670">
        <v>5</v>
      </c>
      <c r="G30" s="671" t="s">
        <v>558</v>
      </c>
      <c r="H30" s="670">
        <v>11</v>
      </c>
      <c r="I30" s="671" t="s">
        <v>558</v>
      </c>
      <c r="J30" s="670">
        <v>10</v>
      </c>
      <c r="K30" s="670">
        <v>1</v>
      </c>
      <c r="L30" s="670">
        <v>1</v>
      </c>
      <c r="M30" s="670">
        <v>1</v>
      </c>
      <c r="N30" s="670">
        <v>0</v>
      </c>
      <c r="O30" s="670">
        <v>3</v>
      </c>
      <c r="P30" s="670">
        <v>2</v>
      </c>
      <c r="Q30" s="670">
        <v>1</v>
      </c>
      <c r="R30" s="671" t="s">
        <v>558</v>
      </c>
      <c r="S30" s="670">
        <v>0</v>
      </c>
      <c r="T30" s="672">
        <v>5</v>
      </c>
      <c r="U30" s="673">
        <v>4</v>
      </c>
      <c r="V30" s="674" t="s">
        <v>558</v>
      </c>
      <c r="W30" s="670">
        <v>2</v>
      </c>
      <c r="X30" s="670">
        <v>17</v>
      </c>
      <c r="Y30" s="670">
        <v>4</v>
      </c>
      <c r="Z30" s="670">
        <v>1</v>
      </c>
      <c r="AA30" s="670">
        <v>1</v>
      </c>
      <c r="AB30" s="671" t="s">
        <v>558</v>
      </c>
      <c r="AC30" s="670">
        <v>0</v>
      </c>
      <c r="AD30" s="670">
        <v>6</v>
      </c>
      <c r="AE30" s="670">
        <v>5</v>
      </c>
      <c r="AF30" s="671" t="s">
        <v>558</v>
      </c>
      <c r="AG30" s="670">
        <v>4</v>
      </c>
      <c r="AH30" s="670">
        <v>9</v>
      </c>
      <c r="AI30" s="670">
        <v>17</v>
      </c>
      <c r="AJ30" s="670">
        <v>2</v>
      </c>
      <c r="AK30" s="670">
        <v>1</v>
      </c>
      <c r="AL30" s="670">
        <v>5</v>
      </c>
      <c r="AM30" s="670">
        <v>3</v>
      </c>
      <c r="AN30" s="673">
        <v>0</v>
      </c>
      <c r="AO30" s="673">
        <v>4</v>
      </c>
      <c r="AP30" s="673">
        <v>0</v>
      </c>
      <c r="AQ30" s="673">
        <v>4</v>
      </c>
      <c r="AR30" s="673">
        <v>15</v>
      </c>
      <c r="AS30" s="673">
        <v>16</v>
      </c>
      <c r="AT30" s="673">
        <v>10</v>
      </c>
      <c r="AU30" s="673">
        <v>0</v>
      </c>
      <c r="AV30" s="673">
        <v>1</v>
      </c>
      <c r="AW30" s="673">
        <v>0</v>
      </c>
      <c r="AX30" s="673">
        <v>2</v>
      </c>
      <c r="AY30" s="673">
        <v>0</v>
      </c>
      <c r="AZ30" s="673">
        <v>0</v>
      </c>
      <c r="BA30" s="675">
        <v>1</v>
      </c>
    </row>
    <row r="31" spans="1:53" ht="21" customHeight="1">
      <c r="A31" s="639" t="s">
        <v>108</v>
      </c>
      <c r="B31" s="640"/>
      <c r="C31" s="641">
        <f>SUM(C32:C35)</f>
        <v>17</v>
      </c>
      <c r="D31" s="641">
        <f>SUM(D32:D35)</f>
        <v>16</v>
      </c>
      <c r="E31" s="642" t="s">
        <v>558</v>
      </c>
      <c r="F31" s="641">
        <f>SUM(F32:F35)</f>
        <v>2</v>
      </c>
      <c r="G31" s="642" t="s">
        <v>558</v>
      </c>
      <c r="H31" s="641">
        <f>SUM(H32:H35)</f>
        <v>8</v>
      </c>
      <c r="I31" s="642" t="s">
        <v>558</v>
      </c>
      <c r="J31" s="641">
        <f aca="true" t="shared" si="8" ref="J31:Q31">SUM(J32:J35)</f>
        <v>7</v>
      </c>
      <c r="K31" s="641">
        <f t="shared" si="8"/>
        <v>0</v>
      </c>
      <c r="L31" s="641">
        <f t="shared" si="8"/>
        <v>1</v>
      </c>
      <c r="M31" s="641">
        <f t="shared" si="8"/>
        <v>0</v>
      </c>
      <c r="N31" s="641">
        <f t="shared" si="8"/>
        <v>0</v>
      </c>
      <c r="O31" s="641">
        <f t="shared" si="8"/>
        <v>7</v>
      </c>
      <c r="P31" s="641">
        <f t="shared" si="8"/>
        <v>0</v>
      </c>
      <c r="Q31" s="641">
        <f t="shared" si="8"/>
        <v>3</v>
      </c>
      <c r="R31" s="642" t="s">
        <v>558</v>
      </c>
      <c r="S31" s="641">
        <f>SUM(S32:S35)</f>
        <v>0</v>
      </c>
      <c r="T31" s="643">
        <f>SUM(T32:T35)</f>
        <v>6</v>
      </c>
      <c r="U31" s="644">
        <f>SUM(U32:U35)</f>
        <v>2</v>
      </c>
      <c r="V31" s="645" t="s">
        <v>558</v>
      </c>
      <c r="W31" s="641">
        <f>SUM(W32:W35)</f>
        <v>0</v>
      </c>
      <c r="X31" s="641">
        <f>SUM(X32:X35)</f>
        <v>13</v>
      </c>
      <c r="Y31" s="641">
        <f>SUM(Y32:Y35)</f>
        <v>0</v>
      </c>
      <c r="Z31" s="641">
        <f>SUM(Z32:Z35)</f>
        <v>2</v>
      </c>
      <c r="AA31" s="641">
        <f>SUM(AA32:AA35)</f>
        <v>0</v>
      </c>
      <c r="AB31" s="642" t="s">
        <v>558</v>
      </c>
      <c r="AC31" s="641">
        <f>SUM(AC32:AC35)</f>
        <v>0</v>
      </c>
      <c r="AD31" s="641">
        <f>SUM(AD32:AD35)</f>
        <v>2</v>
      </c>
      <c r="AE31" s="641">
        <f>SUM(AE32:AE35)</f>
        <v>4</v>
      </c>
      <c r="AF31" s="642" t="s">
        <v>558</v>
      </c>
      <c r="AG31" s="641">
        <f aca="true" t="shared" si="9" ref="AG31:BA31">SUM(AG32:AG35)</f>
        <v>1</v>
      </c>
      <c r="AH31" s="641">
        <f t="shared" si="9"/>
        <v>6</v>
      </c>
      <c r="AI31" s="641">
        <f t="shared" si="9"/>
        <v>15</v>
      </c>
      <c r="AJ31" s="641">
        <f t="shared" si="9"/>
        <v>1</v>
      </c>
      <c r="AK31" s="641">
        <f t="shared" si="9"/>
        <v>0</v>
      </c>
      <c r="AL31" s="641">
        <f t="shared" si="9"/>
        <v>6</v>
      </c>
      <c r="AM31" s="641">
        <f t="shared" si="9"/>
        <v>6</v>
      </c>
      <c r="AN31" s="644">
        <f t="shared" si="9"/>
        <v>1</v>
      </c>
      <c r="AO31" s="644">
        <f t="shared" si="9"/>
        <v>5</v>
      </c>
      <c r="AP31" s="644">
        <f t="shared" si="9"/>
        <v>0</v>
      </c>
      <c r="AQ31" s="644">
        <f t="shared" si="9"/>
        <v>1</v>
      </c>
      <c r="AR31" s="644">
        <f t="shared" si="9"/>
        <v>15</v>
      </c>
      <c r="AS31" s="644">
        <f t="shared" si="9"/>
        <v>11</v>
      </c>
      <c r="AT31" s="644">
        <f t="shared" si="9"/>
        <v>8</v>
      </c>
      <c r="AU31" s="644">
        <f t="shared" si="9"/>
        <v>0</v>
      </c>
      <c r="AV31" s="644">
        <f t="shared" si="9"/>
        <v>0</v>
      </c>
      <c r="AW31" s="644">
        <f t="shared" si="9"/>
        <v>0</v>
      </c>
      <c r="AX31" s="644">
        <f t="shared" si="9"/>
        <v>2</v>
      </c>
      <c r="AY31" s="644">
        <f t="shared" si="9"/>
        <v>0</v>
      </c>
      <c r="AZ31" s="644">
        <f t="shared" si="9"/>
        <v>0</v>
      </c>
      <c r="BA31" s="646">
        <f t="shared" si="9"/>
        <v>2</v>
      </c>
    </row>
    <row r="32" spans="1:53" ht="21" customHeight="1">
      <c r="A32" s="197"/>
      <c r="B32" s="611" t="s">
        <v>109</v>
      </c>
      <c r="C32" s="624">
        <v>14</v>
      </c>
      <c r="D32" s="624">
        <v>13</v>
      </c>
      <c r="E32" s="625" t="s">
        <v>558</v>
      </c>
      <c r="F32" s="624">
        <v>2</v>
      </c>
      <c r="G32" s="625" t="s">
        <v>558</v>
      </c>
      <c r="H32" s="624">
        <v>5</v>
      </c>
      <c r="I32" s="625" t="s">
        <v>558</v>
      </c>
      <c r="J32" s="624">
        <v>4</v>
      </c>
      <c r="K32" s="624">
        <v>0</v>
      </c>
      <c r="L32" s="624">
        <v>0</v>
      </c>
      <c r="M32" s="624">
        <v>0</v>
      </c>
      <c r="N32" s="624">
        <v>0</v>
      </c>
      <c r="O32" s="624">
        <v>5</v>
      </c>
      <c r="P32" s="624">
        <v>0</v>
      </c>
      <c r="Q32" s="624">
        <v>3</v>
      </c>
      <c r="R32" s="625" t="s">
        <v>558</v>
      </c>
      <c r="S32" s="624">
        <v>0</v>
      </c>
      <c r="T32" s="626">
        <v>4</v>
      </c>
      <c r="U32" s="627">
        <v>1</v>
      </c>
      <c r="V32" s="628" t="s">
        <v>558</v>
      </c>
      <c r="W32" s="624">
        <v>0</v>
      </c>
      <c r="X32" s="624">
        <v>10</v>
      </c>
      <c r="Y32" s="624">
        <v>0</v>
      </c>
      <c r="Z32" s="624">
        <v>1</v>
      </c>
      <c r="AA32" s="624">
        <v>0</v>
      </c>
      <c r="AB32" s="625" t="s">
        <v>558</v>
      </c>
      <c r="AC32" s="624">
        <v>0</v>
      </c>
      <c r="AD32" s="624">
        <v>2</v>
      </c>
      <c r="AE32" s="624">
        <v>3</v>
      </c>
      <c r="AF32" s="625" t="s">
        <v>558</v>
      </c>
      <c r="AG32" s="624">
        <v>1</v>
      </c>
      <c r="AH32" s="624">
        <v>4</v>
      </c>
      <c r="AI32" s="624">
        <v>12</v>
      </c>
      <c r="AJ32" s="624">
        <v>0</v>
      </c>
      <c r="AK32" s="624">
        <v>0</v>
      </c>
      <c r="AL32" s="624">
        <v>3</v>
      </c>
      <c r="AM32" s="624">
        <v>4</v>
      </c>
      <c r="AN32" s="627">
        <v>1</v>
      </c>
      <c r="AO32" s="627">
        <v>3</v>
      </c>
      <c r="AP32" s="627">
        <v>0</v>
      </c>
      <c r="AQ32" s="627">
        <v>1</v>
      </c>
      <c r="AR32" s="627">
        <v>12</v>
      </c>
      <c r="AS32" s="627">
        <v>8</v>
      </c>
      <c r="AT32" s="627">
        <v>7</v>
      </c>
      <c r="AU32" s="627">
        <v>0</v>
      </c>
      <c r="AV32" s="627">
        <v>0</v>
      </c>
      <c r="AW32" s="627">
        <v>0</v>
      </c>
      <c r="AX32" s="627">
        <v>2</v>
      </c>
      <c r="AY32" s="627">
        <v>0</v>
      </c>
      <c r="AZ32" s="627">
        <v>0</v>
      </c>
      <c r="BA32" s="629">
        <v>2</v>
      </c>
    </row>
    <row r="33" spans="1:53" ht="21" customHeight="1">
      <c r="A33" s="197"/>
      <c r="B33" s="611" t="s">
        <v>587</v>
      </c>
      <c r="C33" s="624">
        <v>2</v>
      </c>
      <c r="D33" s="624">
        <v>2</v>
      </c>
      <c r="E33" s="625" t="s">
        <v>558</v>
      </c>
      <c r="F33" s="624">
        <v>0</v>
      </c>
      <c r="G33" s="625" t="s">
        <v>558</v>
      </c>
      <c r="H33" s="624">
        <v>2</v>
      </c>
      <c r="I33" s="625" t="s">
        <v>558</v>
      </c>
      <c r="J33" s="624">
        <v>2</v>
      </c>
      <c r="K33" s="624">
        <v>0</v>
      </c>
      <c r="L33" s="624">
        <v>1</v>
      </c>
      <c r="M33" s="624">
        <v>0</v>
      </c>
      <c r="N33" s="624">
        <v>0</v>
      </c>
      <c r="O33" s="624">
        <v>2</v>
      </c>
      <c r="P33" s="624">
        <v>0</v>
      </c>
      <c r="Q33" s="624">
        <v>0</v>
      </c>
      <c r="R33" s="625" t="s">
        <v>558</v>
      </c>
      <c r="S33" s="624">
        <v>0</v>
      </c>
      <c r="T33" s="626">
        <v>2</v>
      </c>
      <c r="U33" s="627">
        <v>1</v>
      </c>
      <c r="V33" s="628" t="s">
        <v>558</v>
      </c>
      <c r="W33" s="624">
        <v>0</v>
      </c>
      <c r="X33" s="624">
        <v>2</v>
      </c>
      <c r="Y33" s="624">
        <v>0</v>
      </c>
      <c r="Z33" s="624">
        <v>1</v>
      </c>
      <c r="AA33" s="624">
        <v>0</v>
      </c>
      <c r="AB33" s="625" t="s">
        <v>558</v>
      </c>
      <c r="AC33" s="624">
        <v>0</v>
      </c>
      <c r="AD33" s="624">
        <v>0</v>
      </c>
      <c r="AE33" s="624">
        <v>1</v>
      </c>
      <c r="AF33" s="625" t="s">
        <v>558</v>
      </c>
      <c r="AG33" s="624">
        <v>0</v>
      </c>
      <c r="AH33" s="624">
        <v>2</v>
      </c>
      <c r="AI33" s="624">
        <v>2</v>
      </c>
      <c r="AJ33" s="624">
        <v>1</v>
      </c>
      <c r="AK33" s="624">
        <v>0</v>
      </c>
      <c r="AL33" s="624">
        <v>2</v>
      </c>
      <c r="AM33" s="624">
        <v>2</v>
      </c>
      <c r="AN33" s="627">
        <v>0</v>
      </c>
      <c r="AO33" s="627">
        <v>2</v>
      </c>
      <c r="AP33" s="627">
        <v>0</v>
      </c>
      <c r="AQ33" s="627">
        <v>0</v>
      </c>
      <c r="AR33" s="627">
        <v>2</v>
      </c>
      <c r="AS33" s="627">
        <v>2</v>
      </c>
      <c r="AT33" s="627">
        <v>1</v>
      </c>
      <c r="AU33" s="627">
        <v>0</v>
      </c>
      <c r="AV33" s="627">
        <v>0</v>
      </c>
      <c r="AW33" s="627">
        <v>0</v>
      </c>
      <c r="AX33" s="627">
        <v>0</v>
      </c>
      <c r="AY33" s="627">
        <v>0</v>
      </c>
      <c r="AZ33" s="627">
        <v>0</v>
      </c>
      <c r="BA33" s="629">
        <v>0</v>
      </c>
    </row>
    <row r="34" spans="1:53" ht="21" customHeight="1">
      <c r="A34" s="197"/>
      <c r="B34" s="611" t="s">
        <v>588</v>
      </c>
      <c r="C34" s="624">
        <v>1</v>
      </c>
      <c r="D34" s="624">
        <v>1</v>
      </c>
      <c r="E34" s="625" t="s">
        <v>558</v>
      </c>
      <c r="F34" s="624">
        <v>0</v>
      </c>
      <c r="G34" s="625" t="s">
        <v>558</v>
      </c>
      <c r="H34" s="624">
        <v>1</v>
      </c>
      <c r="I34" s="625" t="s">
        <v>558</v>
      </c>
      <c r="J34" s="624">
        <v>1</v>
      </c>
      <c r="K34" s="624">
        <v>0</v>
      </c>
      <c r="L34" s="624">
        <v>0</v>
      </c>
      <c r="M34" s="624">
        <v>0</v>
      </c>
      <c r="N34" s="624">
        <v>0</v>
      </c>
      <c r="O34" s="624">
        <v>0</v>
      </c>
      <c r="P34" s="624">
        <v>0</v>
      </c>
      <c r="Q34" s="624">
        <v>0</v>
      </c>
      <c r="R34" s="625" t="s">
        <v>558</v>
      </c>
      <c r="S34" s="624">
        <v>0</v>
      </c>
      <c r="T34" s="626">
        <v>0</v>
      </c>
      <c r="U34" s="627">
        <v>0</v>
      </c>
      <c r="V34" s="628" t="s">
        <v>558</v>
      </c>
      <c r="W34" s="624">
        <v>0</v>
      </c>
      <c r="X34" s="624">
        <v>1</v>
      </c>
      <c r="Y34" s="624">
        <v>0</v>
      </c>
      <c r="Z34" s="624">
        <v>0</v>
      </c>
      <c r="AA34" s="624">
        <v>0</v>
      </c>
      <c r="AB34" s="625" t="s">
        <v>558</v>
      </c>
      <c r="AC34" s="624">
        <v>0</v>
      </c>
      <c r="AD34" s="624">
        <v>0</v>
      </c>
      <c r="AE34" s="624">
        <v>0</v>
      </c>
      <c r="AF34" s="625" t="s">
        <v>558</v>
      </c>
      <c r="AG34" s="624">
        <v>0</v>
      </c>
      <c r="AH34" s="624">
        <v>0</v>
      </c>
      <c r="AI34" s="624">
        <v>1</v>
      </c>
      <c r="AJ34" s="624">
        <v>0</v>
      </c>
      <c r="AK34" s="624">
        <v>0</v>
      </c>
      <c r="AL34" s="624">
        <v>1</v>
      </c>
      <c r="AM34" s="624">
        <v>0</v>
      </c>
      <c r="AN34" s="627">
        <v>0</v>
      </c>
      <c r="AO34" s="627">
        <v>0</v>
      </c>
      <c r="AP34" s="627">
        <v>0</v>
      </c>
      <c r="AQ34" s="627">
        <v>0</v>
      </c>
      <c r="AR34" s="627">
        <v>1</v>
      </c>
      <c r="AS34" s="627">
        <v>1</v>
      </c>
      <c r="AT34" s="627">
        <v>0</v>
      </c>
      <c r="AU34" s="627">
        <v>0</v>
      </c>
      <c r="AV34" s="627">
        <v>0</v>
      </c>
      <c r="AW34" s="627">
        <v>0</v>
      </c>
      <c r="AX34" s="627">
        <v>0</v>
      </c>
      <c r="AY34" s="627">
        <v>0</v>
      </c>
      <c r="AZ34" s="627">
        <v>0</v>
      </c>
      <c r="BA34" s="629">
        <v>0</v>
      </c>
    </row>
    <row r="35" spans="1:53" ht="21" customHeight="1">
      <c r="A35" s="647"/>
      <c r="B35" s="648" t="s">
        <v>589</v>
      </c>
      <c r="C35" s="649">
        <v>0</v>
      </c>
      <c r="D35" s="649">
        <v>0</v>
      </c>
      <c r="E35" s="650" t="s">
        <v>558</v>
      </c>
      <c r="F35" s="649">
        <v>0</v>
      </c>
      <c r="G35" s="650" t="s">
        <v>558</v>
      </c>
      <c r="H35" s="649">
        <v>0</v>
      </c>
      <c r="I35" s="650" t="s">
        <v>558</v>
      </c>
      <c r="J35" s="649">
        <v>0</v>
      </c>
      <c r="K35" s="649">
        <v>0</v>
      </c>
      <c r="L35" s="649">
        <v>0</v>
      </c>
      <c r="M35" s="649">
        <v>0</v>
      </c>
      <c r="N35" s="649">
        <v>0</v>
      </c>
      <c r="O35" s="649">
        <v>0</v>
      </c>
      <c r="P35" s="649">
        <v>0</v>
      </c>
      <c r="Q35" s="649">
        <v>0</v>
      </c>
      <c r="R35" s="650" t="s">
        <v>558</v>
      </c>
      <c r="S35" s="649">
        <v>0</v>
      </c>
      <c r="T35" s="651">
        <v>0</v>
      </c>
      <c r="U35" s="652">
        <v>0</v>
      </c>
      <c r="V35" s="653" t="s">
        <v>558</v>
      </c>
      <c r="W35" s="649">
        <v>0</v>
      </c>
      <c r="X35" s="649">
        <v>0</v>
      </c>
      <c r="Y35" s="649">
        <v>0</v>
      </c>
      <c r="Z35" s="649">
        <v>0</v>
      </c>
      <c r="AA35" s="649">
        <v>0</v>
      </c>
      <c r="AB35" s="650" t="s">
        <v>558</v>
      </c>
      <c r="AC35" s="649">
        <v>0</v>
      </c>
      <c r="AD35" s="649">
        <v>0</v>
      </c>
      <c r="AE35" s="649">
        <v>0</v>
      </c>
      <c r="AF35" s="650" t="s">
        <v>558</v>
      </c>
      <c r="AG35" s="649">
        <v>0</v>
      </c>
      <c r="AH35" s="649">
        <v>0</v>
      </c>
      <c r="AI35" s="649">
        <v>0</v>
      </c>
      <c r="AJ35" s="649">
        <v>0</v>
      </c>
      <c r="AK35" s="649">
        <v>0</v>
      </c>
      <c r="AL35" s="649">
        <v>0</v>
      </c>
      <c r="AM35" s="649">
        <v>0</v>
      </c>
      <c r="AN35" s="652">
        <v>0</v>
      </c>
      <c r="AO35" s="652">
        <v>0</v>
      </c>
      <c r="AP35" s="652">
        <v>0</v>
      </c>
      <c r="AQ35" s="652">
        <v>0</v>
      </c>
      <c r="AR35" s="652">
        <v>0</v>
      </c>
      <c r="AS35" s="652">
        <v>0</v>
      </c>
      <c r="AT35" s="652">
        <v>0</v>
      </c>
      <c r="AU35" s="652">
        <v>0</v>
      </c>
      <c r="AV35" s="652">
        <v>0</v>
      </c>
      <c r="AW35" s="652">
        <v>0</v>
      </c>
      <c r="AX35" s="652">
        <v>0</v>
      </c>
      <c r="AY35" s="652">
        <v>0</v>
      </c>
      <c r="AZ35" s="652">
        <v>0</v>
      </c>
      <c r="BA35" s="654">
        <v>0</v>
      </c>
    </row>
    <row r="36" spans="1:53" ht="21" customHeight="1">
      <c r="A36" s="639" t="s">
        <v>213</v>
      </c>
      <c r="B36" s="640"/>
      <c r="C36" s="641">
        <f>SUM(C37:C42)</f>
        <v>20</v>
      </c>
      <c r="D36" s="641">
        <f>SUM(D37:D42)</f>
        <v>20</v>
      </c>
      <c r="E36" s="642" t="s">
        <v>558</v>
      </c>
      <c r="F36" s="641">
        <f>SUM(F37:F42)</f>
        <v>5</v>
      </c>
      <c r="G36" s="642" t="s">
        <v>558</v>
      </c>
      <c r="H36" s="641">
        <f>SUM(H37:H42)</f>
        <v>8</v>
      </c>
      <c r="I36" s="642" t="s">
        <v>558</v>
      </c>
      <c r="J36" s="641">
        <f aca="true" t="shared" si="10" ref="J36:Q36">SUM(J37:J42)</f>
        <v>7</v>
      </c>
      <c r="K36" s="641">
        <f t="shared" si="10"/>
        <v>1</v>
      </c>
      <c r="L36" s="641">
        <f t="shared" si="10"/>
        <v>9</v>
      </c>
      <c r="M36" s="641">
        <f t="shared" si="10"/>
        <v>0</v>
      </c>
      <c r="N36" s="641">
        <f t="shared" si="10"/>
        <v>0</v>
      </c>
      <c r="O36" s="641">
        <f t="shared" si="10"/>
        <v>7</v>
      </c>
      <c r="P36" s="641">
        <f t="shared" si="10"/>
        <v>0</v>
      </c>
      <c r="Q36" s="641">
        <f t="shared" si="10"/>
        <v>2</v>
      </c>
      <c r="R36" s="642" t="s">
        <v>558</v>
      </c>
      <c r="S36" s="641">
        <f>SUM(S37:S42)</f>
        <v>0</v>
      </c>
      <c r="T36" s="643">
        <f>SUM(T37:T42)</f>
        <v>9</v>
      </c>
      <c r="U36" s="644">
        <f>SUM(U37:U42)</f>
        <v>4</v>
      </c>
      <c r="V36" s="645" t="s">
        <v>558</v>
      </c>
      <c r="W36" s="641">
        <f>SUM(W37:W42)</f>
        <v>0</v>
      </c>
      <c r="X36" s="641">
        <f>SUM(X37:X42)</f>
        <v>13</v>
      </c>
      <c r="Y36" s="641">
        <f>SUM(Y37:Y42)</f>
        <v>0</v>
      </c>
      <c r="Z36" s="641">
        <f>SUM(Z37:Z42)</f>
        <v>2</v>
      </c>
      <c r="AA36" s="641">
        <f>SUM(AA37:AA42)</f>
        <v>2</v>
      </c>
      <c r="AB36" s="642" t="s">
        <v>558</v>
      </c>
      <c r="AC36" s="641">
        <f>SUM(AC37:AC42)</f>
        <v>0</v>
      </c>
      <c r="AD36" s="641">
        <f>SUM(AD37:AD42)</f>
        <v>2</v>
      </c>
      <c r="AE36" s="641">
        <f>SUM(AE37:AE42)</f>
        <v>7</v>
      </c>
      <c r="AF36" s="642" t="s">
        <v>558</v>
      </c>
      <c r="AG36" s="641">
        <f aca="true" t="shared" si="11" ref="AG36:BA36">SUM(AG37:AG42)</f>
        <v>2</v>
      </c>
      <c r="AH36" s="641">
        <f t="shared" si="11"/>
        <v>5</v>
      </c>
      <c r="AI36" s="641">
        <f t="shared" si="11"/>
        <v>14</v>
      </c>
      <c r="AJ36" s="641">
        <f t="shared" si="11"/>
        <v>1</v>
      </c>
      <c r="AK36" s="641">
        <f t="shared" si="11"/>
        <v>0</v>
      </c>
      <c r="AL36" s="641">
        <f t="shared" si="11"/>
        <v>7</v>
      </c>
      <c r="AM36" s="641">
        <f t="shared" si="11"/>
        <v>6</v>
      </c>
      <c r="AN36" s="644">
        <f t="shared" si="11"/>
        <v>1</v>
      </c>
      <c r="AO36" s="644">
        <f t="shared" si="11"/>
        <v>3</v>
      </c>
      <c r="AP36" s="644">
        <f t="shared" si="11"/>
        <v>1</v>
      </c>
      <c r="AQ36" s="644">
        <f t="shared" si="11"/>
        <v>3</v>
      </c>
      <c r="AR36" s="644">
        <f t="shared" si="11"/>
        <v>17</v>
      </c>
      <c r="AS36" s="644">
        <f t="shared" si="11"/>
        <v>10</v>
      </c>
      <c r="AT36" s="644">
        <f t="shared" si="11"/>
        <v>4</v>
      </c>
      <c r="AU36" s="644">
        <f t="shared" si="11"/>
        <v>0</v>
      </c>
      <c r="AV36" s="644">
        <f t="shared" si="11"/>
        <v>0</v>
      </c>
      <c r="AW36" s="644">
        <f t="shared" si="11"/>
        <v>1</v>
      </c>
      <c r="AX36" s="644">
        <f t="shared" si="11"/>
        <v>2</v>
      </c>
      <c r="AY36" s="644">
        <f t="shared" si="11"/>
        <v>0</v>
      </c>
      <c r="AZ36" s="644">
        <f t="shared" si="11"/>
        <v>0</v>
      </c>
      <c r="BA36" s="646">
        <f t="shared" si="11"/>
        <v>0</v>
      </c>
    </row>
    <row r="37" spans="1:53" ht="21" customHeight="1">
      <c r="A37" s="197"/>
      <c r="B37" s="611" t="s">
        <v>590</v>
      </c>
      <c r="C37" s="624">
        <v>2</v>
      </c>
      <c r="D37" s="624">
        <v>2</v>
      </c>
      <c r="E37" s="625" t="s">
        <v>558</v>
      </c>
      <c r="F37" s="624">
        <v>0</v>
      </c>
      <c r="G37" s="625" t="s">
        <v>558</v>
      </c>
      <c r="H37" s="624">
        <v>2</v>
      </c>
      <c r="I37" s="625" t="s">
        <v>558</v>
      </c>
      <c r="J37" s="624">
        <v>2</v>
      </c>
      <c r="K37" s="624">
        <v>0</v>
      </c>
      <c r="L37" s="624">
        <v>1</v>
      </c>
      <c r="M37" s="624">
        <v>0</v>
      </c>
      <c r="N37" s="624">
        <v>0</v>
      </c>
      <c r="O37" s="624">
        <v>2</v>
      </c>
      <c r="P37" s="624">
        <v>0</v>
      </c>
      <c r="Q37" s="624">
        <v>0</v>
      </c>
      <c r="R37" s="625" t="s">
        <v>558</v>
      </c>
      <c r="S37" s="624">
        <v>0</v>
      </c>
      <c r="T37" s="626">
        <v>1</v>
      </c>
      <c r="U37" s="627">
        <v>1</v>
      </c>
      <c r="V37" s="628" t="s">
        <v>558</v>
      </c>
      <c r="W37" s="624">
        <v>0</v>
      </c>
      <c r="X37" s="624">
        <v>2</v>
      </c>
      <c r="Y37" s="624">
        <v>0</v>
      </c>
      <c r="Z37" s="624">
        <v>0</v>
      </c>
      <c r="AA37" s="624">
        <v>1</v>
      </c>
      <c r="AB37" s="625" t="s">
        <v>558</v>
      </c>
      <c r="AC37" s="624">
        <v>0</v>
      </c>
      <c r="AD37" s="624">
        <v>1</v>
      </c>
      <c r="AE37" s="624">
        <v>2</v>
      </c>
      <c r="AF37" s="625" t="s">
        <v>558</v>
      </c>
      <c r="AG37" s="624">
        <v>1</v>
      </c>
      <c r="AH37" s="624">
        <v>2</v>
      </c>
      <c r="AI37" s="624">
        <v>2</v>
      </c>
      <c r="AJ37" s="624">
        <v>0</v>
      </c>
      <c r="AK37" s="624">
        <v>0</v>
      </c>
      <c r="AL37" s="624">
        <v>1</v>
      </c>
      <c r="AM37" s="624">
        <v>1</v>
      </c>
      <c r="AN37" s="627">
        <v>0</v>
      </c>
      <c r="AO37" s="627">
        <v>0</v>
      </c>
      <c r="AP37" s="627">
        <v>1</v>
      </c>
      <c r="AQ37" s="627">
        <v>1</v>
      </c>
      <c r="AR37" s="627">
        <v>2</v>
      </c>
      <c r="AS37" s="627">
        <v>2</v>
      </c>
      <c r="AT37" s="627">
        <v>1</v>
      </c>
      <c r="AU37" s="627">
        <v>0</v>
      </c>
      <c r="AV37" s="627">
        <v>0</v>
      </c>
      <c r="AW37" s="627">
        <v>1</v>
      </c>
      <c r="AX37" s="627">
        <v>1</v>
      </c>
      <c r="AY37" s="627">
        <v>0</v>
      </c>
      <c r="AZ37" s="627">
        <v>0</v>
      </c>
      <c r="BA37" s="629">
        <v>0</v>
      </c>
    </row>
    <row r="38" spans="1:53" ht="21" customHeight="1">
      <c r="A38" s="197"/>
      <c r="B38" s="297" t="s">
        <v>591</v>
      </c>
      <c r="C38" s="624">
        <v>6</v>
      </c>
      <c r="D38" s="624">
        <v>6</v>
      </c>
      <c r="E38" s="625" t="s">
        <v>558</v>
      </c>
      <c r="F38" s="624">
        <v>1</v>
      </c>
      <c r="G38" s="625" t="s">
        <v>558</v>
      </c>
      <c r="H38" s="624">
        <v>3</v>
      </c>
      <c r="I38" s="625" t="s">
        <v>558</v>
      </c>
      <c r="J38" s="624">
        <v>2</v>
      </c>
      <c r="K38" s="624">
        <v>1</v>
      </c>
      <c r="L38" s="624">
        <v>2</v>
      </c>
      <c r="M38" s="624">
        <v>0</v>
      </c>
      <c r="N38" s="624">
        <v>0</v>
      </c>
      <c r="O38" s="624">
        <v>2</v>
      </c>
      <c r="P38" s="624">
        <v>0</v>
      </c>
      <c r="Q38" s="624">
        <v>1</v>
      </c>
      <c r="R38" s="625" t="s">
        <v>558</v>
      </c>
      <c r="S38" s="624">
        <v>0</v>
      </c>
      <c r="T38" s="626">
        <v>1</v>
      </c>
      <c r="U38" s="627">
        <v>2</v>
      </c>
      <c r="V38" s="628" t="s">
        <v>558</v>
      </c>
      <c r="W38" s="624">
        <v>0</v>
      </c>
      <c r="X38" s="624">
        <v>4</v>
      </c>
      <c r="Y38" s="624">
        <v>0</v>
      </c>
      <c r="Z38" s="624">
        <v>2</v>
      </c>
      <c r="AA38" s="624">
        <v>1</v>
      </c>
      <c r="AB38" s="625" t="s">
        <v>558</v>
      </c>
      <c r="AC38" s="624">
        <v>0</v>
      </c>
      <c r="AD38" s="624">
        <v>1</v>
      </c>
      <c r="AE38" s="624">
        <v>1</v>
      </c>
      <c r="AF38" s="625" t="s">
        <v>558</v>
      </c>
      <c r="AG38" s="624">
        <v>1</v>
      </c>
      <c r="AH38" s="624">
        <v>3</v>
      </c>
      <c r="AI38" s="624">
        <v>5</v>
      </c>
      <c r="AJ38" s="624">
        <v>0</v>
      </c>
      <c r="AK38" s="624">
        <v>0</v>
      </c>
      <c r="AL38" s="624">
        <v>2</v>
      </c>
      <c r="AM38" s="624">
        <v>1</v>
      </c>
      <c r="AN38" s="627">
        <v>0</v>
      </c>
      <c r="AO38" s="627">
        <v>0</v>
      </c>
      <c r="AP38" s="627">
        <v>0</v>
      </c>
      <c r="AQ38" s="627">
        <v>2</v>
      </c>
      <c r="AR38" s="627">
        <v>5</v>
      </c>
      <c r="AS38" s="627">
        <v>2</v>
      </c>
      <c r="AT38" s="627">
        <v>1</v>
      </c>
      <c r="AU38" s="627">
        <v>0</v>
      </c>
      <c r="AV38" s="627">
        <v>0</v>
      </c>
      <c r="AW38" s="627">
        <v>0</v>
      </c>
      <c r="AX38" s="627">
        <v>0</v>
      </c>
      <c r="AY38" s="627">
        <v>0</v>
      </c>
      <c r="AZ38" s="627">
        <v>0</v>
      </c>
      <c r="BA38" s="629">
        <v>0</v>
      </c>
    </row>
    <row r="39" spans="1:53" ht="21" customHeight="1">
      <c r="A39" s="197"/>
      <c r="B39" s="611" t="s">
        <v>592</v>
      </c>
      <c r="C39" s="624">
        <v>4</v>
      </c>
      <c r="D39" s="624">
        <v>4</v>
      </c>
      <c r="E39" s="625" t="s">
        <v>558</v>
      </c>
      <c r="F39" s="624">
        <v>2</v>
      </c>
      <c r="G39" s="625" t="s">
        <v>558</v>
      </c>
      <c r="H39" s="624">
        <v>1</v>
      </c>
      <c r="I39" s="625" t="s">
        <v>558</v>
      </c>
      <c r="J39" s="624">
        <v>1</v>
      </c>
      <c r="K39" s="624">
        <v>0</v>
      </c>
      <c r="L39" s="624">
        <v>2</v>
      </c>
      <c r="M39" s="624">
        <v>0</v>
      </c>
      <c r="N39" s="624">
        <v>0</v>
      </c>
      <c r="O39" s="624">
        <v>2</v>
      </c>
      <c r="P39" s="624">
        <v>0</v>
      </c>
      <c r="Q39" s="624">
        <v>0</v>
      </c>
      <c r="R39" s="625" t="s">
        <v>558</v>
      </c>
      <c r="S39" s="624">
        <v>0</v>
      </c>
      <c r="T39" s="626">
        <v>2</v>
      </c>
      <c r="U39" s="627">
        <v>0</v>
      </c>
      <c r="V39" s="628" t="s">
        <v>558</v>
      </c>
      <c r="W39" s="624">
        <v>0</v>
      </c>
      <c r="X39" s="624">
        <v>2</v>
      </c>
      <c r="Y39" s="624">
        <v>0</v>
      </c>
      <c r="Z39" s="624">
        <v>0</v>
      </c>
      <c r="AA39" s="624">
        <v>0</v>
      </c>
      <c r="AB39" s="625" t="s">
        <v>558</v>
      </c>
      <c r="AC39" s="624">
        <v>0</v>
      </c>
      <c r="AD39" s="624">
        <v>0</v>
      </c>
      <c r="AE39" s="624">
        <v>1</v>
      </c>
      <c r="AF39" s="625" t="s">
        <v>558</v>
      </c>
      <c r="AG39" s="624">
        <v>0</v>
      </c>
      <c r="AH39" s="624">
        <v>0</v>
      </c>
      <c r="AI39" s="624">
        <v>2</v>
      </c>
      <c r="AJ39" s="624">
        <v>1</v>
      </c>
      <c r="AK39" s="624">
        <v>0</v>
      </c>
      <c r="AL39" s="624">
        <v>1</v>
      </c>
      <c r="AM39" s="624">
        <v>2</v>
      </c>
      <c r="AN39" s="627">
        <v>1</v>
      </c>
      <c r="AO39" s="627">
        <v>0</v>
      </c>
      <c r="AP39" s="627">
        <v>0</v>
      </c>
      <c r="AQ39" s="627">
        <v>0</v>
      </c>
      <c r="AR39" s="627">
        <v>4</v>
      </c>
      <c r="AS39" s="627">
        <v>3</v>
      </c>
      <c r="AT39" s="627">
        <v>0</v>
      </c>
      <c r="AU39" s="627">
        <v>0</v>
      </c>
      <c r="AV39" s="627">
        <v>0</v>
      </c>
      <c r="AW39" s="627">
        <v>0</v>
      </c>
      <c r="AX39" s="627">
        <v>1</v>
      </c>
      <c r="AY39" s="627">
        <v>0</v>
      </c>
      <c r="AZ39" s="627">
        <v>0</v>
      </c>
      <c r="BA39" s="629">
        <v>0</v>
      </c>
    </row>
    <row r="40" spans="1:53" ht="21" customHeight="1">
      <c r="A40" s="197"/>
      <c r="B40" s="611" t="s">
        <v>214</v>
      </c>
      <c r="C40" s="624">
        <v>4</v>
      </c>
      <c r="D40" s="624">
        <v>4</v>
      </c>
      <c r="E40" s="625" t="s">
        <v>558</v>
      </c>
      <c r="F40" s="624">
        <v>1</v>
      </c>
      <c r="G40" s="625" t="s">
        <v>558</v>
      </c>
      <c r="H40" s="624">
        <v>1</v>
      </c>
      <c r="I40" s="625" t="s">
        <v>558</v>
      </c>
      <c r="J40" s="624">
        <v>1</v>
      </c>
      <c r="K40" s="624">
        <v>0</v>
      </c>
      <c r="L40" s="624">
        <v>2</v>
      </c>
      <c r="M40" s="624">
        <v>0</v>
      </c>
      <c r="N40" s="624">
        <v>0</v>
      </c>
      <c r="O40" s="624">
        <v>1</v>
      </c>
      <c r="P40" s="624">
        <v>0</v>
      </c>
      <c r="Q40" s="624">
        <v>0</v>
      </c>
      <c r="R40" s="625" t="s">
        <v>558</v>
      </c>
      <c r="S40" s="624">
        <v>0</v>
      </c>
      <c r="T40" s="626">
        <v>2</v>
      </c>
      <c r="U40" s="627">
        <v>1</v>
      </c>
      <c r="V40" s="628" t="s">
        <v>558</v>
      </c>
      <c r="W40" s="624">
        <v>0</v>
      </c>
      <c r="X40" s="624">
        <v>1</v>
      </c>
      <c r="Y40" s="624">
        <v>0</v>
      </c>
      <c r="Z40" s="624">
        <v>0</v>
      </c>
      <c r="AA40" s="624">
        <v>0</v>
      </c>
      <c r="AB40" s="625" t="s">
        <v>558</v>
      </c>
      <c r="AC40" s="624">
        <v>0</v>
      </c>
      <c r="AD40" s="624">
        <v>0</v>
      </c>
      <c r="AE40" s="624">
        <v>2</v>
      </c>
      <c r="AF40" s="625" t="s">
        <v>558</v>
      </c>
      <c r="AG40" s="624">
        <v>0</v>
      </c>
      <c r="AH40" s="624">
        <v>0</v>
      </c>
      <c r="AI40" s="624">
        <v>2</v>
      </c>
      <c r="AJ40" s="624">
        <v>0</v>
      </c>
      <c r="AK40" s="624">
        <v>0</v>
      </c>
      <c r="AL40" s="624">
        <v>1</v>
      </c>
      <c r="AM40" s="624">
        <v>1</v>
      </c>
      <c r="AN40" s="627">
        <v>0</v>
      </c>
      <c r="AO40" s="627">
        <v>1</v>
      </c>
      <c r="AP40" s="627">
        <v>0</v>
      </c>
      <c r="AQ40" s="627">
        <v>0</v>
      </c>
      <c r="AR40" s="627">
        <v>2</v>
      </c>
      <c r="AS40" s="627">
        <v>1</v>
      </c>
      <c r="AT40" s="627">
        <v>1</v>
      </c>
      <c r="AU40" s="627">
        <v>0</v>
      </c>
      <c r="AV40" s="627">
        <v>0</v>
      </c>
      <c r="AW40" s="627">
        <v>0</v>
      </c>
      <c r="AX40" s="627">
        <v>0</v>
      </c>
      <c r="AY40" s="627">
        <v>0</v>
      </c>
      <c r="AZ40" s="627">
        <v>0</v>
      </c>
      <c r="BA40" s="629">
        <v>0</v>
      </c>
    </row>
    <row r="41" spans="1:53" ht="21" customHeight="1">
      <c r="A41" s="197"/>
      <c r="B41" s="611" t="s">
        <v>593</v>
      </c>
      <c r="C41" s="624">
        <v>2</v>
      </c>
      <c r="D41" s="624">
        <v>2</v>
      </c>
      <c r="E41" s="625" t="s">
        <v>558</v>
      </c>
      <c r="F41" s="624">
        <v>1</v>
      </c>
      <c r="G41" s="625" t="s">
        <v>558</v>
      </c>
      <c r="H41" s="624">
        <v>1</v>
      </c>
      <c r="I41" s="625" t="s">
        <v>558</v>
      </c>
      <c r="J41" s="624">
        <v>1</v>
      </c>
      <c r="K41" s="624">
        <v>0</v>
      </c>
      <c r="L41" s="624">
        <v>1</v>
      </c>
      <c r="M41" s="624">
        <v>0</v>
      </c>
      <c r="N41" s="624">
        <v>0</v>
      </c>
      <c r="O41" s="624">
        <v>0</v>
      </c>
      <c r="P41" s="624">
        <v>0</v>
      </c>
      <c r="Q41" s="624">
        <v>1</v>
      </c>
      <c r="R41" s="625" t="s">
        <v>558</v>
      </c>
      <c r="S41" s="624">
        <v>0</v>
      </c>
      <c r="T41" s="626">
        <v>1</v>
      </c>
      <c r="U41" s="627">
        <v>0</v>
      </c>
      <c r="V41" s="628" t="s">
        <v>558</v>
      </c>
      <c r="W41" s="624">
        <v>0</v>
      </c>
      <c r="X41" s="624">
        <v>2</v>
      </c>
      <c r="Y41" s="624">
        <v>0</v>
      </c>
      <c r="Z41" s="624">
        <v>0</v>
      </c>
      <c r="AA41" s="624">
        <v>0</v>
      </c>
      <c r="AB41" s="625" t="s">
        <v>558</v>
      </c>
      <c r="AC41" s="624">
        <v>0</v>
      </c>
      <c r="AD41" s="624">
        <v>0</v>
      </c>
      <c r="AE41" s="624">
        <v>1</v>
      </c>
      <c r="AF41" s="625" t="s">
        <v>558</v>
      </c>
      <c r="AG41" s="624">
        <v>0</v>
      </c>
      <c r="AH41" s="624">
        <v>0</v>
      </c>
      <c r="AI41" s="624">
        <v>2</v>
      </c>
      <c r="AJ41" s="624">
        <v>0</v>
      </c>
      <c r="AK41" s="624">
        <v>0</v>
      </c>
      <c r="AL41" s="624">
        <v>1</v>
      </c>
      <c r="AM41" s="624">
        <v>1</v>
      </c>
      <c r="AN41" s="627">
        <v>0</v>
      </c>
      <c r="AO41" s="627">
        <v>1</v>
      </c>
      <c r="AP41" s="627">
        <v>0</v>
      </c>
      <c r="AQ41" s="627">
        <v>0</v>
      </c>
      <c r="AR41" s="627">
        <v>2</v>
      </c>
      <c r="AS41" s="627">
        <v>1</v>
      </c>
      <c r="AT41" s="627">
        <v>1</v>
      </c>
      <c r="AU41" s="627">
        <v>0</v>
      </c>
      <c r="AV41" s="627">
        <v>0</v>
      </c>
      <c r="AW41" s="627">
        <v>0</v>
      </c>
      <c r="AX41" s="627">
        <v>0</v>
      </c>
      <c r="AY41" s="627">
        <v>0</v>
      </c>
      <c r="AZ41" s="627">
        <v>0</v>
      </c>
      <c r="BA41" s="629">
        <v>0</v>
      </c>
    </row>
    <row r="42" spans="1:53" ht="21" customHeight="1">
      <c r="A42" s="197"/>
      <c r="B42" s="611" t="s">
        <v>594</v>
      </c>
      <c r="C42" s="624">
        <v>2</v>
      </c>
      <c r="D42" s="624">
        <v>2</v>
      </c>
      <c r="E42" s="625" t="s">
        <v>558</v>
      </c>
      <c r="F42" s="624">
        <v>0</v>
      </c>
      <c r="G42" s="625" t="s">
        <v>558</v>
      </c>
      <c r="H42" s="624">
        <v>0</v>
      </c>
      <c r="I42" s="625" t="s">
        <v>558</v>
      </c>
      <c r="J42" s="624">
        <v>0</v>
      </c>
      <c r="K42" s="624">
        <v>0</v>
      </c>
      <c r="L42" s="624">
        <v>1</v>
      </c>
      <c r="M42" s="624">
        <v>0</v>
      </c>
      <c r="N42" s="624">
        <v>0</v>
      </c>
      <c r="O42" s="624">
        <v>0</v>
      </c>
      <c r="P42" s="624">
        <v>0</v>
      </c>
      <c r="Q42" s="624">
        <v>0</v>
      </c>
      <c r="R42" s="625" t="s">
        <v>558</v>
      </c>
      <c r="S42" s="624">
        <v>0</v>
      </c>
      <c r="T42" s="626">
        <v>2</v>
      </c>
      <c r="U42" s="627">
        <v>0</v>
      </c>
      <c r="V42" s="628" t="s">
        <v>558</v>
      </c>
      <c r="W42" s="624">
        <v>0</v>
      </c>
      <c r="X42" s="624">
        <v>2</v>
      </c>
      <c r="Y42" s="624">
        <v>0</v>
      </c>
      <c r="Z42" s="624">
        <v>0</v>
      </c>
      <c r="AA42" s="624">
        <v>0</v>
      </c>
      <c r="AB42" s="625" t="s">
        <v>558</v>
      </c>
      <c r="AC42" s="624">
        <v>0</v>
      </c>
      <c r="AD42" s="624">
        <v>0</v>
      </c>
      <c r="AE42" s="624">
        <v>0</v>
      </c>
      <c r="AF42" s="625" t="s">
        <v>558</v>
      </c>
      <c r="AG42" s="624">
        <v>0</v>
      </c>
      <c r="AH42" s="624">
        <v>0</v>
      </c>
      <c r="AI42" s="624">
        <v>1</v>
      </c>
      <c r="AJ42" s="624">
        <v>0</v>
      </c>
      <c r="AK42" s="624">
        <v>0</v>
      </c>
      <c r="AL42" s="624">
        <v>1</v>
      </c>
      <c r="AM42" s="624">
        <v>0</v>
      </c>
      <c r="AN42" s="627">
        <v>0</v>
      </c>
      <c r="AO42" s="627">
        <v>1</v>
      </c>
      <c r="AP42" s="627">
        <v>0</v>
      </c>
      <c r="AQ42" s="627">
        <v>0</v>
      </c>
      <c r="AR42" s="627">
        <v>2</v>
      </c>
      <c r="AS42" s="627">
        <v>1</v>
      </c>
      <c r="AT42" s="627">
        <v>0</v>
      </c>
      <c r="AU42" s="627">
        <v>0</v>
      </c>
      <c r="AV42" s="627">
        <v>0</v>
      </c>
      <c r="AW42" s="627">
        <v>0</v>
      </c>
      <c r="AX42" s="627">
        <v>0</v>
      </c>
      <c r="AY42" s="627">
        <v>0</v>
      </c>
      <c r="AZ42" s="627">
        <v>0</v>
      </c>
      <c r="BA42" s="629">
        <v>0</v>
      </c>
    </row>
    <row r="43" spans="1:53" ht="21" customHeight="1">
      <c r="A43" s="639" t="s">
        <v>215</v>
      </c>
      <c r="B43" s="640"/>
      <c r="C43" s="641">
        <f>SUM(C44:C47)</f>
        <v>14</v>
      </c>
      <c r="D43" s="641">
        <f>SUM(D44:D47)</f>
        <v>11</v>
      </c>
      <c r="E43" s="642" t="s">
        <v>558</v>
      </c>
      <c r="F43" s="641">
        <f>SUM(F44:F47)</f>
        <v>2</v>
      </c>
      <c r="G43" s="642" t="s">
        <v>558</v>
      </c>
      <c r="H43" s="641">
        <f>SUM(H44:H47)</f>
        <v>4</v>
      </c>
      <c r="I43" s="642" t="s">
        <v>558</v>
      </c>
      <c r="J43" s="641">
        <f aca="true" t="shared" si="12" ref="J43:Q43">SUM(J44:J47)</f>
        <v>4</v>
      </c>
      <c r="K43" s="641">
        <f t="shared" si="12"/>
        <v>0</v>
      </c>
      <c r="L43" s="641">
        <f t="shared" si="12"/>
        <v>2</v>
      </c>
      <c r="M43" s="641">
        <f t="shared" si="12"/>
        <v>0</v>
      </c>
      <c r="N43" s="641">
        <f t="shared" si="12"/>
        <v>0</v>
      </c>
      <c r="O43" s="641">
        <f t="shared" si="12"/>
        <v>5</v>
      </c>
      <c r="P43" s="641">
        <f t="shared" si="12"/>
        <v>1</v>
      </c>
      <c r="Q43" s="641">
        <f t="shared" si="12"/>
        <v>2</v>
      </c>
      <c r="R43" s="642" t="s">
        <v>558</v>
      </c>
      <c r="S43" s="641">
        <f>SUM(S44:S47)</f>
        <v>0</v>
      </c>
      <c r="T43" s="643">
        <f>SUM(T44:T47)</f>
        <v>4</v>
      </c>
      <c r="U43" s="644">
        <f>SUM(U44:U47)</f>
        <v>2</v>
      </c>
      <c r="V43" s="645" t="s">
        <v>558</v>
      </c>
      <c r="W43" s="641">
        <f>SUM(W44:W47)</f>
        <v>0</v>
      </c>
      <c r="X43" s="641">
        <f>SUM(X44:X47)</f>
        <v>10</v>
      </c>
      <c r="Y43" s="641">
        <f>SUM(Y44:Y47)</f>
        <v>0</v>
      </c>
      <c r="Z43" s="641">
        <f>SUM(Z44:Z47)</f>
        <v>0</v>
      </c>
      <c r="AA43" s="641">
        <f>SUM(AA44:AA47)</f>
        <v>0</v>
      </c>
      <c r="AB43" s="642" t="s">
        <v>558</v>
      </c>
      <c r="AC43" s="641">
        <f>SUM(AC44:AC47)</f>
        <v>0</v>
      </c>
      <c r="AD43" s="641">
        <f>SUM(AD44:AD47)</f>
        <v>1</v>
      </c>
      <c r="AE43" s="641">
        <f>SUM(AE44:AE47)</f>
        <v>4</v>
      </c>
      <c r="AF43" s="642" t="s">
        <v>558</v>
      </c>
      <c r="AG43" s="641">
        <f aca="true" t="shared" si="13" ref="AG43:BA43">SUM(AG44:AG47)</f>
        <v>1</v>
      </c>
      <c r="AH43" s="641">
        <f t="shared" si="13"/>
        <v>3</v>
      </c>
      <c r="AI43" s="641">
        <f t="shared" si="13"/>
        <v>11</v>
      </c>
      <c r="AJ43" s="641">
        <f t="shared" si="13"/>
        <v>0</v>
      </c>
      <c r="AK43" s="641">
        <f t="shared" si="13"/>
        <v>0</v>
      </c>
      <c r="AL43" s="641">
        <f t="shared" si="13"/>
        <v>9</v>
      </c>
      <c r="AM43" s="641">
        <f t="shared" si="13"/>
        <v>3</v>
      </c>
      <c r="AN43" s="644">
        <f t="shared" si="13"/>
        <v>0</v>
      </c>
      <c r="AO43" s="644">
        <f t="shared" si="13"/>
        <v>1</v>
      </c>
      <c r="AP43" s="644">
        <f t="shared" si="13"/>
        <v>0</v>
      </c>
      <c r="AQ43" s="644">
        <f t="shared" si="13"/>
        <v>1</v>
      </c>
      <c r="AR43" s="644">
        <f t="shared" si="13"/>
        <v>10</v>
      </c>
      <c r="AS43" s="644">
        <f t="shared" si="13"/>
        <v>6</v>
      </c>
      <c r="AT43" s="644">
        <f t="shared" si="13"/>
        <v>5</v>
      </c>
      <c r="AU43" s="644">
        <f t="shared" si="13"/>
        <v>0</v>
      </c>
      <c r="AV43" s="644">
        <f t="shared" si="13"/>
        <v>0</v>
      </c>
      <c r="AW43" s="644">
        <f t="shared" si="13"/>
        <v>0</v>
      </c>
      <c r="AX43" s="644">
        <f t="shared" si="13"/>
        <v>4</v>
      </c>
      <c r="AY43" s="644">
        <f t="shared" si="13"/>
        <v>2</v>
      </c>
      <c r="AZ43" s="644">
        <f t="shared" si="13"/>
        <v>1</v>
      </c>
      <c r="BA43" s="646">
        <f t="shared" si="13"/>
        <v>2</v>
      </c>
    </row>
    <row r="44" spans="1:53" ht="21" customHeight="1">
      <c r="A44" s="197"/>
      <c r="B44" s="611" t="s">
        <v>216</v>
      </c>
      <c r="C44" s="624">
        <v>1</v>
      </c>
      <c r="D44" s="624">
        <v>1</v>
      </c>
      <c r="E44" s="625" t="s">
        <v>558</v>
      </c>
      <c r="F44" s="624">
        <v>0</v>
      </c>
      <c r="G44" s="625" t="s">
        <v>558</v>
      </c>
      <c r="H44" s="624">
        <v>0</v>
      </c>
      <c r="I44" s="625" t="s">
        <v>558</v>
      </c>
      <c r="J44" s="624">
        <v>0</v>
      </c>
      <c r="K44" s="624">
        <v>0</v>
      </c>
      <c r="L44" s="624">
        <v>0</v>
      </c>
      <c r="M44" s="624">
        <v>0</v>
      </c>
      <c r="N44" s="624">
        <v>0</v>
      </c>
      <c r="O44" s="624">
        <v>1</v>
      </c>
      <c r="P44" s="624">
        <v>0</v>
      </c>
      <c r="Q44" s="624">
        <v>0</v>
      </c>
      <c r="R44" s="625" t="s">
        <v>558</v>
      </c>
      <c r="S44" s="624">
        <v>0</v>
      </c>
      <c r="T44" s="626">
        <v>1</v>
      </c>
      <c r="U44" s="627">
        <v>1</v>
      </c>
      <c r="V44" s="628" t="s">
        <v>558</v>
      </c>
      <c r="W44" s="624">
        <v>0</v>
      </c>
      <c r="X44" s="624">
        <v>1</v>
      </c>
      <c r="Y44" s="624">
        <v>0</v>
      </c>
      <c r="Z44" s="624">
        <v>0</v>
      </c>
      <c r="AA44" s="624">
        <v>0</v>
      </c>
      <c r="AB44" s="625" t="s">
        <v>558</v>
      </c>
      <c r="AC44" s="624">
        <v>0</v>
      </c>
      <c r="AD44" s="624">
        <v>0</v>
      </c>
      <c r="AE44" s="624">
        <v>1</v>
      </c>
      <c r="AF44" s="625" t="s">
        <v>558</v>
      </c>
      <c r="AG44" s="624">
        <v>0</v>
      </c>
      <c r="AH44" s="624">
        <v>0</v>
      </c>
      <c r="AI44" s="624">
        <v>1</v>
      </c>
      <c r="AJ44" s="624">
        <v>0</v>
      </c>
      <c r="AK44" s="624">
        <v>0</v>
      </c>
      <c r="AL44" s="624">
        <v>1</v>
      </c>
      <c r="AM44" s="624">
        <v>1</v>
      </c>
      <c r="AN44" s="627">
        <v>0</v>
      </c>
      <c r="AO44" s="627">
        <v>1</v>
      </c>
      <c r="AP44" s="627">
        <v>0</v>
      </c>
      <c r="AQ44" s="627">
        <v>0</v>
      </c>
      <c r="AR44" s="627">
        <v>1</v>
      </c>
      <c r="AS44" s="627">
        <v>1</v>
      </c>
      <c r="AT44" s="627">
        <v>0</v>
      </c>
      <c r="AU44" s="627">
        <v>0</v>
      </c>
      <c r="AV44" s="627">
        <v>0</v>
      </c>
      <c r="AW44" s="627">
        <v>0</v>
      </c>
      <c r="AX44" s="627">
        <v>0</v>
      </c>
      <c r="AY44" s="627">
        <v>0</v>
      </c>
      <c r="AZ44" s="627">
        <v>0</v>
      </c>
      <c r="BA44" s="629">
        <v>0</v>
      </c>
    </row>
    <row r="45" spans="1:53" ht="21" customHeight="1">
      <c r="A45" s="197"/>
      <c r="B45" s="676" t="s">
        <v>112</v>
      </c>
      <c r="C45" s="624">
        <v>8</v>
      </c>
      <c r="D45" s="624">
        <v>5</v>
      </c>
      <c r="E45" s="625" t="s">
        <v>558</v>
      </c>
      <c r="F45" s="624">
        <v>2</v>
      </c>
      <c r="G45" s="625" t="s">
        <v>558</v>
      </c>
      <c r="H45" s="624">
        <v>4</v>
      </c>
      <c r="I45" s="625" t="s">
        <v>558</v>
      </c>
      <c r="J45" s="624">
        <v>4</v>
      </c>
      <c r="K45" s="624">
        <v>0</v>
      </c>
      <c r="L45" s="624">
        <v>2</v>
      </c>
      <c r="M45" s="624">
        <v>0</v>
      </c>
      <c r="N45" s="624">
        <v>0</v>
      </c>
      <c r="O45" s="624">
        <v>2</v>
      </c>
      <c r="P45" s="624">
        <v>0</v>
      </c>
      <c r="Q45" s="624">
        <v>1</v>
      </c>
      <c r="R45" s="625" t="s">
        <v>558</v>
      </c>
      <c r="S45" s="624">
        <v>0</v>
      </c>
      <c r="T45" s="626">
        <v>2</v>
      </c>
      <c r="U45" s="627">
        <v>1</v>
      </c>
      <c r="V45" s="628" t="s">
        <v>558</v>
      </c>
      <c r="W45" s="624">
        <v>0</v>
      </c>
      <c r="X45" s="624">
        <v>5</v>
      </c>
      <c r="Y45" s="624">
        <v>0</v>
      </c>
      <c r="Z45" s="624">
        <v>0</v>
      </c>
      <c r="AA45" s="624">
        <v>0</v>
      </c>
      <c r="AB45" s="625" t="s">
        <v>558</v>
      </c>
      <c r="AC45" s="624">
        <v>0</v>
      </c>
      <c r="AD45" s="624">
        <v>0</v>
      </c>
      <c r="AE45" s="624">
        <v>1</v>
      </c>
      <c r="AF45" s="625" t="s">
        <v>558</v>
      </c>
      <c r="AG45" s="624">
        <v>1</v>
      </c>
      <c r="AH45" s="624">
        <v>1</v>
      </c>
      <c r="AI45" s="624">
        <v>7</v>
      </c>
      <c r="AJ45" s="624">
        <v>0</v>
      </c>
      <c r="AK45" s="624">
        <v>0</v>
      </c>
      <c r="AL45" s="624">
        <v>6</v>
      </c>
      <c r="AM45" s="624">
        <v>1</v>
      </c>
      <c r="AN45" s="627">
        <v>0</v>
      </c>
      <c r="AO45" s="627">
        <v>0</v>
      </c>
      <c r="AP45" s="627">
        <v>0</v>
      </c>
      <c r="AQ45" s="627">
        <v>0</v>
      </c>
      <c r="AR45" s="627">
        <v>7</v>
      </c>
      <c r="AS45" s="627">
        <v>4</v>
      </c>
      <c r="AT45" s="627">
        <v>3</v>
      </c>
      <c r="AU45" s="627">
        <v>0</v>
      </c>
      <c r="AV45" s="627">
        <v>0</v>
      </c>
      <c r="AW45" s="627">
        <v>0</v>
      </c>
      <c r="AX45" s="627">
        <v>1</v>
      </c>
      <c r="AY45" s="627">
        <v>0</v>
      </c>
      <c r="AZ45" s="627">
        <v>0</v>
      </c>
      <c r="BA45" s="629">
        <v>0</v>
      </c>
    </row>
    <row r="46" spans="1:53" ht="21" customHeight="1">
      <c r="A46" s="197"/>
      <c r="B46" s="611" t="s">
        <v>113</v>
      </c>
      <c r="C46" s="624">
        <v>1</v>
      </c>
      <c r="D46" s="624">
        <v>1</v>
      </c>
      <c r="E46" s="625" t="s">
        <v>558</v>
      </c>
      <c r="F46" s="624">
        <v>0</v>
      </c>
      <c r="G46" s="625" t="s">
        <v>558</v>
      </c>
      <c r="H46" s="624">
        <v>0</v>
      </c>
      <c r="I46" s="625" t="s">
        <v>558</v>
      </c>
      <c r="J46" s="624">
        <v>0</v>
      </c>
      <c r="K46" s="624">
        <v>0</v>
      </c>
      <c r="L46" s="624">
        <v>0</v>
      </c>
      <c r="M46" s="624">
        <v>0</v>
      </c>
      <c r="N46" s="624">
        <v>0</v>
      </c>
      <c r="O46" s="624">
        <v>0</v>
      </c>
      <c r="P46" s="624">
        <v>0</v>
      </c>
      <c r="Q46" s="624">
        <v>0</v>
      </c>
      <c r="R46" s="625" t="s">
        <v>558</v>
      </c>
      <c r="S46" s="624">
        <v>0</v>
      </c>
      <c r="T46" s="626">
        <v>0</v>
      </c>
      <c r="U46" s="627">
        <v>0</v>
      </c>
      <c r="V46" s="628" t="s">
        <v>558</v>
      </c>
      <c r="W46" s="624">
        <v>0</v>
      </c>
      <c r="X46" s="624">
        <v>1</v>
      </c>
      <c r="Y46" s="624">
        <v>0</v>
      </c>
      <c r="Z46" s="624">
        <v>0</v>
      </c>
      <c r="AA46" s="624">
        <v>0</v>
      </c>
      <c r="AB46" s="625" t="s">
        <v>558</v>
      </c>
      <c r="AC46" s="624">
        <v>0</v>
      </c>
      <c r="AD46" s="624">
        <v>1</v>
      </c>
      <c r="AE46" s="624">
        <v>0</v>
      </c>
      <c r="AF46" s="625" t="s">
        <v>558</v>
      </c>
      <c r="AG46" s="624">
        <v>0</v>
      </c>
      <c r="AH46" s="624">
        <v>0</v>
      </c>
      <c r="AI46" s="624">
        <v>1</v>
      </c>
      <c r="AJ46" s="624">
        <v>0</v>
      </c>
      <c r="AK46" s="624">
        <v>0</v>
      </c>
      <c r="AL46" s="624">
        <v>0</v>
      </c>
      <c r="AM46" s="624">
        <v>0</v>
      </c>
      <c r="AN46" s="627">
        <v>0</v>
      </c>
      <c r="AO46" s="627">
        <v>0</v>
      </c>
      <c r="AP46" s="627">
        <v>0</v>
      </c>
      <c r="AQ46" s="627">
        <v>0</v>
      </c>
      <c r="AR46" s="627">
        <v>1</v>
      </c>
      <c r="AS46" s="627">
        <v>1</v>
      </c>
      <c r="AT46" s="627">
        <v>1</v>
      </c>
      <c r="AU46" s="627">
        <v>0</v>
      </c>
      <c r="AV46" s="627">
        <v>0</v>
      </c>
      <c r="AW46" s="627">
        <v>0</v>
      </c>
      <c r="AX46" s="627">
        <v>1</v>
      </c>
      <c r="AY46" s="627">
        <v>0</v>
      </c>
      <c r="AZ46" s="627">
        <v>0</v>
      </c>
      <c r="BA46" s="629">
        <v>1</v>
      </c>
    </row>
    <row r="47" spans="1:53" ht="21" customHeight="1">
      <c r="A47" s="197"/>
      <c r="B47" s="611" t="s">
        <v>114</v>
      </c>
      <c r="C47" s="624">
        <v>4</v>
      </c>
      <c r="D47" s="624">
        <v>4</v>
      </c>
      <c r="E47" s="625" t="s">
        <v>558</v>
      </c>
      <c r="F47" s="624">
        <v>0</v>
      </c>
      <c r="G47" s="625" t="s">
        <v>558</v>
      </c>
      <c r="H47" s="624">
        <v>0</v>
      </c>
      <c r="I47" s="625" t="s">
        <v>558</v>
      </c>
      <c r="J47" s="624">
        <v>0</v>
      </c>
      <c r="K47" s="624">
        <v>0</v>
      </c>
      <c r="L47" s="624">
        <v>0</v>
      </c>
      <c r="M47" s="624">
        <v>0</v>
      </c>
      <c r="N47" s="624">
        <v>0</v>
      </c>
      <c r="O47" s="624">
        <v>2</v>
      </c>
      <c r="P47" s="624">
        <v>1</v>
      </c>
      <c r="Q47" s="624">
        <v>1</v>
      </c>
      <c r="R47" s="625" t="s">
        <v>558</v>
      </c>
      <c r="S47" s="624">
        <v>0</v>
      </c>
      <c r="T47" s="626">
        <v>1</v>
      </c>
      <c r="U47" s="627">
        <v>0</v>
      </c>
      <c r="V47" s="628" t="s">
        <v>558</v>
      </c>
      <c r="W47" s="624">
        <v>0</v>
      </c>
      <c r="X47" s="624">
        <v>3</v>
      </c>
      <c r="Y47" s="624">
        <v>0</v>
      </c>
      <c r="Z47" s="624">
        <v>0</v>
      </c>
      <c r="AA47" s="624">
        <v>0</v>
      </c>
      <c r="AB47" s="625" t="s">
        <v>558</v>
      </c>
      <c r="AC47" s="624">
        <v>0</v>
      </c>
      <c r="AD47" s="624">
        <v>0</v>
      </c>
      <c r="AE47" s="624">
        <v>2</v>
      </c>
      <c r="AF47" s="625" t="s">
        <v>558</v>
      </c>
      <c r="AG47" s="624">
        <v>0</v>
      </c>
      <c r="AH47" s="624">
        <v>2</v>
      </c>
      <c r="AI47" s="624">
        <v>2</v>
      </c>
      <c r="AJ47" s="624">
        <v>0</v>
      </c>
      <c r="AK47" s="624">
        <v>0</v>
      </c>
      <c r="AL47" s="624">
        <v>2</v>
      </c>
      <c r="AM47" s="624">
        <v>1</v>
      </c>
      <c r="AN47" s="627">
        <v>0</v>
      </c>
      <c r="AO47" s="627">
        <v>0</v>
      </c>
      <c r="AP47" s="627">
        <v>0</v>
      </c>
      <c r="AQ47" s="627">
        <v>1</v>
      </c>
      <c r="AR47" s="627">
        <v>1</v>
      </c>
      <c r="AS47" s="627">
        <v>0</v>
      </c>
      <c r="AT47" s="627">
        <v>1</v>
      </c>
      <c r="AU47" s="627">
        <v>0</v>
      </c>
      <c r="AV47" s="627">
        <v>0</v>
      </c>
      <c r="AW47" s="627">
        <v>0</v>
      </c>
      <c r="AX47" s="627">
        <v>2</v>
      </c>
      <c r="AY47" s="627">
        <v>2</v>
      </c>
      <c r="AZ47" s="627">
        <v>1</v>
      </c>
      <c r="BA47" s="629">
        <v>1</v>
      </c>
    </row>
    <row r="48" spans="1:53" ht="21" customHeight="1">
      <c r="A48" s="639" t="s">
        <v>561</v>
      </c>
      <c r="B48" s="640"/>
      <c r="C48" s="641">
        <f>SUM(C49:C51)</f>
        <v>9</v>
      </c>
      <c r="D48" s="641">
        <f>SUM(D49:D51)</f>
        <v>9</v>
      </c>
      <c r="E48" s="642" t="s">
        <v>558</v>
      </c>
      <c r="F48" s="641">
        <f>SUM(F49:F51)</f>
        <v>6</v>
      </c>
      <c r="G48" s="642" t="s">
        <v>558</v>
      </c>
      <c r="H48" s="641">
        <f>SUM(H49:H51)</f>
        <v>6</v>
      </c>
      <c r="I48" s="642" t="s">
        <v>558</v>
      </c>
      <c r="J48" s="641">
        <f aca="true" t="shared" si="14" ref="J48:Q48">SUM(J49:J51)</f>
        <v>4</v>
      </c>
      <c r="K48" s="641">
        <f t="shared" si="14"/>
        <v>1</v>
      </c>
      <c r="L48" s="641">
        <f t="shared" si="14"/>
        <v>5</v>
      </c>
      <c r="M48" s="641">
        <f t="shared" si="14"/>
        <v>0</v>
      </c>
      <c r="N48" s="641">
        <f t="shared" si="14"/>
        <v>0</v>
      </c>
      <c r="O48" s="641">
        <f t="shared" si="14"/>
        <v>6</v>
      </c>
      <c r="P48" s="641">
        <f t="shared" si="14"/>
        <v>1</v>
      </c>
      <c r="Q48" s="641">
        <f t="shared" si="14"/>
        <v>1</v>
      </c>
      <c r="R48" s="642" t="s">
        <v>558</v>
      </c>
      <c r="S48" s="641">
        <f>SUM(S49:S51)</f>
        <v>0</v>
      </c>
      <c r="T48" s="643">
        <f>SUM(T49:T51)</f>
        <v>6</v>
      </c>
      <c r="U48" s="644">
        <f>SUM(U49:U51)</f>
        <v>5</v>
      </c>
      <c r="V48" s="645" t="s">
        <v>558</v>
      </c>
      <c r="W48" s="641">
        <f>SUM(W49:W51)</f>
        <v>1</v>
      </c>
      <c r="X48" s="641">
        <f>SUM(X49:X51)</f>
        <v>6</v>
      </c>
      <c r="Y48" s="641">
        <f>SUM(Y49:Y51)</f>
        <v>2</v>
      </c>
      <c r="Z48" s="641">
        <f>SUM(Z49:Z51)</f>
        <v>3</v>
      </c>
      <c r="AA48" s="641">
        <f>SUM(AA49:AA51)</f>
        <v>0</v>
      </c>
      <c r="AB48" s="642" t="s">
        <v>558</v>
      </c>
      <c r="AC48" s="641">
        <f>SUM(AC49:AC51)</f>
        <v>1</v>
      </c>
      <c r="AD48" s="641">
        <f>SUM(AD49:AD51)</f>
        <v>3</v>
      </c>
      <c r="AE48" s="641">
        <f>SUM(AE49:AE51)</f>
        <v>5</v>
      </c>
      <c r="AF48" s="642" t="s">
        <v>558</v>
      </c>
      <c r="AG48" s="641">
        <f aca="true" t="shared" si="15" ref="AG48:BA48">SUM(AG49:AG51)</f>
        <v>3</v>
      </c>
      <c r="AH48" s="641">
        <f t="shared" si="15"/>
        <v>4</v>
      </c>
      <c r="AI48" s="641">
        <f t="shared" si="15"/>
        <v>5</v>
      </c>
      <c r="AJ48" s="641">
        <f t="shared" si="15"/>
        <v>1</v>
      </c>
      <c r="AK48" s="641">
        <f t="shared" si="15"/>
        <v>0</v>
      </c>
      <c r="AL48" s="641">
        <f t="shared" si="15"/>
        <v>5</v>
      </c>
      <c r="AM48" s="641">
        <f t="shared" si="15"/>
        <v>4</v>
      </c>
      <c r="AN48" s="644">
        <f t="shared" si="15"/>
        <v>0</v>
      </c>
      <c r="AO48" s="644">
        <f t="shared" si="15"/>
        <v>2</v>
      </c>
      <c r="AP48" s="644">
        <f t="shared" si="15"/>
        <v>0</v>
      </c>
      <c r="AQ48" s="644">
        <f t="shared" si="15"/>
        <v>0</v>
      </c>
      <c r="AR48" s="644">
        <f t="shared" si="15"/>
        <v>7</v>
      </c>
      <c r="AS48" s="644">
        <f t="shared" si="15"/>
        <v>5</v>
      </c>
      <c r="AT48" s="644">
        <f t="shared" si="15"/>
        <v>3</v>
      </c>
      <c r="AU48" s="644">
        <f t="shared" si="15"/>
        <v>0</v>
      </c>
      <c r="AV48" s="644">
        <f t="shared" si="15"/>
        <v>0</v>
      </c>
      <c r="AW48" s="644">
        <f t="shared" si="15"/>
        <v>0</v>
      </c>
      <c r="AX48" s="644">
        <f t="shared" si="15"/>
        <v>0</v>
      </c>
      <c r="AY48" s="644">
        <f t="shared" si="15"/>
        <v>2</v>
      </c>
      <c r="AZ48" s="644">
        <f t="shared" si="15"/>
        <v>0</v>
      </c>
      <c r="BA48" s="646">
        <f t="shared" si="15"/>
        <v>3</v>
      </c>
    </row>
    <row r="49" spans="1:53" ht="21" customHeight="1">
      <c r="A49" s="197"/>
      <c r="B49" s="611" t="s">
        <v>562</v>
      </c>
      <c r="C49" s="624">
        <v>4</v>
      </c>
      <c r="D49" s="624">
        <v>4</v>
      </c>
      <c r="E49" s="625" t="s">
        <v>558</v>
      </c>
      <c r="F49" s="624">
        <v>2</v>
      </c>
      <c r="G49" s="625" t="s">
        <v>558</v>
      </c>
      <c r="H49" s="624">
        <v>2</v>
      </c>
      <c r="I49" s="625" t="s">
        <v>558</v>
      </c>
      <c r="J49" s="624">
        <v>0</v>
      </c>
      <c r="K49" s="624">
        <v>0</v>
      </c>
      <c r="L49" s="624">
        <v>3</v>
      </c>
      <c r="M49" s="624">
        <v>0</v>
      </c>
      <c r="N49" s="624">
        <v>0</v>
      </c>
      <c r="O49" s="624">
        <v>3</v>
      </c>
      <c r="P49" s="624">
        <v>0</v>
      </c>
      <c r="Q49" s="624">
        <v>0</v>
      </c>
      <c r="R49" s="625" t="s">
        <v>558</v>
      </c>
      <c r="S49" s="624">
        <v>0</v>
      </c>
      <c r="T49" s="626">
        <v>3</v>
      </c>
      <c r="U49" s="627">
        <v>2</v>
      </c>
      <c r="V49" s="628" t="s">
        <v>558</v>
      </c>
      <c r="W49" s="624">
        <v>0</v>
      </c>
      <c r="X49" s="624">
        <v>3</v>
      </c>
      <c r="Y49" s="624">
        <v>0</v>
      </c>
      <c r="Z49" s="624">
        <v>0</v>
      </c>
      <c r="AA49" s="624">
        <v>0</v>
      </c>
      <c r="AB49" s="625" t="s">
        <v>558</v>
      </c>
      <c r="AC49" s="624">
        <v>1</v>
      </c>
      <c r="AD49" s="624">
        <v>1</v>
      </c>
      <c r="AE49" s="624">
        <v>2</v>
      </c>
      <c r="AF49" s="625" t="s">
        <v>558</v>
      </c>
      <c r="AG49" s="624">
        <v>1</v>
      </c>
      <c r="AH49" s="624">
        <v>1</v>
      </c>
      <c r="AI49" s="624">
        <v>2</v>
      </c>
      <c r="AJ49" s="624">
        <v>0</v>
      </c>
      <c r="AK49" s="624">
        <v>0</v>
      </c>
      <c r="AL49" s="624">
        <v>2</v>
      </c>
      <c r="AM49" s="624">
        <v>1</v>
      </c>
      <c r="AN49" s="627">
        <v>0</v>
      </c>
      <c r="AO49" s="627">
        <v>0</v>
      </c>
      <c r="AP49" s="627">
        <v>0</v>
      </c>
      <c r="AQ49" s="627">
        <v>0</v>
      </c>
      <c r="AR49" s="627">
        <v>3</v>
      </c>
      <c r="AS49" s="627">
        <v>3</v>
      </c>
      <c r="AT49" s="627">
        <v>1</v>
      </c>
      <c r="AU49" s="627">
        <v>0</v>
      </c>
      <c r="AV49" s="627">
        <v>0</v>
      </c>
      <c r="AW49" s="627">
        <v>0</v>
      </c>
      <c r="AX49" s="627">
        <v>0</v>
      </c>
      <c r="AY49" s="627">
        <v>0</v>
      </c>
      <c r="AZ49" s="627">
        <v>0</v>
      </c>
      <c r="BA49" s="629">
        <v>0</v>
      </c>
    </row>
    <row r="50" spans="1:53" ht="21" customHeight="1">
      <c r="A50" s="197"/>
      <c r="B50" s="611" t="s">
        <v>563</v>
      </c>
      <c r="C50" s="624">
        <v>4</v>
      </c>
      <c r="D50" s="624">
        <v>4</v>
      </c>
      <c r="E50" s="625" t="s">
        <v>558</v>
      </c>
      <c r="F50" s="624">
        <v>4</v>
      </c>
      <c r="G50" s="625" t="s">
        <v>558</v>
      </c>
      <c r="H50" s="624">
        <v>4</v>
      </c>
      <c r="I50" s="625" t="s">
        <v>558</v>
      </c>
      <c r="J50" s="624">
        <v>4</v>
      </c>
      <c r="K50" s="624">
        <v>1</v>
      </c>
      <c r="L50" s="624">
        <v>2</v>
      </c>
      <c r="M50" s="624">
        <v>0</v>
      </c>
      <c r="N50" s="624">
        <v>0</v>
      </c>
      <c r="O50" s="624">
        <v>3</v>
      </c>
      <c r="P50" s="624">
        <v>1</v>
      </c>
      <c r="Q50" s="624">
        <v>0</v>
      </c>
      <c r="R50" s="625" t="s">
        <v>558</v>
      </c>
      <c r="S50" s="624">
        <v>0</v>
      </c>
      <c r="T50" s="626">
        <v>3</v>
      </c>
      <c r="U50" s="627">
        <v>3</v>
      </c>
      <c r="V50" s="628" t="s">
        <v>558</v>
      </c>
      <c r="W50" s="624">
        <v>1</v>
      </c>
      <c r="X50" s="624">
        <v>3</v>
      </c>
      <c r="Y50" s="624">
        <v>2</v>
      </c>
      <c r="Z50" s="624">
        <v>3</v>
      </c>
      <c r="AA50" s="624">
        <v>0</v>
      </c>
      <c r="AB50" s="625" t="s">
        <v>558</v>
      </c>
      <c r="AC50" s="624">
        <v>0</v>
      </c>
      <c r="AD50" s="624">
        <v>2</v>
      </c>
      <c r="AE50" s="624">
        <v>3</v>
      </c>
      <c r="AF50" s="625" t="s">
        <v>558</v>
      </c>
      <c r="AG50" s="624">
        <v>2</v>
      </c>
      <c r="AH50" s="624">
        <v>3</v>
      </c>
      <c r="AI50" s="624">
        <v>3</v>
      </c>
      <c r="AJ50" s="624">
        <v>1</v>
      </c>
      <c r="AK50" s="624">
        <v>0</v>
      </c>
      <c r="AL50" s="624">
        <v>3</v>
      </c>
      <c r="AM50" s="624">
        <v>3</v>
      </c>
      <c r="AN50" s="627">
        <v>0</v>
      </c>
      <c r="AO50" s="627">
        <v>2</v>
      </c>
      <c r="AP50" s="627">
        <v>0</v>
      </c>
      <c r="AQ50" s="627">
        <v>0</v>
      </c>
      <c r="AR50" s="627">
        <v>3</v>
      </c>
      <c r="AS50" s="627">
        <v>2</v>
      </c>
      <c r="AT50" s="627">
        <v>2</v>
      </c>
      <c r="AU50" s="627">
        <v>0</v>
      </c>
      <c r="AV50" s="627">
        <v>0</v>
      </c>
      <c r="AW50" s="627">
        <v>0</v>
      </c>
      <c r="AX50" s="627">
        <v>0</v>
      </c>
      <c r="AY50" s="627">
        <v>2</v>
      </c>
      <c r="AZ50" s="627">
        <v>0</v>
      </c>
      <c r="BA50" s="629">
        <v>3</v>
      </c>
    </row>
    <row r="51" spans="1:53" ht="21" customHeight="1">
      <c r="A51" s="197"/>
      <c r="B51" s="611" t="s">
        <v>564</v>
      </c>
      <c r="C51" s="624">
        <v>1</v>
      </c>
      <c r="D51" s="624">
        <v>1</v>
      </c>
      <c r="E51" s="625" t="s">
        <v>558</v>
      </c>
      <c r="F51" s="624">
        <v>0</v>
      </c>
      <c r="G51" s="625" t="s">
        <v>558</v>
      </c>
      <c r="H51" s="624">
        <v>0</v>
      </c>
      <c r="I51" s="625" t="s">
        <v>558</v>
      </c>
      <c r="J51" s="624">
        <v>0</v>
      </c>
      <c r="K51" s="624">
        <v>0</v>
      </c>
      <c r="L51" s="624">
        <v>0</v>
      </c>
      <c r="M51" s="624">
        <v>0</v>
      </c>
      <c r="N51" s="624">
        <v>0</v>
      </c>
      <c r="O51" s="624">
        <v>0</v>
      </c>
      <c r="P51" s="624">
        <v>0</v>
      </c>
      <c r="Q51" s="624">
        <v>1</v>
      </c>
      <c r="R51" s="625" t="s">
        <v>558</v>
      </c>
      <c r="S51" s="624">
        <v>0</v>
      </c>
      <c r="T51" s="626">
        <v>0</v>
      </c>
      <c r="U51" s="627">
        <v>0</v>
      </c>
      <c r="V51" s="628" t="s">
        <v>558</v>
      </c>
      <c r="W51" s="624">
        <v>0</v>
      </c>
      <c r="X51" s="624">
        <v>0</v>
      </c>
      <c r="Y51" s="624">
        <v>0</v>
      </c>
      <c r="Z51" s="624">
        <v>0</v>
      </c>
      <c r="AA51" s="624">
        <v>0</v>
      </c>
      <c r="AB51" s="625" t="s">
        <v>558</v>
      </c>
      <c r="AC51" s="624">
        <v>0</v>
      </c>
      <c r="AD51" s="624">
        <v>0</v>
      </c>
      <c r="AE51" s="624">
        <v>0</v>
      </c>
      <c r="AF51" s="625" t="s">
        <v>558</v>
      </c>
      <c r="AG51" s="624">
        <v>0</v>
      </c>
      <c r="AH51" s="624">
        <v>0</v>
      </c>
      <c r="AI51" s="624">
        <v>0</v>
      </c>
      <c r="AJ51" s="624">
        <v>0</v>
      </c>
      <c r="AK51" s="624">
        <v>0</v>
      </c>
      <c r="AL51" s="624">
        <v>0</v>
      </c>
      <c r="AM51" s="624">
        <v>0</v>
      </c>
      <c r="AN51" s="627">
        <v>0</v>
      </c>
      <c r="AO51" s="627">
        <v>0</v>
      </c>
      <c r="AP51" s="627">
        <v>0</v>
      </c>
      <c r="AQ51" s="627">
        <v>0</v>
      </c>
      <c r="AR51" s="627">
        <v>1</v>
      </c>
      <c r="AS51" s="627">
        <v>0</v>
      </c>
      <c r="AT51" s="627">
        <v>0</v>
      </c>
      <c r="AU51" s="627">
        <v>0</v>
      </c>
      <c r="AV51" s="627">
        <v>0</v>
      </c>
      <c r="AW51" s="627">
        <v>0</v>
      </c>
      <c r="AX51" s="627">
        <v>0</v>
      </c>
      <c r="AY51" s="627">
        <v>0</v>
      </c>
      <c r="AZ51" s="627">
        <v>0</v>
      </c>
      <c r="BA51" s="629">
        <v>0</v>
      </c>
    </row>
    <row r="52" spans="1:53" ht="21" customHeight="1">
      <c r="A52" s="677" t="s">
        <v>565</v>
      </c>
      <c r="B52" s="678"/>
      <c r="C52" s="679">
        <f>SUM(C53:C55)</f>
        <v>2</v>
      </c>
      <c r="D52" s="679">
        <f>SUM(D53:D55)</f>
        <v>2</v>
      </c>
      <c r="E52" s="680" t="s">
        <v>558</v>
      </c>
      <c r="F52" s="679">
        <f>SUM(F53:F55)</f>
        <v>1</v>
      </c>
      <c r="G52" s="680" t="s">
        <v>558</v>
      </c>
      <c r="H52" s="679">
        <f>SUM(H53:H55)</f>
        <v>1</v>
      </c>
      <c r="I52" s="680" t="s">
        <v>558</v>
      </c>
      <c r="J52" s="679">
        <f aca="true" t="shared" si="16" ref="J52:Q52">SUM(J53:J55)</f>
        <v>0</v>
      </c>
      <c r="K52" s="679">
        <f t="shared" si="16"/>
        <v>0</v>
      </c>
      <c r="L52" s="679">
        <f t="shared" si="16"/>
        <v>0</v>
      </c>
      <c r="M52" s="679">
        <f t="shared" si="16"/>
        <v>0</v>
      </c>
      <c r="N52" s="679">
        <f t="shared" si="16"/>
        <v>0</v>
      </c>
      <c r="O52" s="679">
        <f t="shared" si="16"/>
        <v>0</v>
      </c>
      <c r="P52" s="679">
        <f t="shared" si="16"/>
        <v>0</v>
      </c>
      <c r="Q52" s="679">
        <f t="shared" si="16"/>
        <v>0</v>
      </c>
      <c r="R52" s="680" t="s">
        <v>558</v>
      </c>
      <c r="S52" s="679">
        <f>SUM(S53:S55)</f>
        <v>0</v>
      </c>
      <c r="T52" s="681">
        <f>SUM(T53:T55)</f>
        <v>1</v>
      </c>
      <c r="U52" s="682">
        <f>SUM(U53:U55)</f>
        <v>1</v>
      </c>
      <c r="V52" s="683" t="s">
        <v>558</v>
      </c>
      <c r="W52" s="679">
        <f>SUM(W53:W55)</f>
        <v>1</v>
      </c>
      <c r="X52" s="679">
        <f>SUM(X53:X55)</f>
        <v>1</v>
      </c>
      <c r="Y52" s="679">
        <f>SUM(Y53:Y55)</f>
        <v>0</v>
      </c>
      <c r="Z52" s="679">
        <f>SUM(Z53:Z55)</f>
        <v>0</v>
      </c>
      <c r="AA52" s="679">
        <f>SUM(AA53:AA55)</f>
        <v>0</v>
      </c>
      <c r="AB52" s="680" t="s">
        <v>558</v>
      </c>
      <c r="AC52" s="679">
        <f>SUM(AC53:AC55)</f>
        <v>0</v>
      </c>
      <c r="AD52" s="679">
        <f>SUM(AD53:AD55)</f>
        <v>2</v>
      </c>
      <c r="AE52" s="679">
        <f>SUM(AE53:AE55)</f>
        <v>0</v>
      </c>
      <c r="AF52" s="680" t="s">
        <v>558</v>
      </c>
      <c r="AG52" s="679">
        <f aca="true" t="shared" si="17" ref="AG52:BA52">SUM(AG53:AG55)</f>
        <v>1</v>
      </c>
      <c r="AH52" s="679">
        <f t="shared" si="17"/>
        <v>0</v>
      </c>
      <c r="AI52" s="679">
        <f t="shared" si="17"/>
        <v>1</v>
      </c>
      <c r="AJ52" s="679">
        <f t="shared" si="17"/>
        <v>0</v>
      </c>
      <c r="AK52" s="679">
        <f t="shared" si="17"/>
        <v>0</v>
      </c>
      <c r="AL52" s="679">
        <f t="shared" si="17"/>
        <v>1</v>
      </c>
      <c r="AM52" s="679">
        <f t="shared" si="17"/>
        <v>1</v>
      </c>
      <c r="AN52" s="682">
        <f t="shared" si="17"/>
        <v>0</v>
      </c>
      <c r="AO52" s="682">
        <f t="shared" si="17"/>
        <v>1</v>
      </c>
      <c r="AP52" s="682">
        <f t="shared" si="17"/>
        <v>0</v>
      </c>
      <c r="AQ52" s="682">
        <f t="shared" si="17"/>
        <v>0</v>
      </c>
      <c r="AR52" s="682">
        <f t="shared" si="17"/>
        <v>2</v>
      </c>
      <c r="AS52" s="682">
        <f t="shared" si="17"/>
        <v>0</v>
      </c>
      <c r="AT52" s="682">
        <f t="shared" si="17"/>
        <v>1</v>
      </c>
      <c r="AU52" s="682">
        <f t="shared" si="17"/>
        <v>0</v>
      </c>
      <c r="AV52" s="682">
        <f t="shared" si="17"/>
        <v>0</v>
      </c>
      <c r="AW52" s="682">
        <f t="shared" si="17"/>
        <v>0</v>
      </c>
      <c r="AX52" s="682">
        <f t="shared" si="17"/>
        <v>1</v>
      </c>
      <c r="AY52" s="682">
        <f t="shared" si="17"/>
        <v>0</v>
      </c>
      <c r="AZ52" s="682">
        <f t="shared" si="17"/>
        <v>0</v>
      </c>
      <c r="BA52" s="684">
        <f t="shared" si="17"/>
        <v>0</v>
      </c>
    </row>
    <row r="53" spans="1:53" ht="21" customHeight="1">
      <c r="A53" s="197"/>
      <c r="B53" s="611" t="s">
        <v>566</v>
      </c>
      <c r="C53" s="624">
        <v>0</v>
      </c>
      <c r="D53" s="624">
        <v>0</v>
      </c>
      <c r="E53" s="625" t="s">
        <v>558</v>
      </c>
      <c r="F53" s="624">
        <v>0</v>
      </c>
      <c r="G53" s="625" t="s">
        <v>558</v>
      </c>
      <c r="H53" s="624">
        <v>0</v>
      </c>
      <c r="I53" s="625" t="s">
        <v>558</v>
      </c>
      <c r="J53" s="624">
        <v>0</v>
      </c>
      <c r="K53" s="624">
        <v>0</v>
      </c>
      <c r="L53" s="624">
        <v>0</v>
      </c>
      <c r="M53" s="624">
        <v>0</v>
      </c>
      <c r="N53" s="624">
        <v>0</v>
      </c>
      <c r="O53" s="624">
        <v>0</v>
      </c>
      <c r="P53" s="624">
        <v>0</v>
      </c>
      <c r="Q53" s="624">
        <v>0</v>
      </c>
      <c r="R53" s="625" t="s">
        <v>558</v>
      </c>
      <c r="S53" s="624">
        <v>0</v>
      </c>
      <c r="T53" s="626">
        <v>0</v>
      </c>
      <c r="U53" s="627">
        <v>0</v>
      </c>
      <c r="V53" s="628" t="s">
        <v>558</v>
      </c>
      <c r="W53" s="624">
        <v>0</v>
      </c>
      <c r="X53" s="624">
        <v>0</v>
      </c>
      <c r="Y53" s="624">
        <v>0</v>
      </c>
      <c r="Z53" s="624">
        <v>0</v>
      </c>
      <c r="AA53" s="624">
        <v>0</v>
      </c>
      <c r="AB53" s="625" t="s">
        <v>558</v>
      </c>
      <c r="AC53" s="624">
        <v>0</v>
      </c>
      <c r="AD53" s="624">
        <v>0</v>
      </c>
      <c r="AE53" s="624">
        <v>0</v>
      </c>
      <c r="AF53" s="625" t="s">
        <v>558</v>
      </c>
      <c r="AG53" s="624">
        <v>0</v>
      </c>
      <c r="AH53" s="624">
        <v>0</v>
      </c>
      <c r="AI53" s="624">
        <v>0</v>
      </c>
      <c r="AJ53" s="624">
        <v>0</v>
      </c>
      <c r="AK53" s="624">
        <v>0</v>
      </c>
      <c r="AL53" s="624">
        <v>0</v>
      </c>
      <c r="AM53" s="624">
        <v>0</v>
      </c>
      <c r="AN53" s="627">
        <v>0</v>
      </c>
      <c r="AO53" s="627">
        <v>0</v>
      </c>
      <c r="AP53" s="627">
        <v>0</v>
      </c>
      <c r="AQ53" s="627">
        <v>0</v>
      </c>
      <c r="AR53" s="627">
        <v>0</v>
      </c>
      <c r="AS53" s="627">
        <v>0</v>
      </c>
      <c r="AT53" s="627">
        <v>0</v>
      </c>
      <c r="AU53" s="627">
        <v>0</v>
      </c>
      <c r="AV53" s="627">
        <v>0</v>
      </c>
      <c r="AW53" s="627">
        <v>0</v>
      </c>
      <c r="AX53" s="627">
        <v>0</v>
      </c>
      <c r="AY53" s="627">
        <v>0</v>
      </c>
      <c r="AZ53" s="627">
        <v>0</v>
      </c>
      <c r="BA53" s="629">
        <v>0</v>
      </c>
    </row>
    <row r="54" spans="1:53" ht="21" customHeight="1">
      <c r="A54" s="197"/>
      <c r="B54" s="611" t="s">
        <v>567</v>
      </c>
      <c r="C54" s="624">
        <v>1</v>
      </c>
      <c r="D54" s="624">
        <v>1</v>
      </c>
      <c r="E54" s="625" t="s">
        <v>558</v>
      </c>
      <c r="F54" s="624">
        <v>0</v>
      </c>
      <c r="G54" s="625" t="s">
        <v>558</v>
      </c>
      <c r="H54" s="624">
        <v>0</v>
      </c>
      <c r="I54" s="625" t="s">
        <v>558</v>
      </c>
      <c r="J54" s="624">
        <v>0</v>
      </c>
      <c r="K54" s="624">
        <v>0</v>
      </c>
      <c r="L54" s="624">
        <v>0</v>
      </c>
      <c r="M54" s="624">
        <v>0</v>
      </c>
      <c r="N54" s="624">
        <v>0</v>
      </c>
      <c r="O54" s="624">
        <v>0</v>
      </c>
      <c r="P54" s="624">
        <v>0</v>
      </c>
      <c r="Q54" s="624">
        <v>0</v>
      </c>
      <c r="R54" s="625" t="s">
        <v>558</v>
      </c>
      <c r="S54" s="624">
        <v>0</v>
      </c>
      <c r="T54" s="626">
        <v>0</v>
      </c>
      <c r="U54" s="627">
        <v>0</v>
      </c>
      <c r="V54" s="628" t="s">
        <v>558</v>
      </c>
      <c r="W54" s="624">
        <v>0</v>
      </c>
      <c r="X54" s="624">
        <v>0</v>
      </c>
      <c r="Y54" s="624">
        <v>0</v>
      </c>
      <c r="Z54" s="624">
        <v>0</v>
      </c>
      <c r="AA54" s="624">
        <v>0</v>
      </c>
      <c r="AB54" s="625" t="s">
        <v>558</v>
      </c>
      <c r="AC54" s="624">
        <v>0</v>
      </c>
      <c r="AD54" s="624">
        <v>1</v>
      </c>
      <c r="AE54" s="624">
        <v>0</v>
      </c>
      <c r="AF54" s="625" t="s">
        <v>558</v>
      </c>
      <c r="AG54" s="624">
        <v>0</v>
      </c>
      <c r="AH54" s="624">
        <v>0</v>
      </c>
      <c r="AI54" s="624">
        <v>0</v>
      </c>
      <c r="AJ54" s="624">
        <v>0</v>
      </c>
      <c r="AK54" s="624">
        <v>0</v>
      </c>
      <c r="AL54" s="624">
        <v>0</v>
      </c>
      <c r="AM54" s="624">
        <v>0</v>
      </c>
      <c r="AN54" s="627">
        <v>0</v>
      </c>
      <c r="AO54" s="627">
        <v>0</v>
      </c>
      <c r="AP54" s="627">
        <v>0</v>
      </c>
      <c r="AQ54" s="627">
        <v>0</v>
      </c>
      <c r="AR54" s="627">
        <v>1</v>
      </c>
      <c r="AS54" s="627">
        <v>0</v>
      </c>
      <c r="AT54" s="627">
        <v>0</v>
      </c>
      <c r="AU54" s="627">
        <v>0</v>
      </c>
      <c r="AV54" s="627">
        <v>0</v>
      </c>
      <c r="AW54" s="627">
        <v>0</v>
      </c>
      <c r="AX54" s="627">
        <v>0</v>
      </c>
      <c r="AY54" s="627">
        <v>0</v>
      </c>
      <c r="AZ54" s="627">
        <v>0</v>
      </c>
      <c r="BA54" s="629">
        <v>0</v>
      </c>
    </row>
    <row r="55" spans="1:53" ht="21" customHeight="1">
      <c r="A55" s="197"/>
      <c r="B55" s="611" t="s">
        <v>568</v>
      </c>
      <c r="C55" s="624">
        <v>1</v>
      </c>
      <c r="D55" s="624">
        <v>1</v>
      </c>
      <c r="E55" s="625" t="s">
        <v>558</v>
      </c>
      <c r="F55" s="624">
        <v>1</v>
      </c>
      <c r="G55" s="625" t="s">
        <v>558</v>
      </c>
      <c r="H55" s="624">
        <v>1</v>
      </c>
      <c r="I55" s="625" t="s">
        <v>558</v>
      </c>
      <c r="J55" s="624">
        <v>0</v>
      </c>
      <c r="K55" s="624">
        <v>0</v>
      </c>
      <c r="L55" s="624">
        <v>0</v>
      </c>
      <c r="M55" s="624">
        <v>0</v>
      </c>
      <c r="N55" s="624">
        <v>0</v>
      </c>
      <c r="O55" s="624">
        <v>0</v>
      </c>
      <c r="P55" s="624">
        <v>0</v>
      </c>
      <c r="Q55" s="624">
        <v>0</v>
      </c>
      <c r="R55" s="625" t="s">
        <v>558</v>
      </c>
      <c r="S55" s="624">
        <v>0</v>
      </c>
      <c r="T55" s="626">
        <v>1</v>
      </c>
      <c r="U55" s="627">
        <v>1</v>
      </c>
      <c r="V55" s="628" t="s">
        <v>558</v>
      </c>
      <c r="W55" s="624">
        <v>1</v>
      </c>
      <c r="X55" s="624">
        <v>1</v>
      </c>
      <c r="Y55" s="624">
        <v>0</v>
      </c>
      <c r="Z55" s="624">
        <v>0</v>
      </c>
      <c r="AA55" s="624">
        <v>0</v>
      </c>
      <c r="AB55" s="625" t="s">
        <v>558</v>
      </c>
      <c r="AC55" s="624">
        <v>0</v>
      </c>
      <c r="AD55" s="624">
        <v>1</v>
      </c>
      <c r="AE55" s="624">
        <v>0</v>
      </c>
      <c r="AF55" s="625" t="s">
        <v>558</v>
      </c>
      <c r="AG55" s="624">
        <v>1</v>
      </c>
      <c r="AH55" s="624">
        <v>0</v>
      </c>
      <c r="AI55" s="624">
        <v>1</v>
      </c>
      <c r="AJ55" s="624">
        <v>0</v>
      </c>
      <c r="AK55" s="624">
        <v>0</v>
      </c>
      <c r="AL55" s="624">
        <v>1</v>
      </c>
      <c r="AM55" s="624">
        <v>1</v>
      </c>
      <c r="AN55" s="627">
        <v>0</v>
      </c>
      <c r="AO55" s="627">
        <v>1</v>
      </c>
      <c r="AP55" s="627">
        <v>0</v>
      </c>
      <c r="AQ55" s="627">
        <v>0</v>
      </c>
      <c r="AR55" s="627">
        <v>1</v>
      </c>
      <c r="AS55" s="627">
        <v>0</v>
      </c>
      <c r="AT55" s="627">
        <v>1</v>
      </c>
      <c r="AU55" s="627">
        <v>0</v>
      </c>
      <c r="AV55" s="627">
        <v>0</v>
      </c>
      <c r="AW55" s="627">
        <v>0</v>
      </c>
      <c r="AX55" s="627">
        <v>1</v>
      </c>
      <c r="AY55" s="627">
        <v>0</v>
      </c>
      <c r="AZ55" s="627">
        <v>0</v>
      </c>
      <c r="BA55" s="629">
        <v>0</v>
      </c>
    </row>
    <row r="56" spans="1:53" ht="21" customHeight="1">
      <c r="A56" s="639" t="s">
        <v>569</v>
      </c>
      <c r="B56" s="640"/>
      <c r="C56" s="641">
        <f>SUM(C57:C59)</f>
        <v>8</v>
      </c>
      <c r="D56" s="641">
        <f>SUM(D57:D59)</f>
        <v>8</v>
      </c>
      <c r="E56" s="642" t="s">
        <v>558</v>
      </c>
      <c r="F56" s="641">
        <f>SUM(F57:F59)</f>
        <v>1</v>
      </c>
      <c r="G56" s="642" t="s">
        <v>558</v>
      </c>
      <c r="H56" s="641">
        <f>SUM(H57:H59)</f>
        <v>1</v>
      </c>
      <c r="I56" s="642" t="s">
        <v>558</v>
      </c>
      <c r="J56" s="641">
        <f aca="true" t="shared" si="18" ref="J56:Q56">SUM(J57:J59)</f>
        <v>1</v>
      </c>
      <c r="K56" s="641">
        <f t="shared" si="18"/>
        <v>0</v>
      </c>
      <c r="L56" s="641">
        <f t="shared" si="18"/>
        <v>1</v>
      </c>
      <c r="M56" s="641">
        <f t="shared" si="18"/>
        <v>0</v>
      </c>
      <c r="N56" s="641">
        <f t="shared" si="18"/>
        <v>0</v>
      </c>
      <c r="O56" s="641">
        <f t="shared" si="18"/>
        <v>3</v>
      </c>
      <c r="P56" s="641">
        <f t="shared" si="18"/>
        <v>0</v>
      </c>
      <c r="Q56" s="641">
        <f t="shared" si="18"/>
        <v>1</v>
      </c>
      <c r="R56" s="642" t="s">
        <v>558</v>
      </c>
      <c r="S56" s="641">
        <f>SUM(S57:S59)</f>
        <v>0</v>
      </c>
      <c r="T56" s="643">
        <f>SUM(T57:T59)</f>
        <v>5</v>
      </c>
      <c r="U56" s="644">
        <f>SUM(U57:U59)</f>
        <v>1</v>
      </c>
      <c r="V56" s="645" t="s">
        <v>558</v>
      </c>
      <c r="W56" s="641">
        <f>SUM(W57:W59)</f>
        <v>0</v>
      </c>
      <c r="X56" s="641">
        <f>SUM(X57:X59)</f>
        <v>6</v>
      </c>
      <c r="Y56" s="641">
        <f>SUM(Y57:Y59)</f>
        <v>1</v>
      </c>
      <c r="Z56" s="641">
        <f>SUM(Z57:Z59)</f>
        <v>1</v>
      </c>
      <c r="AA56" s="641">
        <f>SUM(AA57:AA59)</f>
        <v>0</v>
      </c>
      <c r="AB56" s="642" t="s">
        <v>558</v>
      </c>
      <c r="AC56" s="641">
        <f>SUM(AC57:AC59)</f>
        <v>0</v>
      </c>
      <c r="AD56" s="641">
        <f>SUM(AD57:AD59)</f>
        <v>1</v>
      </c>
      <c r="AE56" s="641">
        <f>SUM(AE57:AE59)</f>
        <v>2</v>
      </c>
      <c r="AF56" s="642" t="s">
        <v>558</v>
      </c>
      <c r="AG56" s="641">
        <f aca="true" t="shared" si="19" ref="AG56:BA56">SUM(AG57:AG59)</f>
        <v>0</v>
      </c>
      <c r="AH56" s="641">
        <f t="shared" si="19"/>
        <v>1</v>
      </c>
      <c r="AI56" s="641">
        <f t="shared" si="19"/>
        <v>6</v>
      </c>
      <c r="AJ56" s="641">
        <f t="shared" si="19"/>
        <v>1</v>
      </c>
      <c r="AK56" s="641">
        <f t="shared" si="19"/>
        <v>0</v>
      </c>
      <c r="AL56" s="641">
        <f t="shared" si="19"/>
        <v>5</v>
      </c>
      <c r="AM56" s="641">
        <f t="shared" si="19"/>
        <v>3</v>
      </c>
      <c r="AN56" s="644">
        <f t="shared" si="19"/>
        <v>0</v>
      </c>
      <c r="AO56" s="644">
        <f t="shared" si="19"/>
        <v>2</v>
      </c>
      <c r="AP56" s="644">
        <f t="shared" si="19"/>
        <v>0</v>
      </c>
      <c r="AQ56" s="644">
        <f t="shared" si="19"/>
        <v>1</v>
      </c>
      <c r="AR56" s="644">
        <f t="shared" si="19"/>
        <v>6</v>
      </c>
      <c r="AS56" s="644">
        <f t="shared" si="19"/>
        <v>4</v>
      </c>
      <c r="AT56" s="644">
        <f t="shared" si="19"/>
        <v>3</v>
      </c>
      <c r="AU56" s="644">
        <f t="shared" si="19"/>
        <v>0</v>
      </c>
      <c r="AV56" s="644">
        <f t="shared" si="19"/>
        <v>0</v>
      </c>
      <c r="AW56" s="644">
        <f t="shared" si="19"/>
        <v>0</v>
      </c>
      <c r="AX56" s="644">
        <f t="shared" si="19"/>
        <v>0</v>
      </c>
      <c r="AY56" s="644">
        <f t="shared" si="19"/>
        <v>0</v>
      </c>
      <c r="AZ56" s="644">
        <f t="shared" si="19"/>
        <v>0</v>
      </c>
      <c r="BA56" s="646">
        <f t="shared" si="19"/>
        <v>2</v>
      </c>
    </row>
    <row r="57" spans="1:53" ht="21" customHeight="1">
      <c r="A57" s="197"/>
      <c r="B57" s="611" t="s">
        <v>570</v>
      </c>
      <c r="C57" s="624">
        <v>3</v>
      </c>
      <c r="D57" s="624">
        <v>3</v>
      </c>
      <c r="E57" s="625" t="s">
        <v>558</v>
      </c>
      <c r="F57" s="624">
        <v>1</v>
      </c>
      <c r="G57" s="625" t="s">
        <v>558</v>
      </c>
      <c r="H57" s="624">
        <v>1</v>
      </c>
      <c r="I57" s="625" t="s">
        <v>558</v>
      </c>
      <c r="J57" s="624">
        <v>1</v>
      </c>
      <c r="K57" s="624">
        <v>0</v>
      </c>
      <c r="L57" s="624">
        <v>1</v>
      </c>
      <c r="M57" s="624">
        <v>0</v>
      </c>
      <c r="N57" s="624">
        <v>0</v>
      </c>
      <c r="O57" s="624">
        <v>3</v>
      </c>
      <c r="P57" s="624">
        <v>0</v>
      </c>
      <c r="Q57" s="624">
        <v>1</v>
      </c>
      <c r="R57" s="625" t="s">
        <v>558</v>
      </c>
      <c r="S57" s="624">
        <v>0</v>
      </c>
      <c r="T57" s="626">
        <v>2</v>
      </c>
      <c r="U57" s="627">
        <v>1</v>
      </c>
      <c r="V57" s="628" t="s">
        <v>558</v>
      </c>
      <c r="W57" s="624">
        <v>0</v>
      </c>
      <c r="X57" s="624">
        <v>3</v>
      </c>
      <c r="Y57" s="624">
        <v>1</v>
      </c>
      <c r="Z57" s="624">
        <v>1</v>
      </c>
      <c r="AA57" s="624">
        <v>0</v>
      </c>
      <c r="AB57" s="625" t="s">
        <v>558</v>
      </c>
      <c r="AC57" s="624">
        <v>0</v>
      </c>
      <c r="AD57" s="624">
        <v>0</v>
      </c>
      <c r="AE57" s="624">
        <v>1</v>
      </c>
      <c r="AF57" s="625" t="s">
        <v>558</v>
      </c>
      <c r="AG57" s="624">
        <v>0</v>
      </c>
      <c r="AH57" s="624">
        <v>1</v>
      </c>
      <c r="AI57" s="624">
        <v>3</v>
      </c>
      <c r="AJ57" s="624">
        <v>1</v>
      </c>
      <c r="AK57" s="624">
        <v>0</v>
      </c>
      <c r="AL57" s="624">
        <v>3</v>
      </c>
      <c r="AM57" s="624">
        <v>1</v>
      </c>
      <c r="AN57" s="627">
        <v>0</v>
      </c>
      <c r="AO57" s="627">
        <v>2</v>
      </c>
      <c r="AP57" s="627">
        <v>0</v>
      </c>
      <c r="AQ57" s="627">
        <v>0</v>
      </c>
      <c r="AR57" s="627">
        <v>3</v>
      </c>
      <c r="AS57" s="627">
        <v>3</v>
      </c>
      <c r="AT57" s="627">
        <v>1</v>
      </c>
      <c r="AU57" s="627">
        <v>0</v>
      </c>
      <c r="AV57" s="627">
        <v>0</v>
      </c>
      <c r="AW57" s="627">
        <v>0</v>
      </c>
      <c r="AX57" s="627">
        <v>0</v>
      </c>
      <c r="AY57" s="627">
        <v>0</v>
      </c>
      <c r="AZ57" s="627">
        <v>0</v>
      </c>
      <c r="BA57" s="629">
        <v>2</v>
      </c>
    </row>
    <row r="58" spans="1:53" ht="21" customHeight="1">
      <c r="A58" s="197"/>
      <c r="B58" s="611" t="s">
        <v>217</v>
      </c>
      <c r="C58" s="624">
        <v>2</v>
      </c>
      <c r="D58" s="624">
        <v>2</v>
      </c>
      <c r="E58" s="625" t="s">
        <v>558</v>
      </c>
      <c r="F58" s="624">
        <v>0</v>
      </c>
      <c r="G58" s="625" t="s">
        <v>558</v>
      </c>
      <c r="H58" s="624">
        <v>0</v>
      </c>
      <c r="I58" s="625" t="s">
        <v>558</v>
      </c>
      <c r="J58" s="624">
        <v>0</v>
      </c>
      <c r="K58" s="624">
        <v>0</v>
      </c>
      <c r="L58" s="624">
        <v>0</v>
      </c>
      <c r="M58" s="624">
        <v>0</v>
      </c>
      <c r="N58" s="624">
        <v>0</v>
      </c>
      <c r="O58" s="624">
        <v>0</v>
      </c>
      <c r="P58" s="624">
        <v>0</v>
      </c>
      <c r="Q58" s="624">
        <v>0</v>
      </c>
      <c r="R58" s="625" t="s">
        <v>558</v>
      </c>
      <c r="S58" s="624">
        <v>0</v>
      </c>
      <c r="T58" s="626">
        <v>2</v>
      </c>
      <c r="U58" s="627">
        <v>0</v>
      </c>
      <c r="V58" s="628" t="s">
        <v>558</v>
      </c>
      <c r="W58" s="624">
        <v>0</v>
      </c>
      <c r="X58" s="624">
        <v>2</v>
      </c>
      <c r="Y58" s="624">
        <v>0</v>
      </c>
      <c r="Z58" s="624">
        <v>0</v>
      </c>
      <c r="AA58" s="624">
        <v>0</v>
      </c>
      <c r="AB58" s="625" t="s">
        <v>558</v>
      </c>
      <c r="AC58" s="624">
        <v>0</v>
      </c>
      <c r="AD58" s="624">
        <v>0</v>
      </c>
      <c r="AE58" s="624">
        <v>1</v>
      </c>
      <c r="AF58" s="625" t="s">
        <v>558</v>
      </c>
      <c r="AG58" s="624">
        <v>0</v>
      </c>
      <c r="AH58" s="624">
        <v>0</v>
      </c>
      <c r="AI58" s="624">
        <v>1</v>
      </c>
      <c r="AJ58" s="624">
        <v>0</v>
      </c>
      <c r="AK58" s="624">
        <v>0</v>
      </c>
      <c r="AL58" s="624">
        <v>1</v>
      </c>
      <c r="AM58" s="624">
        <v>1</v>
      </c>
      <c r="AN58" s="627">
        <v>0</v>
      </c>
      <c r="AO58" s="627">
        <v>0</v>
      </c>
      <c r="AP58" s="627">
        <v>0</v>
      </c>
      <c r="AQ58" s="627">
        <v>1</v>
      </c>
      <c r="AR58" s="627">
        <v>1</v>
      </c>
      <c r="AS58" s="627">
        <v>1</v>
      </c>
      <c r="AT58" s="627">
        <v>1</v>
      </c>
      <c r="AU58" s="627">
        <v>0</v>
      </c>
      <c r="AV58" s="627">
        <v>0</v>
      </c>
      <c r="AW58" s="627">
        <v>0</v>
      </c>
      <c r="AX58" s="627">
        <v>0</v>
      </c>
      <c r="AY58" s="627">
        <v>0</v>
      </c>
      <c r="AZ58" s="627">
        <v>0</v>
      </c>
      <c r="BA58" s="629">
        <v>0</v>
      </c>
    </row>
    <row r="59" spans="1:53" ht="21" customHeight="1">
      <c r="A59" s="647"/>
      <c r="B59" s="648" t="s">
        <v>218</v>
      </c>
      <c r="C59" s="649">
        <v>3</v>
      </c>
      <c r="D59" s="649">
        <v>3</v>
      </c>
      <c r="E59" s="650" t="s">
        <v>558</v>
      </c>
      <c r="F59" s="649">
        <v>0</v>
      </c>
      <c r="G59" s="650" t="s">
        <v>558</v>
      </c>
      <c r="H59" s="649">
        <v>0</v>
      </c>
      <c r="I59" s="650" t="s">
        <v>558</v>
      </c>
      <c r="J59" s="649">
        <v>0</v>
      </c>
      <c r="K59" s="649">
        <v>0</v>
      </c>
      <c r="L59" s="649">
        <v>0</v>
      </c>
      <c r="M59" s="649">
        <v>0</v>
      </c>
      <c r="N59" s="649">
        <v>0</v>
      </c>
      <c r="O59" s="649">
        <v>0</v>
      </c>
      <c r="P59" s="649">
        <v>0</v>
      </c>
      <c r="Q59" s="649">
        <v>0</v>
      </c>
      <c r="R59" s="650" t="s">
        <v>558</v>
      </c>
      <c r="S59" s="649">
        <v>0</v>
      </c>
      <c r="T59" s="651">
        <v>1</v>
      </c>
      <c r="U59" s="652">
        <v>0</v>
      </c>
      <c r="V59" s="653" t="s">
        <v>558</v>
      </c>
      <c r="W59" s="649">
        <v>0</v>
      </c>
      <c r="X59" s="649">
        <v>1</v>
      </c>
      <c r="Y59" s="649">
        <v>0</v>
      </c>
      <c r="Z59" s="649">
        <v>0</v>
      </c>
      <c r="AA59" s="649">
        <v>0</v>
      </c>
      <c r="AB59" s="650" t="s">
        <v>558</v>
      </c>
      <c r="AC59" s="649">
        <v>0</v>
      </c>
      <c r="AD59" s="649">
        <v>1</v>
      </c>
      <c r="AE59" s="649">
        <v>0</v>
      </c>
      <c r="AF59" s="650" t="s">
        <v>558</v>
      </c>
      <c r="AG59" s="649">
        <v>0</v>
      </c>
      <c r="AH59" s="649">
        <v>0</v>
      </c>
      <c r="AI59" s="649">
        <v>2</v>
      </c>
      <c r="AJ59" s="649">
        <v>0</v>
      </c>
      <c r="AK59" s="649">
        <v>0</v>
      </c>
      <c r="AL59" s="649">
        <v>1</v>
      </c>
      <c r="AM59" s="649">
        <v>1</v>
      </c>
      <c r="AN59" s="652">
        <v>0</v>
      </c>
      <c r="AO59" s="652">
        <v>0</v>
      </c>
      <c r="AP59" s="652">
        <v>0</v>
      </c>
      <c r="AQ59" s="652">
        <v>0</v>
      </c>
      <c r="AR59" s="652">
        <v>2</v>
      </c>
      <c r="AS59" s="652">
        <v>0</v>
      </c>
      <c r="AT59" s="652">
        <v>1</v>
      </c>
      <c r="AU59" s="652">
        <v>0</v>
      </c>
      <c r="AV59" s="652">
        <v>0</v>
      </c>
      <c r="AW59" s="652">
        <v>0</v>
      </c>
      <c r="AX59" s="652">
        <v>0</v>
      </c>
      <c r="AY59" s="652">
        <v>0</v>
      </c>
      <c r="AZ59" s="652">
        <v>0</v>
      </c>
      <c r="BA59" s="654">
        <v>0</v>
      </c>
    </row>
    <row r="60" spans="1:53" ht="21" customHeight="1">
      <c r="A60" s="639" t="s">
        <v>121</v>
      </c>
      <c r="B60" s="640"/>
      <c r="C60" s="641">
        <f>SUM(C61:C62)</f>
        <v>3</v>
      </c>
      <c r="D60" s="641">
        <f>SUM(D61:D62)</f>
        <v>3</v>
      </c>
      <c r="E60" s="642" t="s">
        <v>558</v>
      </c>
      <c r="F60" s="641">
        <f>SUM(F61:F62)</f>
        <v>1</v>
      </c>
      <c r="G60" s="642" t="s">
        <v>558</v>
      </c>
      <c r="H60" s="641">
        <f>SUM(H61:H62)</f>
        <v>2</v>
      </c>
      <c r="I60" s="642" t="s">
        <v>558</v>
      </c>
      <c r="J60" s="641">
        <f aca="true" t="shared" si="20" ref="J60:Q60">SUM(J61:J62)</f>
        <v>1</v>
      </c>
      <c r="K60" s="641">
        <f t="shared" si="20"/>
        <v>0</v>
      </c>
      <c r="L60" s="641">
        <f t="shared" si="20"/>
        <v>1</v>
      </c>
      <c r="M60" s="641">
        <f t="shared" si="20"/>
        <v>0</v>
      </c>
      <c r="N60" s="641">
        <f t="shared" si="20"/>
        <v>0</v>
      </c>
      <c r="O60" s="641">
        <f t="shared" si="20"/>
        <v>2</v>
      </c>
      <c r="P60" s="641">
        <f t="shared" si="20"/>
        <v>0</v>
      </c>
      <c r="Q60" s="641">
        <f t="shared" si="20"/>
        <v>0</v>
      </c>
      <c r="R60" s="642" t="s">
        <v>558</v>
      </c>
      <c r="S60" s="641">
        <f>SUM(S61:S62)</f>
        <v>0</v>
      </c>
      <c r="T60" s="643">
        <f>SUM(T61:T62)</f>
        <v>1</v>
      </c>
      <c r="U60" s="644">
        <f>SUM(U61:U62)</f>
        <v>1</v>
      </c>
      <c r="V60" s="645" t="s">
        <v>558</v>
      </c>
      <c r="W60" s="641">
        <f>SUM(W61:W62)</f>
        <v>0</v>
      </c>
      <c r="X60" s="641">
        <f>SUM(X61:X62)</f>
        <v>3</v>
      </c>
      <c r="Y60" s="641">
        <f>SUM(Y61:Y62)</f>
        <v>0</v>
      </c>
      <c r="Z60" s="641">
        <f>SUM(Z61:Z62)</f>
        <v>0</v>
      </c>
      <c r="AA60" s="641">
        <f>SUM(AA61:AA62)</f>
        <v>0</v>
      </c>
      <c r="AB60" s="642" t="s">
        <v>558</v>
      </c>
      <c r="AC60" s="641">
        <f>SUM(AC61:AC62)</f>
        <v>0</v>
      </c>
      <c r="AD60" s="641">
        <f>SUM(AD61:AD62)</f>
        <v>1</v>
      </c>
      <c r="AE60" s="641">
        <f>SUM(AE61:AE62)</f>
        <v>2</v>
      </c>
      <c r="AF60" s="642" t="s">
        <v>558</v>
      </c>
      <c r="AG60" s="641">
        <f aca="true" t="shared" si="21" ref="AG60:BA60">SUM(AG61:AG62)</f>
        <v>0</v>
      </c>
      <c r="AH60" s="641">
        <f t="shared" si="21"/>
        <v>2</v>
      </c>
      <c r="AI60" s="641">
        <f t="shared" si="21"/>
        <v>2</v>
      </c>
      <c r="AJ60" s="641">
        <f t="shared" si="21"/>
        <v>0</v>
      </c>
      <c r="AK60" s="641">
        <f t="shared" si="21"/>
        <v>0</v>
      </c>
      <c r="AL60" s="641">
        <f t="shared" si="21"/>
        <v>2</v>
      </c>
      <c r="AM60" s="641">
        <f t="shared" si="21"/>
        <v>1</v>
      </c>
      <c r="AN60" s="644">
        <f t="shared" si="21"/>
        <v>0</v>
      </c>
      <c r="AO60" s="644">
        <f t="shared" si="21"/>
        <v>1</v>
      </c>
      <c r="AP60" s="644">
        <f t="shared" si="21"/>
        <v>0</v>
      </c>
      <c r="AQ60" s="644">
        <f t="shared" si="21"/>
        <v>0</v>
      </c>
      <c r="AR60" s="644">
        <f t="shared" si="21"/>
        <v>2</v>
      </c>
      <c r="AS60" s="644">
        <f t="shared" si="21"/>
        <v>3</v>
      </c>
      <c r="AT60" s="644">
        <f t="shared" si="21"/>
        <v>1</v>
      </c>
      <c r="AU60" s="644">
        <f t="shared" si="21"/>
        <v>1</v>
      </c>
      <c r="AV60" s="644">
        <f t="shared" si="21"/>
        <v>0</v>
      </c>
      <c r="AW60" s="644">
        <f t="shared" si="21"/>
        <v>0</v>
      </c>
      <c r="AX60" s="644">
        <f t="shared" si="21"/>
        <v>1</v>
      </c>
      <c r="AY60" s="644">
        <f t="shared" si="21"/>
        <v>0</v>
      </c>
      <c r="AZ60" s="644">
        <f t="shared" si="21"/>
        <v>0</v>
      </c>
      <c r="BA60" s="646">
        <f t="shared" si="21"/>
        <v>0</v>
      </c>
    </row>
    <row r="61" spans="1:53" ht="21" customHeight="1">
      <c r="A61" s="197"/>
      <c r="B61" s="611" t="s">
        <v>219</v>
      </c>
      <c r="C61" s="624">
        <v>1</v>
      </c>
      <c r="D61" s="624">
        <v>1</v>
      </c>
      <c r="E61" s="625" t="s">
        <v>558</v>
      </c>
      <c r="F61" s="624">
        <v>1</v>
      </c>
      <c r="G61" s="625" t="s">
        <v>558</v>
      </c>
      <c r="H61" s="624">
        <v>1</v>
      </c>
      <c r="I61" s="625" t="s">
        <v>558</v>
      </c>
      <c r="J61" s="624">
        <v>0</v>
      </c>
      <c r="K61" s="624">
        <v>0</v>
      </c>
      <c r="L61" s="624">
        <v>1</v>
      </c>
      <c r="M61" s="624">
        <v>0</v>
      </c>
      <c r="N61" s="624">
        <v>0</v>
      </c>
      <c r="O61" s="624">
        <v>1</v>
      </c>
      <c r="P61" s="624">
        <v>0</v>
      </c>
      <c r="Q61" s="624">
        <v>0</v>
      </c>
      <c r="R61" s="625" t="s">
        <v>558</v>
      </c>
      <c r="S61" s="624">
        <v>0</v>
      </c>
      <c r="T61" s="626">
        <v>1</v>
      </c>
      <c r="U61" s="627">
        <v>1</v>
      </c>
      <c r="V61" s="628" t="s">
        <v>558</v>
      </c>
      <c r="W61" s="624">
        <v>0</v>
      </c>
      <c r="X61" s="624">
        <v>1</v>
      </c>
      <c r="Y61" s="624">
        <v>0</v>
      </c>
      <c r="Z61" s="624">
        <v>0</v>
      </c>
      <c r="AA61" s="624">
        <v>0</v>
      </c>
      <c r="AB61" s="625" t="s">
        <v>558</v>
      </c>
      <c r="AC61" s="624">
        <v>0</v>
      </c>
      <c r="AD61" s="624">
        <v>1</v>
      </c>
      <c r="AE61" s="624">
        <v>1</v>
      </c>
      <c r="AF61" s="625" t="s">
        <v>558</v>
      </c>
      <c r="AG61" s="624">
        <v>0</v>
      </c>
      <c r="AH61" s="624">
        <v>1</v>
      </c>
      <c r="AI61" s="624">
        <v>1</v>
      </c>
      <c r="AJ61" s="624">
        <v>0</v>
      </c>
      <c r="AK61" s="624">
        <v>0</v>
      </c>
      <c r="AL61" s="624">
        <v>1</v>
      </c>
      <c r="AM61" s="624">
        <v>1</v>
      </c>
      <c r="AN61" s="627">
        <v>0</v>
      </c>
      <c r="AO61" s="627">
        <v>1</v>
      </c>
      <c r="AP61" s="627">
        <v>0</v>
      </c>
      <c r="AQ61" s="627">
        <v>0</v>
      </c>
      <c r="AR61" s="627">
        <v>1</v>
      </c>
      <c r="AS61" s="627">
        <v>1</v>
      </c>
      <c r="AT61" s="627">
        <v>1</v>
      </c>
      <c r="AU61" s="627">
        <v>1</v>
      </c>
      <c r="AV61" s="627">
        <v>0</v>
      </c>
      <c r="AW61" s="627">
        <v>0</v>
      </c>
      <c r="AX61" s="627">
        <v>1</v>
      </c>
      <c r="AY61" s="627">
        <v>0</v>
      </c>
      <c r="AZ61" s="627">
        <v>0</v>
      </c>
      <c r="BA61" s="629">
        <v>0</v>
      </c>
    </row>
    <row r="62" spans="1:53" ht="21" customHeight="1">
      <c r="A62" s="647"/>
      <c r="B62" s="648" t="s">
        <v>123</v>
      </c>
      <c r="C62" s="649">
        <v>2</v>
      </c>
      <c r="D62" s="649">
        <v>2</v>
      </c>
      <c r="E62" s="650" t="s">
        <v>558</v>
      </c>
      <c r="F62" s="649">
        <v>0</v>
      </c>
      <c r="G62" s="650" t="s">
        <v>558</v>
      </c>
      <c r="H62" s="649">
        <v>1</v>
      </c>
      <c r="I62" s="650" t="s">
        <v>558</v>
      </c>
      <c r="J62" s="649">
        <v>1</v>
      </c>
      <c r="K62" s="649">
        <v>0</v>
      </c>
      <c r="L62" s="649">
        <v>0</v>
      </c>
      <c r="M62" s="649">
        <v>0</v>
      </c>
      <c r="N62" s="649">
        <v>0</v>
      </c>
      <c r="O62" s="649">
        <v>1</v>
      </c>
      <c r="P62" s="649">
        <v>0</v>
      </c>
      <c r="Q62" s="649">
        <v>0</v>
      </c>
      <c r="R62" s="650" t="s">
        <v>558</v>
      </c>
      <c r="S62" s="649">
        <v>0</v>
      </c>
      <c r="T62" s="651">
        <v>0</v>
      </c>
      <c r="U62" s="652">
        <v>0</v>
      </c>
      <c r="V62" s="653" t="s">
        <v>558</v>
      </c>
      <c r="W62" s="649">
        <v>0</v>
      </c>
      <c r="X62" s="649">
        <v>2</v>
      </c>
      <c r="Y62" s="649">
        <v>0</v>
      </c>
      <c r="Z62" s="649">
        <v>0</v>
      </c>
      <c r="AA62" s="649">
        <v>0</v>
      </c>
      <c r="AB62" s="650" t="s">
        <v>558</v>
      </c>
      <c r="AC62" s="649">
        <v>0</v>
      </c>
      <c r="AD62" s="649">
        <v>0</v>
      </c>
      <c r="AE62" s="649">
        <v>1</v>
      </c>
      <c r="AF62" s="650" t="s">
        <v>558</v>
      </c>
      <c r="AG62" s="649">
        <v>0</v>
      </c>
      <c r="AH62" s="649">
        <v>1</v>
      </c>
      <c r="AI62" s="649">
        <v>1</v>
      </c>
      <c r="AJ62" s="649">
        <v>0</v>
      </c>
      <c r="AK62" s="649">
        <v>0</v>
      </c>
      <c r="AL62" s="649">
        <v>1</v>
      </c>
      <c r="AM62" s="649">
        <v>0</v>
      </c>
      <c r="AN62" s="652">
        <v>0</v>
      </c>
      <c r="AO62" s="652">
        <v>0</v>
      </c>
      <c r="AP62" s="652">
        <v>0</v>
      </c>
      <c r="AQ62" s="652">
        <v>0</v>
      </c>
      <c r="AR62" s="652">
        <v>1</v>
      </c>
      <c r="AS62" s="652">
        <v>2</v>
      </c>
      <c r="AT62" s="652">
        <v>0</v>
      </c>
      <c r="AU62" s="652">
        <v>0</v>
      </c>
      <c r="AV62" s="652">
        <v>0</v>
      </c>
      <c r="AW62" s="652">
        <v>0</v>
      </c>
      <c r="AX62" s="652">
        <v>0</v>
      </c>
      <c r="AY62" s="652">
        <v>0</v>
      </c>
      <c r="AZ62" s="652">
        <v>0</v>
      </c>
      <c r="BA62" s="654">
        <v>0</v>
      </c>
    </row>
    <row r="63" spans="1:53" ht="21" customHeight="1">
      <c r="A63" s="639" t="s">
        <v>595</v>
      </c>
      <c r="B63" s="640"/>
      <c r="C63" s="641">
        <f>SUM(C64:C65)</f>
        <v>7</v>
      </c>
      <c r="D63" s="641">
        <f>SUM(D64:D65)</f>
        <v>7</v>
      </c>
      <c r="E63" s="642" t="s">
        <v>558</v>
      </c>
      <c r="F63" s="641">
        <f>SUM(F64:F65)</f>
        <v>3</v>
      </c>
      <c r="G63" s="642" t="s">
        <v>558</v>
      </c>
      <c r="H63" s="641">
        <f>SUM(H64:H65)</f>
        <v>4</v>
      </c>
      <c r="I63" s="642" t="s">
        <v>558</v>
      </c>
      <c r="J63" s="641">
        <f aca="true" t="shared" si="22" ref="J63:Q63">SUM(J64:J65)</f>
        <v>4</v>
      </c>
      <c r="K63" s="641">
        <f t="shared" si="22"/>
        <v>0</v>
      </c>
      <c r="L63" s="641">
        <f t="shared" si="22"/>
        <v>3</v>
      </c>
      <c r="M63" s="641">
        <f t="shared" si="22"/>
        <v>1</v>
      </c>
      <c r="N63" s="641">
        <f t="shared" si="22"/>
        <v>0</v>
      </c>
      <c r="O63" s="641">
        <f t="shared" si="22"/>
        <v>4</v>
      </c>
      <c r="P63" s="641">
        <f t="shared" si="22"/>
        <v>0</v>
      </c>
      <c r="Q63" s="641">
        <f t="shared" si="22"/>
        <v>1</v>
      </c>
      <c r="R63" s="642" t="s">
        <v>558</v>
      </c>
      <c r="S63" s="641">
        <f>SUM(S64:S65)</f>
        <v>0</v>
      </c>
      <c r="T63" s="643">
        <f>SUM(T64:T65)</f>
        <v>5</v>
      </c>
      <c r="U63" s="644">
        <f>SUM(U64:U65)</f>
        <v>3</v>
      </c>
      <c r="V63" s="645" t="s">
        <v>558</v>
      </c>
      <c r="W63" s="641">
        <f>SUM(W64:W65)</f>
        <v>2</v>
      </c>
      <c r="X63" s="641">
        <f>SUM(X64:X65)</f>
        <v>5</v>
      </c>
      <c r="Y63" s="641">
        <f>SUM(Y64:Y65)</f>
        <v>0</v>
      </c>
      <c r="Z63" s="641">
        <f>SUM(Z64:Z65)</f>
        <v>0</v>
      </c>
      <c r="AA63" s="641">
        <f>SUM(AA64:AA65)</f>
        <v>0</v>
      </c>
      <c r="AB63" s="642" t="s">
        <v>558</v>
      </c>
      <c r="AC63" s="641">
        <f>SUM(AC64:AC65)</f>
        <v>0</v>
      </c>
      <c r="AD63" s="641">
        <f>SUM(AD64:AD65)</f>
        <v>0</v>
      </c>
      <c r="AE63" s="641">
        <f>SUM(AE64:AE65)</f>
        <v>3</v>
      </c>
      <c r="AF63" s="642" t="s">
        <v>558</v>
      </c>
      <c r="AG63" s="641">
        <f aca="true" t="shared" si="23" ref="AG63:BA63">SUM(AG64:AG65)</f>
        <v>1</v>
      </c>
      <c r="AH63" s="641">
        <f t="shared" si="23"/>
        <v>3</v>
      </c>
      <c r="AI63" s="641">
        <f t="shared" si="23"/>
        <v>6</v>
      </c>
      <c r="AJ63" s="641">
        <f t="shared" si="23"/>
        <v>0</v>
      </c>
      <c r="AK63" s="641">
        <f t="shared" si="23"/>
        <v>0</v>
      </c>
      <c r="AL63" s="641">
        <f t="shared" si="23"/>
        <v>5</v>
      </c>
      <c r="AM63" s="641">
        <f t="shared" si="23"/>
        <v>4</v>
      </c>
      <c r="AN63" s="644">
        <f t="shared" si="23"/>
        <v>0</v>
      </c>
      <c r="AO63" s="644">
        <f t="shared" si="23"/>
        <v>3</v>
      </c>
      <c r="AP63" s="644">
        <f t="shared" si="23"/>
        <v>0</v>
      </c>
      <c r="AQ63" s="644">
        <f t="shared" si="23"/>
        <v>0</v>
      </c>
      <c r="AR63" s="644">
        <f t="shared" si="23"/>
        <v>6</v>
      </c>
      <c r="AS63" s="644">
        <f t="shared" si="23"/>
        <v>6</v>
      </c>
      <c r="AT63" s="644">
        <f t="shared" si="23"/>
        <v>3</v>
      </c>
      <c r="AU63" s="644">
        <f t="shared" si="23"/>
        <v>0</v>
      </c>
      <c r="AV63" s="644">
        <f t="shared" si="23"/>
        <v>0</v>
      </c>
      <c r="AW63" s="644">
        <f t="shared" si="23"/>
        <v>0</v>
      </c>
      <c r="AX63" s="644">
        <f t="shared" si="23"/>
        <v>1</v>
      </c>
      <c r="AY63" s="644">
        <f t="shared" si="23"/>
        <v>0</v>
      </c>
      <c r="AZ63" s="644">
        <f t="shared" si="23"/>
        <v>0</v>
      </c>
      <c r="BA63" s="646">
        <f t="shared" si="23"/>
        <v>1</v>
      </c>
    </row>
    <row r="64" spans="1:53" ht="21" customHeight="1">
      <c r="A64" s="197"/>
      <c r="B64" s="611" t="s">
        <v>220</v>
      </c>
      <c r="C64" s="624">
        <v>4</v>
      </c>
      <c r="D64" s="624">
        <v>4</v>
      </c>
      <c r="E64" s="625" t="s">
        <v>558</v>
      </c>
      <c r="F64" s="624">
        <v>2</v>
      </c>
      <c r="G64" s="625" t="s">
        <v>558</v>
      </c>
      <c r="H64" s="624">
        <v>2</v>
      </c>
      <c r="I64" s="625" t="s">
        <v>558</v>
      </c>
      <c r="J64" s="624">
        <v>2</v>
      </c>
      <c r="K64" s="624">
        <v>0</v>
      </c>
      <c r="L64" s="624">
        <v>2</v>
      </c>
      <c r="M64" s="624">
        <v>1</v>
      </c>
      <c r="N64" s="624">
        <v>0</v>
      </c>
      <c r="O64" s="624">
        <v>3</v>
      </c>
      <c r="P64" s="624">
        <v>0</v>
      </c>
      <c r="Q64" s="624">
        <v>1</v>
      </c>
      <c r="R64" s="625" t="s">
        <v>558</v>
      </c>
      <c r="S64" s="624">
        <v>0</v>
      </c>
      <c r="T64" s="626">
        <v>3</v>
      </c>
      <c r="U64" s="627">
        <v>2</v>
      </c>
      <c r="V64" s="628" t="s">
        <v>558</v>
      </c>
      <c r="W64" s="624">
        <v>2</v>
      </c>
      <c r="X64" s="624">
        <v>2</v>
      </c>
      <c r="Y64" s="624">
        <v>0</v>
      </c>
      <c r="Z64" s="624">
        <v>0</v>
      </c>
      <c r="AA64" s="624">
        <v>0</v>
      </c>
      <c r="AB64" s="625" t="s">
        <v>558</v>
      </c>
      <c r="AC64" s="624">
        <v>0</v>
      </c>
      <c r="AD64" s="624">
        <v>0</v>
      </c>
      <c r="AE64" s="624">
        <v>2</v>
      </c>
      <c r="AF64" s="625" t="s">
        <v>558</v>
      </c>
      <c r="AG64" s="624">
        <v>0</v>
      </c>
      <c r="AH64" s="624">
        <v>2</v>
      </c>
      <c r="AI64" s="624">
        <v>3</v>
      </c>
      <c r="AJ64" s="624">
        <v>0</v>
      </c>
      <c r="AK64" s="624">
        <v>0</v>
      </c>
      <c r="AL64" s="624">
        <v>3</v>
      </c>
      <c r="AM64" s="624">
        <v>3</v>
      </c>
      <c r="AN64" s="627">
        <v>0</v>
      </c>
      <c r="AO64" s="627">
        <v>1</v>
      </c>
      <c r="AP64" s="627">
        <v>0</v>
      </c>
      <c r="AQ64" s="627">
        <v>0</v>
      </c>
      <c r="AR64" s="627">
        <v>3</v>
      </c>
      <c r="AS64" s="627">
        <v>3</v>
      </c>
      <c r="AT64" s="627">
        <v>2</v>
      </c>
      <c r="AU64" s="627">
        <v>0</v>
      </c>
      <c r="AV64" s="627">
        <v>0</v>
      </c>
      <c r="AW64" s="627">
        <v>0</v>
      </c>
      <c r="AX64" s="627">
        <v>0</v>
      </c>
      <c r="AY64" s="627">
        <v>0</v>
      </c>
      <c r="AZ64" s="627">
        <v>0</v>
      </c>
      <c r="BA64" s="629">
        <v>0</v>
      </c>
    </row>
    <row r="65" spans="1:53" ht="21" customHeight="1">
      <c r="A65" s="647"/>
      <c r="B65" s="648" t="s">
        <v>221</v>
      </c>
      <c r="C65" s="649">
        <v>3</v>
      </c>
      <c r="D65" s="649">
        <v>3</v>
      </c>
      <c r="E65" s="650" t="s">
        <v>558</v>
      </c>
      <c r="F65" s="649">
        <v>1</v>
      </c>
      <c r="G65" s="650" t="s">
        <v>558</v>
      </c>
      <c r="H65" s="649">
        <v>2</v>
      </c>
      <c r="I65" s="650" t="s">
        <v>558</v>
      </c>
      <c r="J65" s="649">
        <v>2</v>
      </c>
      <c r="K65" s="649">
        <v>0</v>
      </c>
      <c r="L65" s="649">
        <v>1</v>
      </c>
      <c r="M65" s="649">
        <v>0</v>
      </c>
      <c r="N65" s="649">
        <v>0</v>
      </c>
      <c r="O65" s="649">
        <v>1</v>
      </c>
      <c r="P65" s="649">
        <v>0</v>
      </c>
      <c r="Q65" s="649">
        <v>0</v>
      </c>
      <c r="R65" s="650" t="s">
        <v>558</v>
      </c>
      <c r="S65" s="649">
        <v>0</v>
      </c>
      <c r="T65" s="651">
        <v>2</v>
      </c>
      <c r="U65" s="652">
        <v>1</v>
      </c>
      <c r="V65" s="653" t="s">
        <v>558</v>
      </c>
      <c r="W65" s="649">
        <v>0</v>
      </c>
      <c r="X65" s="649">
        <v>3</v>
      </c>
      <c r="Y65" s="649">
        <v>0</v>
      </c>
      <c r="Z65" s="649">
        <v>0</v>
      </c>
      <c r="AA65" s="649">
        <v>0</v>
      </c>
      <c r="AB65" s="650" t="s">
        <v>558</v>
      </c>
      <c r="AC65" s="649">
        <v>0</v>
      </c>
      <c r="AD65" s="649">
        <v>0</v>
      </c>
      <c r="AE65" s="649">
        <v>1</v>
      </c>
      <c r="AF65" s="650" t="s">
        <v>558</v>
      </c>
      <c r="AG65" s="649">
        <v>1</v>
      </c>
      <c r="AH65" s="649">
        <v>1</v>
      </c>
      <c r="AI65" s="649">
        <v>3</v>
      </c>
      <c r="AJ65" s="649">
        <v>0</v>
      </c>
      <c r="AK65" s="649">
        <v>0</v>
      </c>
      <c r="AL65" s="649">
        <v>2</v>
      </c>
      <c r="AM65" s="649">
        <v>1</v>
      </c>
      <c r="AN65" s="652">
        <v>0</v>
      </c>
      <c r="AO65" s="652">
        <v>2</v>
      </c>
      <c r="AP65" s="652">
        <v>0</v>
      </c>
      <c r="AQ65" s="652">
        <v>0</v>
      </c>
      <c r="AR65" s="652">
        <v>3</v>
      </c>
      <c r="AS65" s="652">
        <v>3</v>
      </c>
      <c r="AT65" s="652">
        <v>1</v>
      </c>
      <c r="AU65" s="652">
        <v>0</v>
      </c>
      <c r="AV65" s="652">
        <v>0</v>
      </c>
      <c r="AW65" s="652">
        <v>0</v>
      </c>
      <c r="AX65" s="652">
        <v>1</v>
      </c>
      <c r="AY65" s="652">
        <v>0</v>
      </c>
      <c r="AZ65" s="652">
        <v>0</v>
      </c>
      <c r="BA65" s="654">
        <v>1</v>
      </c>
    </row>
    <row r="66" spans="1:53" ht="21" customHeight="1">
      <c r="A66" s="639" t="s">
        <v>222</v>
      </c>
      <c r="B66" s="640"/>
      <c r="C66" s="641">
        <f>SUM(C67:C69)</f>
        <v>11</v>
      </c>
      <c r="D66" s="641">
        <f>SUM(D67:D69)</f>
        <v>11</v>
      </c>
      <c r="E66" s="642" t="s">
        <v>558</v>
      </c>
      <c r="F66" s="641">
        <f>SUM(F67:F69)</f>
        <v>3</v>
      </c>
      <c r="G66" s="642" t="s">
        <v>558</v>
      </c>
      <c r="H66" s="641">
        <f>SUM(H67:H69)</f>
        <v>5</v>
      </c>
      <c r="I66" s="642" t="s">
        <v>558</v>
      </c>
      <c r="J66" s="641">
        <f aca="true" t="shared" si="24" ref="J66:Q66">SUM(J67:J69)</f>
        <v>5</v>
      </c>
      <c r="K66" s="641">
        <f t="shared" si="24"/>
        <v>0</v>
      </c>
      <c r="L66" s="641">
        <f t="shared" si="24"/>
        <v>2</v>
      </c>
      <c r="M66" s="641">
        <f t="shared" si="24"/>
        <v>1</v>
      </c>
      <c r="N66" s="641">
        <f t="shared" si="24"/>
        <v>0</v>
      </c>
      <c r="O66" s="641">
        <f t="shared" si="24"/>
        <v>6</v>
      </c>
      <c r="P66" s="641">
        <f t="shared" si="24"/>
        <v>0</v>
      </c>
      <c r="Q66" s="641">
        <f t="shared" si="24"/>
        <v>1</v>
      </c>
      <c r="R66" s="642" t="s">
        <v>558</v>
      </c>
      <c r="S66" s="641">
        <f>SUM(S67:S69)</f>
        <v>0</v>
      </c>
      <c r="T66" s="643">
        <f>SUM(T67:T69)</f>
        <v>3</v>
      </c>
      <c r="U66" s="644">
        <f>SUM(U67:U69)</f>
        <v>2</v>
      </c>
      <c r="V66" s="645" t="s">
        <v>558</v>
      </c>
      <c r="W66" s="641">
        <f>SUM(W67:W69)</f>
        <v>2</v>
      </c>
      <c r="X66" s="641">
        <f>SUM(X67:X69)</f>
        <v>8</v>
      </c>
      <c r="Y66" s="641">
        <f>SUM(Y67:Y69)</f>
        <v>0</v>
      </c>
      <c r="Z66" s="641">
        <f>SUM(Z67:Z69)</f>
        <v>0</v>
      </c>
      <c r="AA66" s="641">
        <f>SUM(AA67:AA69)</f>
        <v>0</v>
      </c>
      <c r="AB66" s="642" t="s">
        <v>558</v>
      </c>
      <c r="AC66" s="641">
        <f>SUM(AC67:AC69)</f>
        <v>0</v>
      </c>
      <c r="AD66" s="641">
        <f>SUM(AD67:AD69)</f>
        <v>1</v>
      </c>
      <c r="AE66" s="641">
        <f>SUM(AE67:AE69)</f>
        <v>4</v>
      </c>
      <c r="AF66" s="642" t="s">
        <v>558</v>
      </c>
      <c r="AG66" s="641">
        <f aca="true" t="shared" si="25" ref="AG66:BA66">SUM(AG67:AG69)</f>
        <v>3</v>
      </c>
      <c r="AH66" s="641">
        <f t="shared" si="25"/>
        <v>5</v>
      </c>
      <c r="AI66" s="641">
        <f t="shared" si="25"/>
        <v>8</v>
      </c>
      <c r="AJ66" s="641">
        <f t="shared" si="25"/>
        <v>0</v>
      </c>
      <c r="AK66" s="641">
        <f t="shared" si="25"/>
        <v>0</v>
      </c>
      <c r="AL66" s="641">
        <f t="shared" si="25"/>
        <v>3</v>
      </c>
      <c r="AM66" s="641">
        <f t="shared" si="25"/>
        <v>3</v>
      </c>
      <c r="AN66" s="644">
        <f t="shared" si="25"/>
        <v>0</v>
      </c>
      <c r="AO66" s="644">
        <f t="shared" si="25"/>
        <v>1</v>
      </c>
      <c r="AP66" s="644">
        <f t="shared" si="25"/>
        <v>0</v>
      </c>
      <c r="AQ66" s="644">
        <f t="shared" si="25"/>
        <v>0</v>
      </c>
      <c r="AR66" s="644">
        <f t="shared" si="25"/>
        <v>9</v>
      </c>
      <c r="AS66" s="644">
        <f t="shared" si="25"/>
        <v>5</v>
      </c>
      <c r="AT66" s="644">
        <f t="shared" si="25"/>
        <v>5</v>
      </c>
      <c r="AU66" s="644">
        <f t="shared" si="25"/>
        <v>1</v>
      </c>
      <c r="AV66" s="644">
        <f t="shared" si="25"/>
        <v>0</v>
      </c>
      <c r="AW66" s="644">
        <f t="shared" si="25"/>
        <v>0</v>
      </c>
      <c r="AX66" s="644">
        <f t="shared" si="25"/>
        <v>0</v>
      </c>
      <c r="AY66" s="644">
        <f t="shared" si="25"/>
        <v>0</v>
      </c>
      <c r="AZ66" s="644">
        <f t="shared" si="25"/>
        <v>0</v>
      </c>
      <c r="BA66" s="646">
        <f t="shared" si="25"/>
        <v>2</v>
      </c>
    </row>
    <row r="67" spans="1:53" ht="21" customHeight="1">
      <c r="A67" s="197"/>
      <c r="B67" s="611" t="s">
        <v>223</v>
      </c>
      <c r="C67" s="624">
        <v>2</v>
      </c>
      <c r="D67" s="624">
        <v>2</v>
      </c>
      <c r="E67" s="625" t="s">
        <v>558</v>
      </c>
      <c r="F67" s="624">
        <v>0</v>
      </c>
      <c r="G67" s="625" t="s">
        <v>558</v>
      </c>
      <c r="H67" s="624">
        <v>0</v>
      </c>
      <c r="I67" s="625" t="s">
        <v>558</v>
      </c>
      <c r="J67" s="624">
        <v>0</v>
      </c>
      <c r="K67" s="624">
        <v>0</v>
      </c>
      <c r="L67" s="624">
        <v>0</v>
      </c>
      <c r="M67" s="624">
        <v>0</v>
      </c>
      <c r="N67" s="624">
        <v>0</v>
      </c>
      <c r="O67" s="624">
        <v>1</v>
      </c>
      <c r="P67" s="624">
        <v>0</v>
      </c>
      <c r="Q67" s="624">
        <v>1</v>
      </c>
      <c r="R67" s="625" t="s">
        <v>558</v>
      </c>
      <c r="S67" s="624">
        <v>0</v>
      </c>
      <c r="T67" s="626">
        <v>1</v>
      </c>
      <c r="U67" s="627">
        <v>1</v>
      </c>
      <c r="V67" s="628" t="s">
        <v>558</v>
      </c>
      <c r="W67" s="624">
        <v>0</v>
      </c>
      <c r="X67" s="624">
        <v>2</v>
      </c>
      <c r="Y67" s="624">
        <v>0</v>
      </c>
      <c r="Z67" s="624">
        <v>0</v>
      </c>
      <c r="AA67" s="624">
        <v>0</v>
      </c>
      <c r="AB67" s="625" t="s">
        <v>558</v>
      </c>
      <c r="AC67" s="624">
        <v>0</v>
      </c>
      <c r="AD67" s="624">
        <v>1</v>
      </c>
      <c r="AE67" s="624">
        <v>2</v>
      </c>
      <c r="AF67" s="625" t="s">
        <v>558</v>
      </c>
      <c r="AG67" s="624">
        <v>1</v>
      </c>
      <c r="AH67" s="624">
        <v>2</v>
      </c>
      <c r="AI67" s="624">
        <v>2</v>
      </c>
      <c r="AJ67" s="624">
        <v>0</v>
      </c>
      <c r="AK67" s="624">
        <v>0</v>
      </c>
      <c r="AL67" s="624">
        <v>1</v>
      </c>
      <c r="AM67" s="624">
        <v>1</v>
      </c>
      <c r="AN67" s="627">
        <v>0</v>
      </c>
      <c r="AO67" s="627">
        <v>1</v>
      </c>
      <c r="AP67" s="627">
        <v>0</v>
      </c>
      <c r="AQ67" s="627">
        <v>0</v>
      </c>
      <c r="AR67" s="627">
        <v>1</v>
      </c>
      <c r="AS67" s="627">
        <v>2</v>
      </c>
      <c r="AT67" s="627">
        <v>2</v>
      </c>
      <c r="AU67" s="627">
        <v>1</v>
      </c>
      <c r="AV67" s="627">
        <v>0</v>
      </c>
      <c r="AW67" s="627">
        <v>0</v>
      </c>
      <c r="AX67" s="627">
        <v>0</v>
      </c>
      <c r="AY67" s="627">
        <v>0</v>
      </c>
      <c r="AZ67" s="627">
        <v>0</v>
      </c>
      <c r="BA67" s="629">
        <v>1</v>
      </c>
    </row>
    <row r="68" spans="1:53" ht="21" customHeight="1">
      <c r="A68" s="197"/>
      <c r="B68" s="611" t="s">
        <v>124</v>
      </c>
      <c r="C68" s="624">
        <v>5</v>
      </c>
      <c r="D68" s="624">
        <v>5</v>
      </c>
      <c r="E68" s="625" t="s">
        <v>558</v>
      </c>
      <c r="F68" s="624">
        <v>1</v>
      </c>
      <c r="G68" s="625" t="s">
        <v>558</v>
      </c>
      <c r="H68" s="624">
        <v>2</v>
      </c>
      <c r="I68" s="625" t="s">
        <v>558</v>
      </c>
      <c r="J68" s="624">
        <v>3</v>
      </c>
      <c r="K68" s="624">
        <v>0</v>
      </c>
      <c r="L68" s="624">
        <v>1</v>
      </c>
      <c r="M68" s="624">
        <v>0</v>
      </c>
      <c r="N68" s="624">
        <v>0</v>
      </c>
      <c r="O68" s="624">
        <v>2</v>
      </c>
      <c r="P68" s="624">
        <v>0</v>
      </c>
      <c r="Q68" s="624">
        <v>0</v>
      </c>
      <c r="R68" s="625" t="s">
        <v>558</v>
      </c>
      <c r="S68" s="624">
        <v>0</v>
      </c>
      <c r="T68" s="626">
        <v>1</v>
      </c>
      <c r="U68" s="627">
        <v>1</v>
      </c>
      <c r="V68" s="628" t="s">
        <v>558</v>
      </c>
      <c r="W68" s="624">
        <v>1</v>
      </c>
      <c r="X68" s="624">
        <v>3</v>
      </c>
      <c r="Y68" s="624">
        <v>0</v>
      </c>
      <c r="Z68" s="624">
        <v>0</v>
      </c>
      <c r="AA68" s="624">
        <v>0</v>
      </c>
      <c r="AB68" s="625" t="s">
        <v>558</v>
      </c>
      <c r="AC68" s="624">
        <v>0</v>
      </c>
      <c r="AD68" s="624">
        <v>0</v>
      </c>
      <c r="AE68" s="624">
        <v>2</v>
      </c>
      <c r="AF68" s="625" t="s">
        <v>558</v>
      </c>
      <c r="AG68" s="624">
        <v>2</v>
      </c>
      <c r="AH68" s="624">
        <v>1</v>
      </c>
      <c r="AI68" s="624">
        <v>3</v>
      </c>
      <c r="AJ68" s="624">
        <v>0</v>
      </c>
      <c r="AK68" s="624">
        <v>0</v>
      </c>
      <c r="AL68" s="624">
        <v>1</v>
      </c>
      <c r="AM68" s="624">
        <v>1</v>
      </c>
      <c r="AN68" s="627">
        <v>0</v>
      </c>
      <c r="AO68" s="627">
        <v>0</v>
      </c>
      <c r="AP68" s="627">
        <v>0</v>
      </c>
      <c r="AQ68" s="627">
        <v>0</v>
      </c>
      <c r="AR68" s="627">
        <v>5</v>
      </c>
      <c r="AS68" s="627">
        <v>1</v>
      </c>
      <c r="AT68" s="627">
        <v>3</v>
      </c>
      <c r="AU68" s="627">
        <v>0</v>
      </c>
      <c r="AV68" s="627">
        <v>0</v>
      </c>
      <c r="AW68" s="627">
        <v>0</v>
      </c>
      <c r="AX68" s="627">
        <v>0</v>
      </c>
      <c r="AY68" s="627">
        <v>0</v>
      </c>
      <c r="AZ68" s="627">
        <v>0</v>
      </c>
      <c r="BA68" s="629">
        <v>0</v>
      </c>
    </row>
    <row r="69" spans="1:53" ht="21" customHeight="1" thickBot="1">
      <c r="A69" s="685"/>
      <c r="B69" s="307" t="s">
        <v>224</v>
      </c>
      <c r="C69" s="686">
        <v>4</v>
      </c>
      <c r="D69" s="686">
        <v>4</v>
      </c>
      <c r="E69" s="687" t="s">
        <v>558</v>
      </c>
      <c r="F69" s="686">
        <v>2</v>
      </c>
      <c r="G69" s="687" t="s">
        <v>558</v>
      </c>
      <c r="H69" s="686">
        <v>3</v>
      </c>
      <c r="I69" s="687" t="s">
        <v>558</v>
      </c>
      <c r="J69" s="686">
        <v>2</v>
      </c>
      <c r="K69" s="686">
        <v>0</v>
      </c>
      <c r="L69" s="686">
        <v>1</v>
      </c>
      <c r="M69" s="686">
        <v>1</v>
      </c>
      <c r="N69" s="686">
        <v>0</v>
      </c>
      <c r="O69" s="686">
        <v>3</v>
      </c>
      <c r="P69" s="686">
        <v>0</v>
      </c>
      <c r="Q69" s="686">
        <v>0</v>
      </c>
      <c r="R69" s="687" t="s">
        <v>558</v>
      </c>
      <c r="S69" s="686">
        <v>0</v>
      </c>
      <c r="T69" s="688">
        <v>1</v>
      </c>
      <c r="U69" s="689">
        <v>0</v>
      </c>
      <c r="V69" s="690" t="s">
        <v>558</v>
      </c>
      <c r="W69" s="686">
        <v>1</v>
      </c>
      <c r="X69" s="686">
        <v>3</v>
      </c>
      <c r="Y69" s="686">
        <v>0</v>
      </c>
      <c r="Z69" s="686">
        <v>0</v>
      </c>
      <c r="AA69" s="686">
        <v>0</v>
      </c>
      <c r="AB69" s="687" t="s">
        <v>558</v>
      </c>
      <c r="AC69" s="686">
        <v>0</v>
      </c>
      <c r="AD69" s="686">
        <v>0</v>
      </c>
      <c r="AE69" s="686">
        <v>0</v>
      </c>
      <c r="AF69" s="687" t="s">
        <v>558</v>
      </c>
      <c r="AG69" s="686">
        <v>0</v>
      </c>
      <c r="AH69" s="686">
        <v>2</v>
      </c>
      <c r="AI69" s="686">
        <v>3</v>
      </c>
      <c r="AJ69" s="686">
        <v>0</v>
      </c>
      <c r="AK69" s="686">
        <v>0</v>
      </c>
      <c r="AL69" s="686">
        <v>1</v>
      </c>
      <c r="AM69" s="686">
        <v>1</v>
      </c>
      <c r="AN69" s="689">
        <v>0</v>
      </c>
      <c r="AO69" s="689">
        <v>0</v>
      </c>
      <c r="AP69" s="689">
        <v>0</v>
      </c>
      <c r="AQ69" s="689">
        <v>0</v>
      </c>
      <c r="AR69" s="689">
        <v>3</v>
      </c>
      <c r="AS69" s="689">
        <v>2</v>
      </c>
      <c r="AT69" s="689">
        <v>0</v>
      </c>
      <c r="AU69" s="689">
        <v>0</v>
      </c>
      <c r="AV69" s="689">
        <v>0</v>
      </c>
      <c r="AW69" s="689">
        <v>0</v>
      </c>
      <c r="AX69" s="689">
        <v>0</v>
      </c>
      <c r="AY69" s="689">
        <v>0</v>
      </c>
      <c r="AZ69" s="689">
        <v>0</v>
      </c>
      <c r="BA69" s="691">
        <v>1</v>
      </c>
    </row>
    <row r="70" ht="14.25">
      <c r="C70" s="43" t="s">
        <v>819</v>
      </c>
    </row>
    <row r="71" ht="14.25">
      <c r="D71" s="43" t="s">
        <v>596</v>
      </c>
    </row>
    <row r="72" ht="14.25">
      <c r="C72" s="43" t="s">
        <v>820</v>
      </c>
    </row>
  </sheetData>
  <sheetProtection/>
  <printOptions/>
  <pageMargins left="0.7874015748031497" right="0.5905511811023623" top="0.5511811023622047" bottom="0.35433070866141736" header="0.5118110236220472" footer="0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zoomScalePageLayoutView="0" workbookViewId="0" topLeftCell="B1">
      <selection activeCell="M7" sqref="M7"/>
    </sheetView>
  </sheetViews>
  <sheetFormatPr defaultColWidth="9.00390625" defaultRowHeight="14.25"/>
  <cols>
    <col min="1" max="1" width="10.625" style="93" customWidth="1"/>
    <col min="2" max="2" width="13.625" style="93" customWidth="1"/>
    <col min="3" max="3" width="12.625" style="93" customWidth="1"/>
    <col min="4" max="4" width="13.625" style="93" customWidth="1"/>
    <col min="5" max="8" width="12.625" style="93" customWidth="1"/>
    <col min="9" max="9" width="13.625" style="93" customWidth="1"/>
    <col min="10" max="16384" width="9.00390625" style="93" customWidth="1"/>
  </cols>
  <sheetData>
    <row r="1" spans="1:9" ht="39.75" customHeight="1" thickBot="1">
      <c r="A1" s="692" t="s">
        <v>225</v>
      </c>
      <c r="B1" s="148"/>
      <c r="C1" s="148"/>
      <c r="D1" s="148"/>
      <c r="E1" s="148"/>
      <c r="F1" s="148"/>
      <c r="G1" s="148"/>
      <c r="H1" s="1345"/>
      <c r="I1" s="1345"/>
    </row>
    <row r="2" spans="1:9" ht="21.75" customHeight="1">
      <c r="A2" s="94" t="s">
        <v>226</v>
      </c>
      <c r="B2" s="693"/>
      <c r="C2" s="553"/>
      <c r="D2" s="1350" t="s">
        <v>227</v>
      </c>
      <c r="E2" s="1336"/>
      <c r="F2" s="1336"/>
      <c r="G2" s="1336"/>
      <c r="H2" s="1336"/>
      <c r="I2" s="1337"/>
    </row>
    <row r="3" spans="1:9" ht="21.75" customHeight="1">
      <c r="A3" s="95"/>
      <c r="B3" s="104" t="s">
        <v>228</v>
      </c>
      <c r="C3" s="96" t="s">
        <v>50</v>
      </c>
      <c r="D3" s="1411" t="s">
        <v>228</v>
      </c>
      <c r="E3" s="1411" t="s">
        <v>44</v>
      </c>
      <c r="F3" s="1411" t="s">
        <v>229</v>
      </c>
      <c r="G3" s="1411" t="s">
        <v>45</v>
      </c>
      <c r="H3" s="1411" t="s">
        <v>46</v>
      </c>
      <c r="I3" s="1427" t="s">
        <v>47</v>
      </c>
    </row>
    <row r="4" spans="1:9" ht="21.75" customHeight="1" thickBot="1">
      <c r="A4" s="106" t="s">
        <v>230</v>
      </c>
      <c r="B4" s="694"/>
      <c r="C4" s="152"/>
      <c r="D4" s="1425"/>
      <c r="E4" s="1425"/>
      <c r="F4" s="1426"/>
      <c r="G4" s="1425"/>
      <c r="H4" s="1425"/>
      <c r="I4" s="1428"/>
    </row>
    <row r="5" spans="1:9" ht="33" customHeight="1">
      <c r="A5" s="116" t="s">
        <v>475</v>
      </c>
      <c r="B5" s="119">
        <v>19685847</v>
      </c>
      <c r="C5" s="695">
        <v>3474546</v>
      </c>
      <c r="D5" s="119">
        <v>16211301</v>
      </c>
      <c r="E5" s="695">
        <v>604149</v>
      </c>
      <c r="F5" s="119">
        <v>17</v>
      </c>
      <c r="G5" s="695">
        <v>64148</v>
      </c>
      <c r="H5" s="124">
        <v>4910430</v>
      </c>
      <c r="I5" s="696">
        <v>10632557</v>
      </c>
    </row>
    <row r="6" spans="1:9" ht="33" customHeight="1">
      <c r="A6" s="116">
        <v>19</v>
      </c>
      <c r="B6" s="119">
        <v>19200645</v>
      </c>
      <c r="C6" s="695">
        <v>3423949</v>
      </c>
      <c r="D6" s="119">
        <v>15776696</v>
      </c>
      <c r="E6" s="695">
        <v>600319</v>
      </c>
      <c r="F6" s="119">
        <v>95</v>
      </c>
      <c r="G6" s="695">
        <v>52807</v>
      </c>
      <c r="H6" s="124">
        <v>4759739</v>
      </c>
      <c r="I6" s="696">
        <v>10363736</v>
      </c>
    </row>
    <row r="7" spans="1:9" ht="33" customHeight="1">
      <c r="A7" s="697">
        <v>20</v>
      </c>
      <c r="B7" s="698">
        <f aca="true" t="shared" si="0" ref="B7:I7">SUM(B9:B25)</f>
        <v>19069052</v>
      </c>
      <c r="C7" s="699">
        <f t="shared" si="0"/>
        <v>3383312</v>
      </c>
      <c r="D7" s="698">
        <f t="shared" si="0"/>
        <v>15685740</v>
      </c>
      <c r="E7" s="699">
        <f t="shared" si="0"/>
        <v>605899</v>
      </c>
      <c r="F7" s="698">
        <f t="shared" si="0"/>
        <v>124</v>
      </c>
      <c r="G7" s="699">
        <f t="shared" si="0"/>
        <v>51510</v>
      </c>
      <c r="H7" s="698">
        <f t="shared" si="0"/>
        <v>4755019</v>
      </c>
      <c r="I7" s="700">
        <f t="shared" si="0"/>
        <v>10273188</v>
      </c>
    </row>
    <row r="8" spans="1:9" ht="9" customHeight="1">
      <c r="A8" s="116"/>
      <c r="B8" s="119"/>
      <c r="C8" s="695"/>
      <c r="D8" s="119"/>
      <c r="E8" s="695"/>
      <c r="F8" s="119"/>
      <c r="G8" s="695"/>
      <c r="H8" s="119"/>
      <c r="I8" s="155"/>
    </row>
    <row r="9" spans="1:9" ht="50.25" customHeight="1">
      <c r="A9" s="116" t="s">
        <v>100</v>
      </c>
      <c r="B9" s="442">
        <f>C9+D9</f>
        <v>5490968</v>
      </c>
      <c r="C9" s="453">
        <v>1027442</v>
      </c>
      <c r="D9" s="442">
        <f aca="true" t="shared" si="1" ref="D9:D25">SUM(E9:I9)</f>
        <v>4463526</v>
      </c>
      <c r="E9" s="453">
        <v>152614</v>
      </c>
      <c r="F9" s="453">
        <v>124</v>
      </c>
      <c r="G9" s="453">
        <v>13028</v>
      </c>
      <c r="H9" s="453">
        <v>1064324</v>
      </c>
      <c r="I9" s="701">
        <v>3233436</v>
      </c>
    </row>
    <row r="10" spans="1:9" ht="50.25" customHeight="1">
      <c r="A10" s="116" t="s">
        <v>207</v>
      </c>
      <c r="B10" s="442">
        <f>C10+D10</f>
        <v>1850714</v>
      </c>
      <c r="C10" s="453">
        <v>170207</v>
      </c>
      <c r="D10" s="442">
        <f t="shared" si="1"/>
        <v>1680507</v>
      </c>
      <c r="E10" s="453">
        <v>173969</v>
      </c>
      <c r="F10" s="453">
        <v>0</v>
      </c>
      <c r="G10" s="453" t="s">
        <v>71</v>
      </c>
      <c r="H10" s="453">
        <v>434827</v>
      </c>
      <c r="I10" s="160">
        <v>1071711</v>
      </c>
    </row>
    <row r="11" spans="1:9" ht="50.25" customHeight="1">
      <c r="A11" s="116" t="s">
        <v>208</v>
      </c>
      <c r="B11" s="442">
        <f>D11</f>
        <v>1173429</v>
      </c>
      <c r="C11" s="453" t="s">
        <v>71</v>
      </c>
      <c r="D11" s="442">
        <f t="shared" si="1"/>
        <v>1173429</v>
      </c>
      <c r="E11" s="453" t="s">
        <v>71</v>
      </c>
      <c r="F11" s="453">
        <v>0</v>
      </c>
      <c r="G11" s="453" t="s">
        <v>71</v>
      </c>
      <c r="H11" s="453">
        <v>406314</v>
      </c>
      <c r="I11" s="160">
        <v>767115</v>
      </c>
    </row>
    <row r="12" spans="1:9" ht="50.25" customHeight="1">
      <c r="A12" s="116" t="s">
        <v>231</v>
      </c>
      <c r="B12" s="442">
        <f>C12+D12</f>
        <v>1430636</v>
      </c>
      <c r="C12" s="453">
        <v>235897</v>
      </c>
      <c r="D12" s="442">
        <f t="shared" si="1"/>
        <v>1194739</v>
      </c>
      <c r="E12" s="453">
        <v>18481</v>
      </c>
      <c r="F12" s="453" t="s">
        <v>71</v>
      </c>
      <c r="G12" s="453">
        <v>16855</v>
      </c>
      <c r="H12" s="159">
        <v>352254</v>
      </c>
      <c r="I12" s="160">
        <v>807149</v>
      </c>
    </row>
    <row r="13" spans="1:9" ht="50.25" customHeight="1">
      <c r="A13" s="116" t="s">
        <v>232</v>
      </c>
      <c r="B13" s="442">
        <f>D13</f>
        <v>73404</v>
      </c>
      <c r="C13" s="453" t="s">
        <v>71</v>
      </c>
      <c r="D13" s="442">
        <f t="shared" si="1"/>
        <v>73404</v>
      </c>
      <c r="E13" s="453" t="s">
        <v>71</v>
      </c>
      <c r="F13" s="453" t="s">
        <v>71</v>
      </c>
      <c r="G13" s="453" t="s">
        <v>71</v>
      </c>
      <c r="H13" s="453" t="s">
        <v>71</v>
      </c>
      <c r="I13" s="160">
        <v>73404</v>
      </c>
    </row>
    <row r="14" spans="1:9" ht="50.25" customHeight="1">
      <c r="A14" s="116" t="s">
        <v>233</v>
      </c>
      <c r="B14" s="442">
        <f>D14</f>
        <v>1146607</v>
      </c>
      <c r="C14" s="453" t="s">
        <v>71</v>
      </c>
      <c r="D14" s="442">
        <f t="shared" si="1"/>
        <v>1146607</v>
      </c>
      <c r="E14" s="453">
        <v>88412</v>
      </c>
      <c r="F14" s="453" t="s">
        <v>71</v>
      </c>
      <c r="G14" s="453" t="s">
        <v>71</v>
      </c>
      <c r="H14" s="453">
        <v>444944</v>
      </c>
      <c r="I14" s="160">
        <v>613251</v>
      </c>
    </row>
    <row r="15" spans="1:9" ht="50.25" customHeight="1">
      <c r="A15" s="116" t="s">
        <v>234</v>
      </c>
      <c r="B15" s="442">
        <f aca="true" t="shared" si="2" ref="B15:B21">C15+D15</f>
        <v>1254362</v>
      </c>
      <c r="C15" s="453">
        <v>457670</v>
      </c>
      <c r="D15" s="442">
        <f t="shared" si="1"/>
        <v>796692</v>
      </c>
      <c r="E15" s="453" t="s">
        <v>71</v>
      </c>
      <c r="F15" s="453" t="s">
        <v>71</v>
      </c>
      <c r="G15" s="453">
        <v>17207</v>
      </c>
      <c r="H15" s="453">
        <v>284109</v>
      </c>
      <c r="I15" s="160">
        <v>495376</v>
      </c>
    </row>
    <row r="16" spans="1:9" ht="50.25" customHeight="1">
      <c r="A16" s="116" t="s">
        <v>235</v>
      </c>
      <c r="B16" s="442">
        <f t="shared" si="2"/>
        <v>1150253</v>
      </c>
      <c r="C16" s="453">
        <v>233157</v>
      </c>
      <c r="D16" s="442">
        <f t="shared" si="1"/>
        <v>917096</v>
      </c>
      <c r="E16" s="453" t="s">
        <v>71</v>
      </c>
      <c r="F16" s="453" t="s">
        <v>71</v>
      </c>
      <c r="G16" s="453" t="s">
        <v>71</v>
      </c>
      <c r="H16" s="453">
        <v>237380</v>
      </c>
      <c r="I16" s="160">
        <v>679716</v>
      </c>
    </row>
    <row r="17" spans="1:9" ht="50.25" customHeight="1">
      <c r="A17" s="116" t="s">
        <v>236</v>
      </c>
      <c r="B17" s="442">
        <f t="shared" si="2"/>
        <v>1158173</v>
      </c>
      <c r="C17" s="453">
        <v>275267</v>
      </c>
      <c r="D17" s="442">
        <f t="shared" si="1"/>
        <v>882906</v>
      </c>
      <c r="E17" s="453" t="s">
        <v>71</v>
      </c>
      <c r="F17" s="453">
        <v>0</v>
      </c>
      <c r="G17" s="453" t="s">
        <v>71</v>
      </c>
      <c r="H17" s="453">
        <v>290778</v>
      </c>
      <c r="I17" s="160">
        <v>592128</v>
      </c>
    </row>
    <row r="18" spans="1:9" ht="50.25" customHeight="1">
      <c r="A18" s="116" t="s">
        <v>237</v>
      </c>
      <c r="B18" s="442">
        <f t="shared" si="2"/>
        <v>1323718</v>
      </c>
      <c r="C18" s="453">
        <v>290970</v>
      </c>
      <c r="D18" s="442">
        <f t="shared" si="1"/>
        <v>1032748</v>
      </c>
      <c r="E18" s="453" t="s">
        <v>71</v>
      </c>
      <c r="F18" s="453">
        <v>0</v>
      </c>
      <c r="G18" s="453">
        <v>0</v>
      </c>
      <c r="H18" s="159">
        <v>397333</v>
      </c>
      <c r="I18" s="160">
        <v>635415</v>
      </c>
    </row>
    <row r="19" spans="1:9" ht="50.25" customHeight="1">
      <c r="A19" s="116" t="s">
        <v>215</v>
      </c>
      <c r="B19" s="442">
        <f t="shared" si="2"/>
        <v>549440</v>
      </c>
      <c r="C19" s="453">
        <v>130598</v>
      </c>
      <c r="D19" s="442">
        <f t="shared" si="1"/>
        <v>418842</v>
      </c>
      <c r="E19" s="453" t="s">
        <v>71</v>
      </c>
      <c r="F19" s="453" t="s">
        <v>71</v>
      </c>
      <c r="G19" s="453" t="s">
        <v>71</v>
      </c>
      <c r="H19" s="453">
        <v>132441</v>
      </c>
      <c r="I19" s="160">
        <v>286401</v>
      </c>
    </row>
    <row r="20" spans="1:9" ht="50.25" customHeight="1">
      <c r="A20" s="116" t="s">
        <v>238</v>
      </c>
      <c r="B20" s="442">
        <f t="shared" si="2"/>
        <v>570876</v>
      </c>
      <c r="C20" s="453">
        <v>88319</v>
      </c>
      <c r="D20" s="442">
        <f t="shared" si="1"/>
        <v>482557</v>
      </c>
      <c r="E20" s="453">
        <v>113112</v>
      </c>
      <c r="F20" s="453">
        <v>0</v>
      </c>
      <c r="G20" s="453" t="s">
        <v>71</v>
      </c>
      <c r="H20" s="453">
        <v>87605</v>
      </c>
      <c r="I20" s="160">
        <v>281840</v>
      </c>
    </row>
    <row r="21" spans="1:9" ht="50.25" customHeight="1">
      <c r="A21" s="116" t="s">
        <v>239</v>
      </c>
      <c r="B21" s="442">
        <f t="shared" si="2"/>
        <v>173981</v>
      </c>
      <c r="C21" s="453">
        <v>104155</v>
      </c>
      <c r="D21" s="442">
        <f t="shared" si="1"/>
        <v>69826</v>
      </c>
      <c r="E21" s="453" t="s">
        <v>71</v>
      </c>
      <c r="F21" s="453" t="s">
        <v>71</v>
      </c>
      <c r="G21" s="453" t="s">
        <v>71</v>
      </c>
      <c r="H21" s="453">
        <v>26866</v>
      </c>
      <c r="I21" s="160">
        <v>42960</v>
      </c>
    </row>
    <row r="22" spans="1:9" ht="50.25" customHeight="1">
      <c r="A22" s="116" t="s">
        <v>240</v>
      </c>
      <c r="B22" s="442">
        <f>D22</f>
        <v>295392</v>
      </c>
      <c r="C22" s="453" t="s">
        <v>71</v>
      </c>
      <c r="D22" s="442">
        <f t="shared" si="1"/>
        <v>295392</v>
      </c>
      <c r="E22" s="453">
        <v>14603</v>
      </c>
      <c r="F22" s="453">
        <v>0</v>
      </c>
      <c r="G22" s="453" t="s">
        <v>71</v>
      </c>
      <c r="H22" s="453">
        <v>67295</v>
      </c>
      <c r="I22" s="160">
        <v>213494</v>
      </c>
    </row>
    <row r="23" spans="1:9" ht="50.25" customHeight="1">
      <c r="A23" s="116" t="s">
        <v>241</v>
      </c>
      <c r="B23" s="442">
        <f>C23+D23</f>
        <v>356769</v>
      </c>
      <c r="C23" s="453">
        <v>185140</v>
      </c>
      <c r="D23" s="442">
        <f t="shared" si="1"/>
        <v>171629</v>
      </c>
      <c r="E23" s="453" t="s">
        <v>71</v>
      </c>
      <c r="F23" s="453" t="s">
        <v>71</v>
      </c>
      <c r="G23" s="453">
        <v>843</v>
      </c>
      <c r="H23" s="159">
        <v>25560</v>
      </c>
      <c r="I23" s="160">
        <v>145226</v>
      </c>
    </row>
    <row r="24" spans="1:9" ht="50.25" customHeight="1">
      <c r="A24" s="116" t="s">
        <v>242</v>
      </c>
      <c r="B24" s="442">
        <f>C24+D24</f>
        <v>392739</v>
      </c>
      <c r="C24" s="453">
        <v>95598</v>
      </c>
      <c r="D24" s="442">
        <f t="shared" si="1"/>
        <v>297141</v>
      </c>
      <c r="E24" s="453" t="s">
        <v>71</v>
      </c>
      <c r="F24" s="453">
        <v>0</v>
      </c>
      <c r="G24" s="453" t="s">
        <v>71</v>
      </c>
      <c r="H24" s="159">
        <v>161355</v>
      </c>
      <c r="I24" s="160">
        <v>135786</v>
      </c>
    </row>
    <row r="25" spans="1:9" ht="50.25" customHeight="1" thickBot="1">
      <c r="A25" s="702" t="s">
        <v>222</v>
      </c>
      <c r="B25" s="540">
        <f>C25+D25</f>
        <v>677591</v>
      </c>
      <c r="C25" s="703">
        <v>88892</v>
      </c>
      <c r="D25" s="540">
        <f t="shared" si="1"/>
        <v>588699</v>
      </c>
      <c r="E25" s="704">
        <v>44708</v>
      </c>
      <c r="F25" s="704">
        <v>0</v>
      </c>
      <c r="G25" s="704">
        <v>3577</v>
      </c>
      <c r="H25" s="705">
        <v>341634</v>
      </c>
      <c r="I25" s="706">
        <v>198780</v>
      </c>
    </row>
  </sheetData>
  <sheetProtection/>
  <mergeCells count="8">
    <mergeCell ref="H1:I1"/>
    <mergeCell ref="D2:I2"/>
    <mergeCell ref="D3:D4"/>
    <mergeCell ref="E3:E4"/>
    <mergeCell ref="F3:F4"/>
    <mergeCell ref="G3:G4"/>
    <mergeCell ref="H3:H4"/>
    <mergeCell ref="I3:I4"/>
  </mergeCells>
  <printOptions/>
  <pageMargins left="0.6692913385826772" right="0.5118110236220472" top="0.7480314960629921" bottom="0.551181102362204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B1">
      <selection activeCell="S39" sqref="S39"/>
    </sheetView>
  </sheetViews>
  <sheetFormatPr defaultColWidth="9.00390625" defaultRowHeight="14.25"/>
  <cols>
    <col min="1" max="1" width="10.625" style="93" customWidth="1"/>
    <col min="2" max="9" width="12.625" style="93" customWidth="1"/>
    <col min="10" max="16384" width="9.00390625" style="93" customWidth="1"/>
  </cols>
  <sheetData>
    <row r="1" spans="1:9" ht="39.75" customHeight="1" thickBot="1">
      <c r="A1" s="692" t="s">
        <v>243</v>
      </c>
      <c r="B1" s="148"/>
      <c r="C1" s="148"/>
      <c r="D1" s="148"/>
      <c r="E1" s="148"/>
      <c r="F1" s="148"/>
      <c r="G1" s="148"/>
      <c r="H1" s="148"/>
      <c r="I1" s="148"/>
    </row>
    <row r="2" spans="1:9" ht="21.75" customHeight="1">
      <c r="A2" s="94" t="s">
        <v>597</v>
      </c>
      <c r="B2" s="693"/>
      <c r="C2" s="553"/>
      <c r="D2" s="1350" t="s">
        <v>244</v>
      </c>
      <c r="E2" s="1336"/>
      <c r="F2" s="1336"/>
      <c r="G2" s="1336"/>
      <c r="H2" s="1336"/>
      <c r="I2" s="1337"/>
    </row>
    <row r="3" spans="1:9" ht="21.75" customHeight="1">
      <c r="A3" s="95"/>
      <c r="B3" s="104" t="s">
        <v>245</v>
      </c>
      <c r="C3" s="96" t="s">
        <v>246</v>
      </c>
      <c r="D3" s="1411" t="s">
        <v>245</v>
      </c>
      <c r="E3" s="1411" t="s">
        <v>247</v>
      </c>
      <c r="F3" s="1411" t="s">
        <v>248</v>
      </c>
      <c r="G3" s="1411" t="s">
        <v>249</v>
      </c>
      <c r="H3" s="1411" t="s">
        <v>46</v>
      </c>
      <c r="I3" s="1427" t="s">
        <v>47</v>
      </c>
    </row>
    <row r="4" spans="1:9" ht="21.75" customHeight="1" thickBot="1">
      <c r="A4" s="106" t="s">
        <v>598</v>
      </c>
      <c r="B4" s="694"/>
      <c r="C4" s="152"/>
      <c r="D4" s="1429"/>
      <c r="E4" s="1429"/>
      <c r="F4" s="1429"/>
      <c r="G4" s="1429"/>
      <c r="H4" s="1425"/>
      <c r="I4" s="1428"/>
    </row>
    <row r="5" spans="1:9" ht="31.5" customHeight="1">
      <c r="A5" s="116" t="s">
        <v>468</v>
      </c>
      <c r="B5" s="119">
        <v>605671</v>
      </c>
      <c r="C5" s="695">
        <v>8357</v>
      </c>
      <c r="D5" s="119">
        <v>597314</v>
      </c>
      <c r="E5" s="695">
        <v>2138</v>
      </c>
      <c r="F5" s="119">
        <v>1</v>
      </c>
      <c r="G5" s="695">
        <v>955</v>
      </c>
      <c r="H5" s="124">
        <v>15815</v>
      </c>
      <c r="I5" s="696">
        <v>578405</v>
      </c>
    </row>
    <row r="6" spans="1:9" ht="31.5" customHeight="1">
      <c r="A6" s="116">
        <v>19</v>
      </c>
      <c r="B6" s="119">
        <v>603756</v>
      </c>
      <c r="C6" s="695">
        <v>8455</v>
      </c>
      <c r="D6" s="119">
        <v>595301</v>
      </c>
      <c r="E6" s="695">
        <v>2132</v>
      </c>
      <c r="F6" s="119">
        <v>7</v>
      </c>
      <c r="G6" s="695">
        <v>762</v>
      </c>
      <c r="H6" s="124">
        <v>15433</v>
      </c>
      <c r="I6" s="696">
        <v>576967</v>
      </c>
    </row>
    <row r="7" spans="1:9" ht="35.25" customHeight="1">
      <c r="A7" s="697">
        <v>20</v>
      </c>
      <c r="B7" s="698">
        <f aca="true" t="shared" si="0" ref="B7:I7">SUM(B9:B25)</f>
        <v>604518</v>
      </c>
      <c r="C7" s="699">
        <f t="shared" si="0"/>
        <v>8365</v>
      </c>
      <c r="D7" s="698">
        <f t="shared" si="0"/>
        <v>596153</v>
      </c>
      <c r="E7" s="699">
        <f t="shared" si="0"/>
        <v>2002</v>
      </c>
      <c r="F7" s="698">
        <f t="shared" si="0"/>
        <v>7</v>
      </c>
      <c r="G7" s="699">
        <f t="shared" si="0"/>
        <v>709</v>
      </c>
      <c r="H7" s="698">
        <f t="shared" si="0"/>
        <v>15427</v>
      </c>
      <c r="I7" s="700">
        <f t="shared" si="0"/>
        <v>578008</v>
      </c>
    </row>
    <row r="8" spans="1:9" ht="9" customHeight="1">
      <c r="A8" s="116"/>
      <c r="B8" s="119"/>
      <c r="C8" s="695"/>
      <c r="D8" s="119"/>
      <c r="E8" s="695"/>
      <c r="F8" s="119"/>
      <c r="G8" s="695"/>
      <c r="H8" s="119"/>
      <c r="I8" s="155"/>
    </row>
    <row r="9" spans="1:9" ht="49.5" customHeight="1">
      <c r="A9" s="116" t="s">
        <v>98</v>
      </c>
      <c r="B9" s="442">
        <f aca="true" t="shared" si="1" ref="B9:B25">SUM(C9:D9)</f>
        <v>190861</v>
      </c>
      <c r="C9" s="453">
        <v>3201</v>
      </c>
      <c r="D9" s="442">
        <f aca="true" t="shared" si="2" ref="D9:D25">SUM(E9:I9)</f>
        <v>187660</v>
      </c>
      <c r="E9" s="454">
        <v>495</v>
      </c>
      <c r="F9" s="159">
        <v>7</v>
      </c>
      <c r="G9" s="454">
        <v>241</v>
      </c>
      <c r="H9" s="159">
        <v>3065</v>
      </c>
      <c r="I9" s="160">
        <v>183852</v>
      </c>
    </row>
    <row r="10" spans="1:9" ht="49.5" customHeight="1">
      <c r="A10" s="116" t="s">
        <v>102</v>
      </c>
      <c r="B10" s="442">
        <f t="shared" si="1"/>
        <v>66994</v>
      </c>
      <c r="C10" s="453">
        <v>389</v>
      </c>
      <c r="D10" s="442">
        <f t="shared" si="2"/>
        <v>66605</v>
      </c>
      <c r="E10" s="454">
        <v>457</v>
      </c>
      <c r="F10" s="453">
        <v>0</v>
      </c>
      <c r="G10" s="707" t="s">
        <v>71</v>
      </c>
      <c r="H10" s="453">
        <v>1885</v>
      </c>
      <c r="I10" s="160">
        <v>64263</v>
      </c>
    </row>
    <row r="11" spans="1:9" ht="49.5" customHeight="1">
      <c r="A11" s="116" t="s">
        <v>103</v>
      </c>
      <c r="B11" s="442">
        <f t="shared" si="1"/>
        <v>49575</v>
      </c>
      <c r="C11" s="453" t="s">
        <v>71</v>
      </c>
      <c r="D11" s="442">
        <f t="shared" si="2"/>
        <v>49575</v>
      </c>
      <c r="E11" s="707" t="s">
        <v>71</v>
      </c>
      <c r="F11" s="453">
        <v>0</v>
      </c>
      <c r="G11" s="707" t="s">
        <v>71</v>
      </c>
      <c r="H11" s="453">
        <v>1790</v>
      </c>
      <c r="I11" s="160">
        <v>47785</v>
      </c>
    </row>
    <row r="12" spans="1:9" ht="49.5" customHeight="1">
      <c r="A12" s="116" t="s">
        <v>209</v>
      </c>
      <c r="B12" s="442">
        <f t="shared" si="1"/>
        <v>52461</v>
      </c>
      <c r="C12" s="453">
        <v>741</v>
      </c>
      <c r="D12" s="442">
        <f t="shared" si="2"/>
        <v>51720</v>
      </c>
      <c r="E12" s="454">
        <v>163</v>
      </c>
      <c r="F12" s="453" t="s">
        <v>71</v>
      </c>
      <c r="G12" s="707">
        <v>220</v>
      </c>
      <c r="H12" s="453">
        <v>996</v>
      </c>
      <c r="I12" s="160">
        <v>50341</v>
      </c>
    </row>
    <row r="13" spans="1:9" ht="49.5" customHeight="1">
      <c r="A13" s="116" t="s">
        <v>603</v>
      </c>
      <c r="B13" s="442">
        <f t="shared" si="1"/>
        <v>3587</v>
      </c>
      <c r="C13" s="453" t="s">
        <v>71</v>
      </c>
      <c r="D13" s="442">
        <f t="shared" si="2"/>
        <v>3587</v>
      </c>
      <c r="E13" s="707" t="s">
        <v>71</v>
      </c>
      <c r="F13" s="453" t="s">
        <v>71</v>
      </c>
      <c r="G13" s="707" t="s">
        <v>71</v>
      </c>
      <c r="H13" s="453" t="s">
        <v>71</v>
      </c>
      <c r="I13" s="160">
        <v>3587</v>
      </c>
    </row>
    <row r="14" spans="1:9" ht="49.5" customHeight="1">
      <c r="A14" s="116" t="s">
        <v>604</v>
      </c>
      <c r="B14" s="442">
        <f t="shared" si="1"/>
        <v>37360</v>
      </c>
      <c r="C14" s="453" t="s">
        <v>71</v>
      </c>
      <c r="D14" s="442">
        <f t="shared" si="2"/>
        <v>37360</v>
      </c>
      <c r="E14" s="454">
        <v>196</v>
      </c>
      <c r="F14" s="453" t="s">
        <v>71</v>
      </c>
      <c r="G14" s="707" t="s">
        <v>71</v>
      </c>
      <c r="H14" s="453">
        <v>976</v>
      </c>
      <c r="I14" s="160">
        <v>36188</v>
      </c>
    </row>
    <row r="15" spans="1:9" ht="49.5" customHeight="1">
      <c r="A15" s="116" t="s">
        <v>605</v>
      </c>
      <c r="B15" s="442">
        <f t="shared" si="1"/>
        <v>24478</v>
      </c>
      <c r="C15" s="453">
        <v>677</v>
      </c>
      <c r="D15" s="442">
        <f t="shared" si="2"/>
        <v>23801</v>
      </c>
      <c r="E15" s="707" t="s">
        <v>71</v>
      </c>
      <c r="F15" s="453" t="s">
        <v>71</v>
      </c>
      <c r="G15" s="707">
        <v>189</v>
      </c>
      <c r="H15" s="453">
        <v>676</v>
      </c>
      <c r="I15" s="160">
        <v>22936</v>
      </c>
    </row>
    <row r="16" spans="1:9" ht="49.5" customHeight="1">
      <c r="A16" s="116" t="s">
        <v>606</v>
      </c>
      <c r="B16" s="442">
        <f t="shared" si="1"/>
        <v>36836</v>
      </c>
      <c r="C16" s="453">
        <v>724</v>
      </c>
      <c r="D16" s="442">
        <f t="shared" si="2"/>
        <v>36112</v>
      </c>
      <c r="E16" s="707" t="s">
        <v>71</v>
      </c>
      <c r="F16" s="453" t="s">
        <v>71</v>
      </c>
      <c r="G16" s="707" t="s">
        <v>71</v>
      </c>
      <c r="H16" s="453">
        <v>463</v>
      </c>
      <c r="I16" s="160">
        <v>35649</v>
      </c>
    </row>
    <row r="17" spans="1:9" ht="49.5" customHeight="1">
      <c r="A17" s="116" t="s">
        <v>108</v>
      </c>
      <c r="B17" s="442">
        <f t="shared" si="1"/>
        <v>35690</v>
      </c>
      <c r="C17" s="453">
        <v>551</v>
      </c>
      <c r="D17" s="442">
        <f t="shared" si="2"/>
        <v>35139</v>
      </c>
      <c r="E17" s="707" t="s">
        <v>71</v>
      </c>
      <c r="F17" s="453">
        <v>0</v>
      </c>
      <c r="G17" s="707" t="s">
        <v>71</v>
      </c>
      <c r="H17" s="453">
        <v>1158</v>
      </c>
      <c r="I17" s="160">
        <v>33981</v>
      </c>
    </row>
    <row r="18" spans="1:9" ht="49.5" customHeight="1">
      <c r="A18" s="116" t="s">
        <v>213</v>
      </c>
      <c r="B18" s="442">
        <f t="shared" si="1"/>
        <v>30883</v>
      </c>
      <c r="C18" s="453">
        <v>419</v>
      </c>
      <c r="D18" s="442">
        <f t="shared" si="2"/>
        <v>30464</v>
      </c>
      <c r="E18" s="707" t="s">
        <v>71</v>
      </c>
      <c r="F18" s="453">
        <v>0</v>
      </c>
      <c r="G18" s="707">
        <v>0</v>
      </c>
      <c r="H18" s="453">
        <v>1439</v>
      </c>
      <c r="I18" s="160">
        <v>29025</v>
      </c>
    </row>
    <row r="19" spans="1:9" ht="49.5" customHeight="1">
      <c r="A19" s="116" t="s">
        <v>215</v>
      </c>
      <c r="B19" s="442">
        <f t="shared" si="1"/>
        <v>12089</v>
      </c>
      <c r="C19" s="453">
        <v>363</v>
      </c>
      <c r="D19" s="442">
        <f t="shared" si="2"/>
        <v>11726</v>
      </c>
      <c r="E19" s="707" t="s">
        <v>71</v>
      </c>
      <c r="F19" s="453" t="s">
        <v>71</v>
      </c>
      <c r="G19" s="707" t="s">
        <v>71</v>
      </c>
      <c r="H19" s="453">
        <v>726</v>
      </c>
      <c r="I19" s="160">
        <v>11000</v>
      </c>
    </row>
    <row r="20" spans="1:9" ht="49.5" customHeight="1">
      <c r="A20" s="116" t="s">
        <v>599</v>
      </c>
      <c r="B20" s="442">
        <f t="shared" si="1"/>
        <v>16154</v>
      </c>
      <c r="C20" s="453">
        <v>231</v>
      </c>
      <c r="D20" s="442">
        <f t="shared" si="2"/>
        <v>15923</v>
      </c>
      <c r="E20" s="454">
        <v>382</v>
      </c>
      <c r="F20" s="453">
        <v>0</v>
      </c>
      <c r="G20" s="707" t="s">
        <v>71</v>
      </c>
      <c r="H20" s="453">
        <v>272</v>
      </c>
      <c r="I20" s="160">
        <v>15269</v>
      </c>
    </row>
    <row r="21" spans="1:9" ht="49.5" customHeight="1">
      <c r="A21" s="116" t="s">
        <v>600</v>
      </c>
      <c r="B21" s="442">
        <f t="shared" si="1"/>
        <v>2390</v>
      </c>
      <c r="C21" s="453">
        <v>413</v>
      </c>
      <c r="D21" s="442">
        <f t="shared" si="2"/>
        <v>1977</v>
      </c>
      <c r="E21" s="707" t="s">
        <v>71</v>
      </c>
      <c r="F21" s="453" t="s">
        <v>71</v>
      </c>
      <c r="G21" s="707" t="s">
        <v>71</v>
      </c>
      <c r="H21" s="453">
        <v>32</v>
      </c>
      <c r="I21" s="160">
        <v>1945</v>
      </c>
    </row>
    <row r="22" spans="1:9" ht="49.5" customHeight="1">
      <c r="A22" s="116" t="s">
        <v>601</v>
      </c>
      <c r="B22" s="442">
        <f t="shared" si="1"/>
        <v>13707</v>
      </c>
      <c r="C22" s="453" t="s">
        <v>71</v>
      </c>
      <c r="D22" s="442">
        <f t="shared" si="2"/>
        <v>13707</v>
      </c>
      <c r="E22" s="454">
        <v>166</v>
      </c>
      <c r="F22" s="453">
        <v>0</v>
      </c>
      <c r="G22" s="707" t="s">
        <v>71</v>
      </c>
      <c r="H22" s="453">
        <v>336</v>
      </c>
      <c r="I22" s="160">
        <v>13205</v>
      </c>
    </row>
    <row r="23" spans="1:9" ht="49.5" customHeight="1">
      <c r="A23" s="116" t="s">
        <v>121</v>
      </c>
      <c r="B23" s="442">
        <f t="shared" si="1"/>
        <v>6609</v>
      </c>
      <c r="C23" s="453">
        <v>264</v>
      </c>
      <c r="D23" s="442">
        <f t="shared" si="2"/>
        <v>6345</v>
      </c>
      <c r="E23" s="707" t="s">
        <v>71</v>
      </c>
      <c r="F23" s="453" t="s">
        <v>71</v>
      </c>
      <c r="G23" s="707">
        <v>16</v>
      </c>
      <c r="H23" s="453">
        <v>2</v>
      </c>
      <c r="I23" s="160">
        <v>6327</v>
      </c>
    </row>
    <row r="24" spans="1:9" ht="49.5" customHeight="1">
      <c r="A24" s="116" t="s">
        <v>602</v>
      </c>
      <c r="B24" s="442">
        <f t="shared" si="1"/>
        <v>8959</v>
      </c>
      <c r="C24" s="453">
        <v>172</v>
      </c>
      <c r="D24" s="442">
        <f t="shared" si="2"/>
        <v>8787</v>
      </c>
      <c r="E24" s="707" t="s">
        <v>71</v>
      </c>
      <c r="F24" s="453">
        <v>0</v>
      </c>
      <c r="G24" s="707" t="s">
        <v>71</v>
      </c>
      <c r="H24" s="453">
        <v>366</v>
      </c>
      <c r="I24" s="160">
        <v>8421</v>
      </c>
    </row>
    <row r="25" spans="1:9" ht="49.5" customHeight="1" thickBot="1">
      <c r="A25" s="702" t="s">
        <v>222</v>
      </c>
      <c r="B25" s="540">
        <f t="shared" si="1"/>
        <v>15885</v>
      </c>
      <c r="C25" s="703">
        <v>220</v>
      </c>
      <c r="D25" s="540">
        <f t="shared" si="2"/>
        <v>15665</v>
      </c>
      <c r="E25" s="708">
        <v>143</v>
      </c>
      <c r="F25" s="705">
        <v>0</v>
      </c>
      <c r="G25" s="703">
        <v>43</v>
      </c>
      <c r="H25" s="705">
        <v>1245</v>
      </c>
      <c r="I25" s="706">
        <v>14234</v>
      </c>
    </row>
    <row r="26" spans="1:9" ht="14.25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9" ht="14.25">
      <c r="A27" s="148"/>
      <c r="B27" s="148"/>
      <c r="C27" s="148"/>
      <c r="D27" s="148"/>
      <c r="E27" s="148"/>
      <c r="F27" s="148"/>
      <c r="G27" s="148"/>
      <c r="H27" s="148"/>
      <c r="I27" s="148"/>
    </row>
    <row r="28" spans="1:9" ht="14.25">
      <c r="A28" s="148"/>
      <c r="B28" s="148"/>
      <c r="C28" s="148"/>
      <c r="D28" s="148"/>
      <c r="E28" s="148"/>
      <c r="F28" s="148"/>
      <c r="G28" s="148"/>
      <c r="H28" s="148"/>
      <c r="I28" s="148"/>
    </row>
  </sheetData>
  <sheetProtection/>
  <mergeCells count="7">
    <mergeCell ref="D2:I2"/>
    <mergeCell ref="D3:D4"/>
    <mergeCell ref="E3:E4"/>
    <mergeCell ref="F3:F4"/>
    <mergeCell ref="G3:G4"/>
    <mergeCell ref="H3:H4"/>
    <mergeCell ref="I3:I4"/>
  </mergeCells>
  <printOptions/>
  <pageMargins left="0.7086614173228347" right="0.4724409448818898" top="0.7480314960629921" bottom="0.5511811023622047" header="0.5118110236220472" footer="0.5118110236220472"/>
  <pageSetup horizontalDpi="600" verticalDpi="6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N11" sqref="N11"/>
    </sheetView>
  </sheetViews>
  <sheetFormatPr defaultColWidth="9.00390625" defaultRowHeight="14.25"/>
  <cols>
    <col min="1" max="9" width="11.625" style="93" customWidth="1"/>
    <col min="10" max="16384" width="9.00390625" style="93" customWidth="1"/>
  </cols>
  <sheetData>
    <row r="1" spans="1:9" ht="39.75" customHeight="1" thickBot="1">
      <c r="A1" s="692" t="s">
        <v>250</v>
      </c>
      <c r="B1" s="148"/>
      <c r="C1" s="148"/>
      <c r="D1" s="148"/>
      <c r="E1" s="148"/>
      <c r="F1" s="148"/>
      <c r="G1" s="148"/>
      <c r="H1" s="148"/>
      <c r="I1" s="148"/>
    </row>
    <row r="2" spans="1:9" ht="21.75" customHeight="1">
      <c r="A2" s="94" t="s">
        <v>607</v>
      </c>
      <c r="B2" s="693"/>
      <c r="C2" s="553"/>
      <c r="D2" s="1350" t="s">
        <v>244</v>
      </c>
      <c r="E2" s="1336"/>
      <c r="F2" s="1336"/>
      <c r="G2" s="1336"/>
      <c r="H2" s="1336"/>
      <c r="I2" s="1337"/>
    </row>
    <row r="3" spans="1:9" ht="21.75" customHeight="1">
      <c r="A3" s="95"/>
      <c r="B3" s="104" t="s">
        <v>608</v>
      </c>
      <c r="C3" s="96" t="s">
        <v>246</v>
      </c>
      <c r="D3" s="1411" t="s">
        <v>609</v>
      </c>
      <c r="E3" s="1411" t="s">
        <v>247</v>
      </c>
      <c r="F3" s="1411" t="s">
        <v>248</v>
      </c>
      <c r="G3" s="1411" t="s">
        <v>249</v>
      </c>
      <c r="H3" s="1411" t="s">
        <v>46</v>
      </c>
      <c r="I3" s="1427" t="s">
        <v>47</v>
      </c>
    </row>
    <row r="4" spans="1:9" ht="21.75" customHeight="1" thickBot="1">
      <c r="A4" s="106" t="s">
        <v>598</v>
      </c>
      <c r="B4" s="694"/>
      <c r="C4" s="152"/>
      <c r="D4" s="1425"/>
      <c r="E4" s="1425"/>
      <c r="F4" s="1426"/>
      <c r="G4" s="1425"/>
      <c r="H4" s="1425"/>
      <c r="I4" s="1428"/>
    </row>
    <row r="5" spans="1:9" ht="29.25" customHeight="1">
      <c r="A5" s="116" t="s">
        <v>468</v>
      </c>
      <c r="B5" s="119">
        <v>607894</v>
      </c>
      <c r="C5" s="695">
        <v>8391</v>
      </c>
      <c r="D5" s="119">
        <v>599503</v>
      </c>
      <c r="E5" s="695">
        <v>2144</v>
      </c>
      <c r="F5" s="119">
        <v>1</v>
      </c>
      <c r="G5" s="695">
        <v>1010</v>
      </c>
      <c r="H5" s="709">
        <v>25978</v>
      </c>
      <c r="I5" s="696">
        <v>570370</v>
      </c>
    </row>
    <row r="6" spans="1:9" ht="29.25" customHeight="1">
      <c r="A6" s="116">
        <v>19</v>
      </c>
      <c r="B6" s="119">
        <v>604388</v>
      </c>
      <c r="C6" s="695">
        <v>8623</v>
      </c>
      <c r="D6" s="119">
        <v>595765</v>
      </c>
      <c r="E6" s="695">
        <v>2141</v>
      </c>
      <c r="F6" s="119">
        <v>7</v>
      </c>
      <c r="G6" s="695">
        <v>777</v>
      </c>
      <c r="H6" s="124">
        <v>24756</v>
      </c>
      <c r="I6" s="696">
        <v>568084</v>
      </c>
    </row>
    <row r="7" spans="1:9" ht="33.75" customHeight="1">
      <c r="A7" s="697">
        <v>20</v>
      </c>
      <c r="B7" s="698">
        <f aca="true" t="shared" si="0" ref="B7:I7">SUM(B9:B25)</f>
        <v>606185</v>
      </c>
      <c r="C7" s="699">
        <f t="shared" si="0"/>
        <v>8433</v>
      </c>
      <c r="D7" s="698">
        <f t="shared" si="0"/>
        <v>597752</v>
      </c>
      <c r="E7" s="699">
        <f t="shared" si="0"/>
        <v>2030</v>
      </c>
      <c r="F7" s="698">
        <f t="shared" si="0"/>
        <v>7</v>
      </c>
      <c r="G7" s="699">
        <f t="shared" si="0"/>
        <v>754</v>
      </c>
      <c r="H7" s="698">
        <f t="shared" si="0"/>
        <v>25145</v>
      </c>
      <c r="I7" s="700">
        <f t="shared" si="0"/>
        <v>569816</v>
      </c>
    </row>
    <row r="8" spans="1:9" ht="11.25" customHeight="1">
      <c r="A8" s="116"/>
      <c r="B8" s="119"/>
      <c r="C8" s="695"/>
      <c r="D8" s="119"/>
      <c r="E8" s="695"/>
      <c r="F8" s="119"/>
      <c r="G8" s="695"/>
      <c r="H8" s="119"/>
      <c r="I8" s="155"/>
    </row>
    <row r="9" spans="1:9" ht="43.5" customHeight="1">
      <c r="A9" s="116" t="s">
        <v>98</v>
      </c>
      <c r="B9" s="442">
        <f aca="true" t="shared" si="1" ref="B9:B25">SUM(C9:D9)</f>
        <v>191037</v>
      </c>
      <c r="C9" s="453">
        <v>3268</v>
      </c>
      <c r="D9" s="442">
        <f aca="true" t="shared" si="2" ref="D9:D25">SUM(E9:I9)</f>
        <v>187769</v>
      </c>
      <c r="E9" s="454">
        <v>510</v>
      </c>
      <c r="F9" s="159">
        <v>7</v>
      </c>
      <c r="G9" s="454">
        <v>283</v>
      </c>
      <c r="H9" s="159">
        <v>5867</v>
      </c>
      <c r="I9" s="160">
        <v>181102</v>
      </c>
    </row>
    <row r="10" spans="1:9" ht="43.5" customHeight="1">
      <c r="A10" s="116" t="s">
        <v>102</v>
      </c>
      <c r="B10" s="442">
        <f t="shared" si="1"/>
        <v>66933</v>
      </c>
      <c r="C10" s="453">
        <v>380</v>
      </c>
      <c r="D10" s="442">
        <f t="shared" si="2"/>
        <v>66553</v>
      </c>
      <c r="E10" s="454">
        <v>454</v>
      </c>
      <c r="F10" s="453">
        <v>0</v>
      </c>
      <c r="G10" s="707" t="s">
        <v>71</v>
      </c>
      <c r="H10" s="453">
        <v>2712</v>
      </c>
      <c r="I10" s="160">
        <v>63387</v>
      </c>
    </row>
    <row r="11" spans="1:9" ht="43.5" customHeight="1">
      <c r="A11" s="116" t="s">
        <v>103</v>
      </c>
      <c r="B11" s="442">
        <f t="shared" si="1"/>
        <v>49679</v>
      </c>
      <c r="C11" s="453" t="s">
        <v>71</v>
      </c>
      <c r="D11" s="442">
        <f t="shared" si="2"/>
        <v>49679</v>
      </c>
      <c r="E11" s="707" t="s">
        <v>71</v>
      </c>
      <c r="F11" s="453">
        <v>0</v>
      </c>
      <c r="G11" s="707" t="s">
        <v>71</v>
      </c>
      <c r="H11" s="453">
        <v>2938</v>
      </c>
      <c r="I11" s="160">
        <v>46741</v>
      </c>
    </row>
    <row r="12" spans="1:9" ht="43.5" customHeight="1">
      <c r="A12" s="116" t="s">
        <v>209</v>
      </c>
      <c r="B12" s="442">
        <f t="shared" si="1"/>
        <v>52632</v>
      </c>
      <c r="C12" s="453">
        <v>764</v>
      </c>
      <c r="D12" s="442">
        <f t="shared" si="2"/>
        <v>51868</v>
      </c>
      <c r="E12" s="454">
        <v>179</v>
      </c>
      <c r="F12" s="453" t="s">
        <v>71</v>
      </c>
      <c r="G12" s="454">
        <v>206</v>
      </c>
      <c r="H12" s="159">
        <v>1904</v>
      </c>
      <c r="I12" s="160">
        <v>49579</v>
      </c>
    </row>
    <row r="13" spans="1:9" ht="43.5" customHeight="1">
      <c r="A13" s="116" t="s">
        <v>610</v>
      </c>
      <c r="B13" s="442">
        <f t="shared" si="1"/>
        <v>3668</v>
      </c>
      <c r="C13" s="453" t="s">
        <v>71</v>
      </c>
      <c r="D13" s="442">
        <f t="shared" si="2"/>
        <v>3668</v>
      </c>
      <c r="E13" s="707" t="s">
        <v>71</v>
      </c>
      <c r="F13" s="453" t="s">
        <v>71</v>
      </c>
      <c r="G13" s="707" t="s">
        <v>71</v>
      </c>
      <c r="H13" s="453" t="s">
        <v>71</v>
      </c>
      <c r="I13" s="160">
        <v>3668</v>
      </c>
    </row>
    <row r="14" spans="1:9" ht="43.5" customHeight="1">
      <c r="A14" s="116" t="s">
        <v>611</v>
      </c>
      <c r="B14" s="442">
        <f t="shared" si="1"/>
        <v>37744</v>
      </c>
      <c r="C14" s="453" t="s">
        <v>71</v>
      </c>
      <c r="D14" s="442">
        <f t="shared" si="2"/>
        <v>37744</v>
      </c>
      <c r="E14" s="454">
        <v>199</v>
      </c>
      <c r="F14" s="453" t="s">
        <v>71</v>
      </c>
      <c r="G14" s="707" t="s">
        <v>71</v>
      </c>
      <c r="H14" s="453">
        <v>1360</v>
      </c>
      <c r="I14" s="160">
        <v>36185</v>
      </c>
    </row>
    <row r="15" spans="1:9" ht="43.5" customHeight="1">
      <c r="A15" s="116" t="s">
        <v>612</v>
      </c>
      <c r="B15" s="442">
        <f t="shared" si="1"/>
        <v>25553</v>
      </c>
      <c r="C15" s="453">
        <v>664</v>
      </c>
      <c r="D15" s="442">
        <f t="shared" si="2"/>
        <v>24889</v>
      </c>
      <c r="E15" s="707" t="s">
        <v>71</v>
      </c>
      <c r="F15" s="453" t="s">
        <v>71</v>
      </c>
      <c r="G15" s="707">
        <v>201</v>
      </c>
      <c r="H15" s="453">
        <v>781</v>
      </c>
      <c r="I15" s="160">
        <v>23907</v>
      </c>
    </row>
    <row r="16" spans="1:9" ht="43.5" customHeight="1">
      <c r="A16" s="116" t="s">
        <v>613</v>
      </c>
      <c r="B16" s="442">
        <f t="shared" si="1"/>
        <v>36787</v>
      </c>
      <c r="C16" s="453">
        <v>712</v>
      </c>
      <c r="D16" s="442">
        <f t="shared" si="2"/>
        <v>36075</v>
      </c>
      <c r="E16" s="707" t="s">
        <v>71</v>
      </c>
      <c r="F16" s="453" t="s">
        <v>71</v>
      </c>
      <c r="G16" s="707" t="s">
        <v>71</v>
      </c>
      <c r="H16" s="453">
        <v>1377</v>
      </c>
      <c r="I16" s="160">
        <v>34698</v>
      </c>
    </row>
    <row r="17" spans="1:9" ht="43.5" customHeight="1">
      <c r="A17" s="116" t="s">
        <v>108</v>
      </c>
      <c r="B17" s="442">
        <f t="shared" si="1"/>
        <v>35745</v>
      </c>
      <c r="C17" s="453">
        <v>568</v>
      </c>
      <c r="D17" s="442">
        <f t="shared" si="2"/>
        <v>35177</v>
      </c>
      <c r="E17" s="707" t="s">
        <v>71</v>
      </c>
      <c r="F17" s="159">
        <v>0</v>
      </c>
      <c r="G17" s="707" t="s">
        <v>71</v>
      </c>
      <c r="H17" s="453">
        <v>1556</v>
      </c>
      <c r="I17" s="160">
        <v>33621</v>
      </c>
    </row>
    <row r="18" spans="1:9" ht="43.5" customHeight="1">
      <c r="A18" s="116" t="s">
        <v>213</v>
      </c>
      <c r="B18" s="442">
        <f t="shared" si="1"/>
        <v>30533</v>
      </c>
      <c r="C18" s="453">
        <v>420</v>
      </c>
      <c r="D18" s="442">
        <f t="shared" si="2"/>
        <v>30113</v>
      </c>
      <c r="E18" s="707" t="s">
        <v>71</v>
      </c>
      <c r="F18" s="453">
        <v>0</v>
      </c>
      <c r="G18" s="707">
        <v>0</v>
      </c>
      <c r="H18" s="453">
        <v>1562</v>
      </c>
      <c r="I18" s="160">
        <v>28551</v>
      </c>
    </row>
    <row r="19" spans="1:9" ht="43.5" customHeight="1">
      <c r="A19" s="116" t="s">
        <v>215</v>
      </c>
      <c r="B19" s="442">
        <f t="shared" si="1"/>
        <v>12126</v>
      </c>
      <c r="C19" s="453">
        <v>365</v>
      </c>
      <c r="D19" s="442">
        <f t="shared" si="2"/>
        <v>11761</v>
      </c>
      <c r="E19" s="707" t="s">
        <v>71</v>
      </c>
      <c r="F19" s="453" t="s">
        <v>71</v>
      </c>
      <c r="G19" s="707" t="s">
        <v>71</v>
      </c>
      <c r="H19" s="453">
        <v>1029</v>
      </c>
      <c r="I19" s="160">
        <v>10732</v>
      </c>
    </row>
    <row r="20" spans="1:9" ht="43.5" customHeight="1">
      <c r="A20" s="116" t="s">
        <v>599</v>
      </c>
      <c r="B20" s="442">
        <f t="shared" si="1"/>
        <v>16166</v>
      </c>
      <c r="C20" s="453">
        <v>225</v>
      </c>
      <c r="D20" s="442">
        <f t="shared" si="2"/>
        <v>15941</v>
      </c>
      <c r="E20" s="454">
        <v>385</v>
      </c>
      <c r="F20" s="159">
        <v>0</v>
      </c>
      <c r="G20" s="707" t="s">
        <v>71</v>
      </c>
      <c r="H20" s="453">
        <v>292</v>
      </c>
      <c r="I20" s="160">
        <v>15264</v>
      </c>
    </row>
    <row r="21" spans="1:9" ht="43.5" customHeight="1">
      <c r="A21" s="116" t="s">
        <v>600</v>
      </c>
      <c r="B21" s="442">
        <f t="shared" si="1"/>
        <v>2409</v>
      </c>
      <c r="C21" s="453">
        <v>411</v>
      </c>
      <c r="D21" s="442">
        <f t="shared" si="2"/>
        <v>1998</v>
      </c>
      <c r="E21" s="707" t="s">
        <v>71</v>
      </c>
      <c r="F21" s="453" t="s">
        <v>71</v>
      </c>
      <c r="G21" s="707" t="s">
        <v>71</v>
      </c>
      <c r="H21" s="453">
        <v>44</v>
      </c>
      <c r="I21" s="160">
        <v>1954</v>
      </c>
    </row>
    <row r="22" spans="1:9" ht="43.5" customHeight="1">
      <c r="A22" s="116" t="s">
        <v>601</v>
      </c>
      <c r="B22" s="442">
        <f t="shared" si="1"/>
        <v>13752</v>
      </c>
      <c r="C22" s="453" t="s">
        <v>71</v>
      </c>
      <c r="D22" s="442">
        <f t="shared" si="2"/>
        <v>13752</v>
      </c>
      <c r="E22" s="454">
        <v>180</v>
      </c>
      <c r="F22" s="159">
        <v>0</v>
      </c>
      <c r="G22" s="707" t="s">
        <v>71</v>
      </c>
      <c r="H22" s="453">
        <v>331</v>
      </c>
      <c r="I22" s="160">
        <v>13241</v>
      </c>
    </row>
    <row r="23" spans="1:9" ht="43.5" customHeight="1">
      <c r="A23" s="116" t="s">
        <v>121</v>
      </c>
      <c r="B23" s="442">
        <f t="shared" si="1"/>
        <v>6593</v>
      </c>
      <c r="C23" s="453">
        <v>280</v>
      </c>
      <c r="D23" s="442">
        <f t="shared" si="2"/>
        <v>6313</v>
      </c>
      <c r="E23" s="707" t="s">
        <v>71</v>
      </c>
      <c r="F23" s="453" t="s">
        <v>71</v>
      </c>
      <c r="G23" s="707">
        <v>18</v>
      </c>
      <c r="H23" s="453">
        <v>362</v>
      </c>
      <c r="I23" s="160">
        <v>5933</v>
      </c>
    </row>
    <row r="24" spans="1:9" ht="43.5" customHeight="1">
      <c r="A24" s="116" t="s">
        <v>602</v>
      </c>
      <c r="B24" s="442">
        <f t="shared" si="1"/>
        <v>8974</v>
      </c>
      <c r="C24" s="453">
        <v>166</v>
      </c>
      <c r="D24" s="442">
        <f t="shared" si="2"/>
        <v>8808</v>
      </c>
      <c r="E24" s="707" t="s">
        <v>71</v>
      </c>
      <c r="F24" s="159">
        <v>0</v>
      </c>
      <c r="G24" s="707" t="s">
        <v>71</v>
      </c>
      <c r="H24" s="453">
        <v>638</v>
      </c>
      <c r="I24" s="160">
        <v>8170</v>
      </c>
    </row>
    <row r="25" spans="1:9" ht="43.5" customHeight="1" thickBot="1">
      <c r="A25" s="702" t="s">
        <v>222</v>
      </c>
      <c r="B25" s="540">
        <f t="shared" si="1"/>
        <v>15854</v>
      </c>
      <c r="C25" s="703">
        <v>210</v>
      </c>
      <c r="D25" s="540">
        <f t="shared" si="2"/>
        <v>15644</v>
      </c>
      <c r="E25" s="708">
        <v>123</v>
      </c>
      <c r="F25" s="705">
        <v>0</v>
      </c>
      <c r="G25" s="703">
        <v>46</v>
      </c>
      <c r="H25" s="705">
        <v>2392</v>
      </c>
      <c r="I25" s="706">
        <v>13083</v>
      </c>
    </row>
    <row r="26" spans="1:9" ht="21" customHeight="1">
      <c r="A26" s="576"/>
      <c r="B26" s="148"/>
      <c r="C26" s="148"/>
      <c r="D26" s="148"/>
      <c r="E26" s="148"/>
      <c r="F26" s="148"/>
      <c r="G26" s="148"/>
      <c r="H26" s="148"/>
      <c r="I26" s="148"/>
    </row>
    <row r="27" spans="1:9" ht="14.25">
      <c r="A27" s="576"/>
      <c r="B27" s="148"/>
      <c r="C27" s="148"/>
      <c r="D27" s="148"/>
      <c r="E27" s="148"/>
      <c r="F27" s="148"/>
      <c r="G27" s="148"/>
      <c r="H27" s="148"/>
      <c r="I27" s="148"/>
    </row>
    <row r="28" spans="1:9" ht="14.25">
      <c r="A28" s="148"/>
      <c r="B28" s="148"/>
      <c r="C28" s="148"/>
      <c r="D28" s="148"/>
      <c r="E28" s="148"/>
      <c r="F28" s="148"/>
      <c r="G28" s="148"/>
      <c r="H28" s="148"/>
      <c r="I28" s="148"/>
    </row>
  </sheetData>
  <sheetProtection/>
  <mergeCells count="7">
    <mergeCell ref="D2:I2"/>
    <mergeCell ref="D3:D4"/>
    <mergeCell ref="E3:E4"/>
    <mergeCell ref="F3:F4"/>
    <mergeCell ref="G3:G4"/>
    <mergeCell ref="H3:H4"/>
    <mergeCell ref="I3:I4"/>
  </mergeCells>
  <printOptions/>
  <pageMargins left="0.6299212598425197" right="0.5118110236220472" top="0.7480314960629921" bottom="0.5511811023622047" header="0.5118110236220472" footer="0.5118110236220472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="95" zoomScaleNormal="95" zoomScalePageLayoutView="0" workbookViewId="0" topLeftCell="A1">
      <selection activeCell="F7" sqref="F7"/>
    </sheetView>
  </sheetViews>
  <sheetFormatPr defaultColWidth="9.00390625" defaultRowHeight="14.25"/>
  <cols>
    <col min="1" max="1" width="10.625" style="93" customWidth="1"/>
    <col min="2" max="4" width="25.50390625" style="93" customWidth="1"/>
    <col min="5" max="16384" width="9.00390625" style="93" customWidth="1"/>
  </cols>
  <sheetData>
    <row r="1" spans="1:4" ht="39.75" customHeight="1" thickBot="1">
      <c r="A1" s="91" t="s">
        <v>251</v>
      </c>
      <c r="B1" s="148"/>
      <c r="C1" s="148"/>
      <c r="D1" s="148"/>
    </row>
    <row r="2" spans="1:4" ht="15" customHeight="1">
      <c r="A2" s="710" t="s">
        <v>607</v>
      </c>
      <c r="B2" s="711"/>
      <c r="C2" s="712"/>
      <c r="D2" s="713"/>
    </row>
    <row r="3" spans="1:4" ht="15" customHeight="1">
      <c r="A3" s="714"/>
      <c r="B3" s="157" t="s">
        <v>245</v>
      </c>
      <c r="C3" s="715" t="s">
        <v>246</v>
      </c>
      <c r="D3" s="716" t="s">
        <v>252</v>
      </c>
    </row>
    <row r="4" spans="1:4" ht="17.25" customHeight="1" thickBot="1">
      <c r="A4" s="717" t="s">
        <v>598</v>
      </c>
      <c r="B4" s="718"/>
      <c r="C4" s="719"/>
      <c r="D4" s="720"/>
    </row>
    <row r="5" spans="1:4" ht="24.75" customHeight="1">
      <c r="A5" s="116" t="s">
        <v>468</v>
      </c>
      <c r="B5" s="2">
        <v>23043480</v>
      </c>
      <c r="C5" s="38">
        <v>491017</v>
      </c>
      <c r="D5" s="39">
        <v>22552463</v>
      </c>
    </row>
    <row r="6" spans="1:4" ht="24.75" customHeight="1">
      <c r="A6" s="116">
        <v>19</v>
      </c>
      <c r="B6" s="2">
        <v>22329572</v>
      </c>
      <c r="C6" s="38">
        <v>492724</v>
      </c>
      <c r="D6" s="39">
        <v>21836848</v>
      </c>
    </row>
    <row r="7" spans="1:4" ht="27.75" customHeight="1">
      <c r="A7" s="697">
        <v>20</v>
      </c>
      <c r="B7" s="698">
        <f>SUM(B9:B25)</f>
        <v>21577294</v>
      </c>
      <c r="C7" s="699">
        <f>SUM(C9:C25)</f>
        <v>494941</v>
      </c>
      <c r="D7" s="700">
        <f>SUM(D9:D25)</f>
        <v>21082353</v>
      </c>
    </row>
    <row r="8" spans="1:4" ht="11.25" customHeight="1">
      <c r="A8" s="721"/>
      <c r="B8" s="119"/>
      <c r="C8" s="695"/>
      <c r="D8" s="155"/>
    </row>
    <row r="9" spans="1:4" ht="38.25" customHeight="1">
      <c r="A9" s="721" t="s">
        <v>98</v>
      </c>
      <c r="B9" s="442">
        <f aca="true" t="shared" si="0" ref="B9:B25">SUM(C9:D9)</f>
        <v>6872372</v>
      </c>
      <c r="C9" s="453">
        <v>169824</v>
      </c>
      <c r="D9" s="701">
        <v>6702548</v>
      </c>
    </row>
    <row r="10" spans="1:4" ht="38.25" customHeight="1">
      <c r="A10" s="721" t="s">
        <v>102</v>
      </c>
      <c r="B10" s="442">
        <f t="shared" si="0"/>
        <v>2159433</v>
      </c>
      <c r="C10" s="453">
        <v>31051</v>
      </c>
      <c r="D10" s="701">
        <v>2128382</v>
      </c>
    </row>
    <row r="11" spans="1:4" ht="38.25" customHeight="1">
      <c r="A11" s="721" t="s">
        <v>103</v>
      </c>
      <c r="B11" s="442">
        <f t="shared" si="0"/>
        <v>1750394</v>
      </c>
      <c r="C11" s="453" t="s">
        <v>71</v>
      </c>
      <c r="D11" s="701">
        <v>1750394</v>
      </c>
    </row>
    <row r="12" spans="1:4" ht="38.25" customHeight="1">
      <c r="A12" s="721" t="s">
        <v>209</v>
      </c>
      <c r="B12" s="442">
        <f t="shared" si="0"/>
        <v>1723605</v>
      </c>
      <c r="C12" s="453">
        <v>28889</v>
      </c>
      <c r="D12" s="701">
        <v>1694716</v>
      </c>
    </row>
    <row r="13" spans="1:4" ht="38.25" customHeight="1">
      <c r="A13" s="721" t="s">
        <v>614</v>
      </c>
      <c r="B13" s="442">
        <f t="shared" si="0"/>
        <v>139916</v>
      </c>
      <c r="C13" s="453" t="s">
        <v>71</v>
      </c>
      <c r="D13" s="701">
        <v>139916</v>
      </c>
    </row>
    <row r="14" spans="1:4" ht="38.25" customHeight="1">
      <c r="A14" s="721" t="s">
        <v>615</v>
      </c>
      <c r="B14" s="442">
        <f t="shared" si="0"/>
        <v>1187933</v>
      </c>
      <c r="C14" s="453" t="s">
        <v>71</v>
      </c>
      <c r="D14" s="701">
        <v>1187933</v>
      </c>
    </row>
    <row r="15" spans="1:4" ht="38.25" customHeight="1">
      <c r="A15" s="721" t="s">
        <v>616</v>
      </c>
      <c r="B15" s="442">
        <f t="shared" si="0"/>
        <v>801777</v>
      </c>
      <c r="C15" s="453">
        <v>38034</v>
      </c>
      <c r="D15" s="701">
        <v>763743</v>
      </c>
    </row>
    <row r="16" spans="1:4" ht="38.25" customHeight="1">
      <c r="A16" s="721" t="s">
        <v>617</v>
      </c>
      <c r="B16" s="442">
        <f t="shared" si="0"/>
        <v>1335656</v>
      </c>
      <c r="C16" s="453">
        <v>43005</v>
      </c>
      <c r="D16" s="701">
        <v>1292651</v>
      </c>
    </row>
    <row r="17" spans="1:4" ht="38.25" customHeight="1">
      <c r="A17" s="721" t="s">
        <v>108</v>
      </c>
      <c r="B17" s="442">
        <f t="shared" si="0"/>
        <v>1308450</v>
      </c>
      <c r="C17" s="453">
        <v>33266</v>
      </c>
      <c r="D17" s="701">
        <v>1275184</v>
      </c>
    </row>
    <row r="18" spans="1:4" ht="38.25" customHeight="1">
      <c r="A18" s="721" t="s">
        <v>213</v>
      </c>
      <c r="B18" s="442">
        <f t="shared" si="0"/>
        <v>1000051</v>
      </c>
      <c r="C18" s="453">
        <v>27785</v>
      </c>
      <c r="D18" s="701">
        <v>972266</v>
      </c>
    </row>
    <row r="19" spans="1:4" ht="38.25" customHeight="1">
      <c r="A19" s="721" t="s">
        <v>215</v>
      </c>
      <c r="B19" s="442">
        <f t="shared" si="0"/>
        <v>613172</v>
      </c>
      <c r="C19" s="453">
        <v>22685</v>
      </c>
      <c r="D19" s="701">
        <v>590487</v>
      </c>
    </row>
    <row r="20" spans="1:4" ht="38.25" customHeight="1">
      <c r="A20" s="721" t="s">
        <v>599</v>
      </c>
      <c r="B20" s="442">
        <f t="shared" si="0"/>
        <v>827540</v>
      </c>
      <c r="C20" s="453">
        <v>28559</v>
      </c>
      <c r="D20" s="701">
        <v>798981</v>
      </c>
    </row>
    <row r="21" spans="1:4" ht="38.25" customHeight="1">
      <c r="A21" s="721" t="s">
        <v>600</v>
      </c>
      <c r="B21" s="442">
        <f t="shared" si="0"/>
        <v>160380</v>
      </c>
      <c r="C21" s="453">
        <v>25350</v>
      </c>
      <c r="D21" s="701">
        <v>135030</v>
      </c>
    </row>
    <row r="22" spans="1:4" ht="38.25" customHeight="1">
      <c r="A22" s="721" t="s">
        <v>601</v>
      </c>
      <c r="B22" s="442">
        <f t="shared" si="0"/>
        <v>489929</v>
      </c>
      <c r="C22" s="453" t="s">
        <v>71</v>
      </c>
      <c r="D22" s="701">
        <v>489929</v>
      </c>
    </row>
    <row r="23" spans="1:4" ht="38.25" customHeight="1">
      <c r="A23" s="721" t="s">
        <v>121</v>
      </c>
      <c r="B23" s="442">
        <f t="shared" si="0"/>
        <v>210910</v>
      </c>
      <c r="C23" s="453">
        <v>14696</v>
      </c>
      <c r="D23" s="701">
        <v>196214</v>
      </c>
    </row>
    <row r="24" spans="1:4" ht="38.25" customHeight="1">
      <c r="A24" s="721" t="s">
        <v>602</v>
      </c>
      <c r="B24" s="442">
        <f t="shared" si="0"/>
        <v>421370</v>
      </c>
      <c r="C24" s="453">
        <v>9053</v>
      </c>
      <c r="D24" s="701">
        <v>412317</v>
      </c>
    </row>
    <row r="25" spans="1:4" ht="38.25" customHeight="1" thickBot="1">
      <c r="A25" s="722" t="s">
        <v>222</v>
      </c>
      <c r="B25" s="540">
        <f t="shared" si="0"/>
        <v>574406</v>
      </c>
      <c r="C25" s="705">
        <v>22744</v>
      </c>
      <c r="D25" s="723">
        <v>551662</v>
      </c>
    </row>
  </sheetData>
  <sheetProtection/>
  <printOptions/>
  <pageMargins left="0.7086614173228347" right="0.5118110236220472" top="0.7480314960629921" bottom="0.5511811023622047" header="0.5118110236220472" footer="0.5118110236220472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7"/>
  <sheetViews>
    <sheetView zoomScale="90" zoomScaleNormal="90" zoomScalePageLayoutView="0" workbookViewId="0" topLeftCell="A1">
      <selection activeCell="A2" sqref="A2"/>
    </sheetView>
  </sheetViews>
  <sheetFormatPr defaultColWidth="9.00390625" defaultRowHeight="14.25"/>
  <cols>
    <col min="1" max="1" width="1.625" style="93" customWidth="1"/>
    <col min="2" max="2" width="26.625" style="93" customWidth="1"/>
    <col min="3" max="3" width="1.625" style="93" customWidth="1"/>
    <col min="4" max="6" width="18.625" style="93" customWidth="1"/>
    <col min="7" max="7" width="3.625" style="93" customWidth="1"/>
    <col min="8" max="10" width="0" style="93" hidden="1" customWidth="1"/>
    <col min="11" max="16384" width="9.00390625" style="93" customWidth="1"/>
  </cols>
  <sheetData>
    <row r="1" spans="1:6" ht="26.25" customHeight="1">
      <c r="A1" s="724" t="s">
        <v>888</v>
      </c>
      <c r="C1" s="725"/>
      <c r="D1" s="148"/>
      <c r="E1" s="148"/>
      <c r="F1" s="148"/>
    </row>
    <row r="2" spans="2:6" ht="14.25" customHeight="1" thickBot="1">
      <c r="B2" s="148"/>
      <c r="C2" s="148"/>
      <c r="D2" s="148"/>
      <c r="E2" s="576" t="s">
        <v>618</v>
      </c>
      <c r="F2" s="148"/>
    </row>
    <row r="3" spans="1:6" ht="46.5" customHeight="1" thickBot="1">
      <c r="A3" s="726"/>
      <c r="B3" s="727" t="s">
        <v>253</v>
      </c>
      <c r="C3" s="727"/>
      <c r="D3" s="728" t="s">
        <v>254</v>
      </c>
      <c r="E3" s="727" t="s">
        <v>50</v>
      </c>
      <c r="F3" s="729" t="s">
        <v>252</v>
      </c>
    </row>
    <row r="4" spans="1:6" ht="18" customHeight="1">
      <c r="A4" s="554"/>
      <c r="B4" s="561" t="s">
        <v>475</v>
      </c>
      <c r="C4" s="96"/>
      <c r="D4" s="730">
        <v>68068.3</v>
      </c>
      <c r="E4" s="731">
        <v>6121.8</v>
      </c>
      <c r="F4" s="732">
        <v>61946.5</v>
      </c>
    </row>
    <row r="5" spans="1:6" ht="18" customHeight="1">
      <c r="A5" s="554"/>
      <c r="B5" s="96">
        <v>19</v>
      </c>
      <c r="C5" s="96"/>
      <c r="D5" s="730">
        <v>69098</v>
      </c>
      <c r="E5" s="731">
        <v>6195.000000000001</v>
      </c>
      <c r="F5" s="732">
        <v>62903</v>
      </c>
    </row>
    <row r="6" spans="1:6" ht="22.5" customHeight="1">
      <c r="A6" s="554"/>
      <c r="B6" s="604">
        <v>20</v>
      </c>
      <c r="C6" s="604"/>
      <c r="D6" s="739">
        <f>SUM(E6:F6)</f>
        <v>70434.8</v>
      </c>
      <c r="E6" s="740">
        <f>SUM(E8:E43)</f>
        <v>6276.000000000004</v>
      </c>
      <c r="F6" s="741">
        <f>SUM(F8:F43)</f>
        <v>64158.8</v>
      </c>
    </row>
    <row r="7" spans="1:6" ht="14.25" customHeight="1">
      <c r="A7" s="554"/>
      <c r="B7" s="150"/>
      <c r="C7" s="150"/>
      <c r="D7" s="118"/>
      <c r="E7" s="457"/>
      <c r="F7" s="121"/>
    </row>
    <row r="8" spans="1:6" ht="18.75" customHeight="1">
      <c r="A8" s="554"/>
      <c r="B8" s="569" t="s">
        <v>255</v>
      </c>
      <c r="C8" s="569"/>
      <c r="D8" s="446">
        <f>SUM(E8:F8)</f>
        <v>7425.3</v>
      </c>
      <c r="E8" s="733">
        <v>312.8000000000002</v>
      </c>
      <c r="F8" s="734">
        <v>7112.5</v>
      </c>
    </row>
    <row r="9" spans="1:6" ht="18.75" customHeight="1">
      <c r="A9" s="554"/>
      <c r="B9" s="569" t="s">
        <v>256</v>
      </c>
      <c r="C9" s="569"/>
      <c r="D9" s="446">
        <f>SUM(E9:F9)</f>
        <v>172</v>
      </c>
      <c r="E9" s="733">
        <v>5.300000000000011</v>
      </c>
      <c r="F9" s="734">
        <v>166.7</v>
      </c>
    </row>
    <row r="10" spans="1:6" ht="18.75" customHeight="1">
      <c r="A10" s="554"/>
      <c r="B10" s="569" t="s">
        <v>257</v>
      </c>
      <c r="C10" s="569"/>
      <c r="D10" s="446">
        <f>SUM(E10:F10)</f>
        <v>1854.9</v>
      </c>
      <c r="E10" s="735">
        <v>119.40000000000009</v>
      </c>
      <c r="F10" s="734">
        <v>1735.5</v>
      </c>
    </row>
    <row r="11" spans="1:6" ht="18.75" customHeight="1">
      <c r="A11" s="554"/>
      <c r="B11" s="569" t="s">
        <v>258</v>
      </c>
      <c r="C11" s="569"/>
      <c r="D11" s="446">
        <f>SUM(E11:F11)</f>
        <v>71.5</v>
      </c>
      <c r="E11" s="735">
        <v>1</v>
      </c>
      <c r="F11" s="734">
        <v>70.5</v>
      </c>
    </row>
    <row r="12" spans="1:6" ht="18.75" customHeight="1">
      <c r="A12" s="554"/>
      <c r="B12" s="569" t="s">
        <v>259</v>
      </c>
      <c r="C12" s="569"/>
      <c r="D12" s="446">
        <f>SUM(E12:F12)</f>
        <v>719.2</v>
      </c>
      <c r="E12" s="735">
        <v>0</v>
      </c>
      <c r="F12" s="734">
        <v>719.2</v>
      </c>
    </row>
    <row r="13" spans="1:6" ht="12" customHeight="1">
      <c r="A13" s="554"/>
      <c r="B13" s="569"/>
      <c r="C13" s="569"/>
      <c r="D13" s="446"/>
      <c r="E13" s="735"/>
      <c r="F13" s="734"/>
    </row>
    <row r="14" spans="1:6" ht="18.75" customHeight="1">
      <c r="A14" s="554"/>
      <c r="B14" s="569" t="s">
        <v>260</v>
      </c>
      <c r="C14" s="569"/>
      <c r="D14" s="446">
        <f>SUM(E14:F14)</f>
        <v>26751</v>
      </c>
      <c r="E14" s="735">
        <v>1828.2999999999993</v>
      </c>
      <c r="F14" s="734">
        <v>24922.7</v>
      </c>
    </row>
    <row r="15" spans="1:6" ht="18.75" customHeight="1">
      <c r="A15" s="554"/>
      <c r="B15" s="569" t="s">
        <v>261</v>
      </c>
      <c r="C15" s="569"/>
      <c r="D15" s="446">
        <f>SUM(E15:F15)</f>
        <v>5989.7</v>
      </c>
      <c r="E15" s="735">
        <v>1268.3999999999996</v>
      </c>
      <c r="F15" s="734">
        <v>4721.3</v>
      </c>
    </row>
    <row r="16" spans="1:6" ht="18.75" customHeight="1">
      <c r="A16" s="554"/>
      <c r="B16" s="569" t="s">
        <v>262</v>
      </c>
      <c r="C16" s="569"/>
      <c r="D16" s="446">
        <f>SUM(E16:F16)</f>
        <v>7469</v>
      </c>
      <c r="E16" s="735">
        <v>1193.8000000000002</v>
      </c>
      <c r="F16" s="734">
        <v>6275.2</v>
      </c>
    </row>
    <row r="17" spans="1:6" ht="18.75" customHeight="1">
      <c r="A17" s="554"/>
      <c r="B17" s="569" t="s">
        <v>263</v>
      </c>
      <c r="C17" s="569"/>
      <c r="D17" s="446">
        <f>SUM(E17:F17)</f>
        <v>1570.9</v>
      </c>
      <c r="E17" s="735">
        <v>4.600000000000136</v>
      </c>
      <c r="F17" s="734">
        <v>1566.3</v>
      </c>
    </row>
    <row r="18" spans="1:6" ht="18.75" customHeight="1">
      <c r="A18" s="554"/>
      <c r="B18" s="569" t="s">
        <v>264</v>
      </c>
      <c r="C18" s="569"/>
      <c r="D18" s="446">
        <f>SUM(E18:F18)</f>
        <v>857.7</v>
      </c>
      <c r="E18" s="735">
        <v>194.30000000000007</v>
      </c>
      <c r="F18" s="734">
        <v>663.4</v>
      </c>
    </row>
    <row r="19" spans="1:6" ht="12" customHeight="1">
      <c r="A19" s="554"/>
      <c r="B19" s="569"/>
      <c r="C19" s="569"/>
      <c r="D19" s="446"/>
      <c r="E19" s="735"/>
      <c r="F19" s="734"/>
    </row>
    <row r="20" spans="1:6" ht="18.75" customHeight="1">
      <c r="A20" s="554"/>
      <c r="B20" s="569" t="s">
        <v>265</v>
      </c>
      <c r="C20" s="569"/>
      <c r="D20" s="446">
        <f>SUM(E20:F20)</f>
        <v>174.1</v>
      </c>
      <c r="E20" s="735">
        <v>0</v>
      </c>
      <c r="F20" s="734">
        <v>174.1</v>
      </c>
    </row>
    <row r="21" spans="1:6" ht="18.75" customHeight="1">
      <c r="A21" s="554"/>
      <c r="B21" s="569" t="s">
        <v>266</v>
      </c>
      <c r="C21" s="569"/>
      <c r="D21" s="446">
        <f>SUM(E21:F21)</f>
        <v>351.3</v>
      </c>
      <c r="E21" s="735">
        <v>1</v>
      </c>
      <c r="F21" s="734">
        <v>350.3</v>
      </c>
    </row>
    <row r="22" spans="1:6" ht="18.75" customHeight="1">
      <c r="A22" s="554"/>
      <c r="B22" s="569" t="s">
        <v>267</v>
      </c>
      <c r="C22" s="569"/>
      <c r="D22" s="446">
        <f>SUM(E22:F22)</f>
        <v>0</v>
      </c>
      <c r="E22" s="735">
        <v>0</v>
      </c>
      <c r="F22" s="734">
        <v>0</v>
      </c>
    </row>
    <row r="23" spans="1:6" ht="18.75" customHeight="1">
      <c r="A23" s="554"/>
      <c r="B23" s="569" t="s">
        <v>268</v>
      </c>
      <c r="C23" s="569"/>
      <c r="D23" s="446">
        <f>SUM(E23:F23)</f>
        <v>155.2</v>
      </c>
      <c r="E23" s="735">
        <v>7.799999999999983</v>
      </c>
      <c r="F23" s="734">
        <v>147.4</v>
      </c>
    </row>
    <row r="24" spans="1:6" ht="18.75" customHeight="1">
      <c r="A24" s="554"/>
      <c r="B24" s="569" t="s">
        <v>269</v>
      </c>
      <c r="C24" s="569"/>
      <c r="D24" s="446">
        <f>SUM(E24:F24)</f>
        <v>24</v>
      </c>
      <c r="E24" s="735">
        <v>0</v>
      </c>
      <c r="F24" s="734">
        <v>24</v>
      </c>
    </row>
    <row r="25" spans="1:6" ht="12" customHeight="1">
      <c r="A25" s="554"/>
      <c r="B25" s="569"/>
      <c r="C25" s="569"/>
      <c r="D25" s="446"/>
      <c r="E25" s="735"/>
      <c r="F25" s="734"/>
    </row>
    <row r="26" spans="1:6" ht="18.75" customHeight="1">
      <c r="A26" s="554"/>
      <c r="B26" s="569" t="s">
        <v>270</v>
      </c>
      <c r="C26" s="569"/>
      <c r="D26" s="446">
        <f>SUM(E26:F26)</f>
        <v>1631.3</v>
      </c>
      <c r="E26" s="735">
        <v>23.09999999999991</v>
      </c>
      <c r="F26" s="734">
        <v>1608.2</v>
      </c>
    </row>
    <row r="27" spans="1:6" ht="18.75" customHeight="1">
      <c r="A27" s="554"/>
      <c r="B27" s="569" t="s">
        <v>271</v>
      </c>
      <c r="C27" s="569"/>
      <c r="D27" s="446">
        <f>SUM(E27:F27)</f>
        <v>26.5</v>
      </c>
      <c r="E27" s="735">
        <v>2.3000000000000007</v>
      </c>
      <c r="F27" s="734">
        <v>24.2</v>
      </c>
    </row>
    <row r="28" spans="1:6" ht="18.75" customHeight="1">
      <c r="A28" s="554"/>
      <c r="B28" s="569" t="s">
        <v>272</v>
      </c>
      <c r="C28" s="569"/>
      <c r="D28" s="446">
        <f>SUM(E28:F28)</f>
        <v>2033.7</v>
      </c>
      <c r="E28" s="735">
        <v>31.600000000000136</v>
      </c>
      <c r="F28" s="734">
        <v>2002.1</v>
      </c>
    </row>
    <row r="29" spans="1:6" ht="18.75" customHeight="1">
      <c r="A29" s="554"/>
      <c r="B29" s="569" t="s">
        <v>273</v>
      </c>
      <c r="C29" s="569"/>
      <c r="D29" s="446">
        <f>SUM(E29:F29)</f>
        <v>7</v>
      </c>
      <c r="E29" s="735">
        <v>0</v>
      </c>
      <c r="F29" s="734">
        <v>7</v>
      </c>
    </row>
    <row r="30" spans="1:6" ht="18.75" customHeight="1">
      <c r="A30" s="554"/>
      <c r="B30" s="569" t="s">
        <v>274</v>
      </c>
      <c r="C30" s="569"/>
      <c r="D30" s="446">
        <f>SUM(E30:F30)</f>
        <v>487.5</v>
      </c>
      <c r="E30" s="735">
        <v>0</v>
      </c>
      <c r="F30" s="734">
        <v>487.5</v>
      </c>
    </row>
    <row r="31" spans="1:6" ht="12" customHeight="1">
      <c r="A31" s="554"/>
      <c r="B31" s="569"/>
      <c r="C31" s="569"/>
      <c r="D31" s="446"/>
      <c r="E31" s="735"/>
      <c r="F31" s="734"/>
    </row>
    <row r="32" spans="1:6" ht="18.75" customHeight="1">
      <c r="A32" s="554"/>
      <c r="B32" s="569" t="s">
        <v>275</v>
      </c>
      <c r="C32" s="569"/>
      <c r="D32" s="446">
        <f>SUM(E32:F32)</f>
        <v>67.4</v>
      </c>
      <c r="E32" s="735">
        <v>0</v>
      </c>
      <c r="F32" s="734">
        <v>67.4</v>
      </c>
    </row>
    <row r="33" spans="1:6" ht="18.75" customHeight="1">
      <c r="A33" s="554"/>
      <c r="B33" s="569" t="s">
        <v>276</v>
      </c>
      <c r="C33" s="569"/>
      <c r="D33" s="446">
        <f>SUM(E33:F33)</f>
        <v>16</v>
      </c>
      <c r="E33" s="735">
        <v>0</v>
      </c>
      <c r="F33" s="734">
        <v>16</v>
      </c>
    </row>
    <row r="34" spans="1:6" ht="18.75" customHeight="1">
      <c r="A34" s="554"/>
      <c r="B34" s="569" t="s">
        <v>277</v>
      </c>
      <c r="C34" s="569"/>
      <c r="D34" s="446">
        <f>SUM(E34:F34)</f>
        <v>694.7</v>
      </c>
      <c r="E34" s="735">
        <v>60.10000000000002</v>
      </c>
      <c r="F34" s="734">
        <v>634.6</v>
      </c>
    </row>
    <row r="35" spans="1:6" ht="18.75" customHeight="1">
      <c r="A35" s="554"/>
      <c r="B35" s="569" t="s">
        <v>278</v>
      </c>
      <c r="C35" s="569"/>
      <c r="D35" s="446">
        <f>SUM(E35:F35)</f>
        <v>216.3</v>
      </c>
      <c r="E35" s="735">
        <v>31.100000000000023</v>
      </c>
      <c r="F35" s="734">
        <v>185.2</v>
      </c>
    </row>
    <row r="36" spans="1:6" ht="18.75" customHeight="1">
      <c r="A36" s="554"/>
      <c r="B36" s="569" t="s">
        <v>279</v>
      </c>
      <c r="C36" s="569"/>
      <c r="D36" s="446">
        <f>SUM(E36:F36)</f>
        <v>214.4</v>
      </c>
      <c r="E36" s="735">
        <v>178</v>
      </c>
      <c r="F36" s="734">
        <v>36.4</v>
      </c>
    </row>
    <row r="37" spans="1:6" ht="12" customHeight="1">
      <c r="A37" s="554"/>
      <c r="B37" s="569"/>
      <c r="C37" s="569"/>
      <c r="D37" s="446"/>
      <c r="E37" s="735"/>
      <c r="F37" s="734"/>
    </row>
    <row r="38" spans="1:6" ht="18.75" customHeight="1">
      <c r="A38" s="554"/>
      <c r="B38" s="569" t="s">
        <v>280</v>
      </c>
      <c r="C38" s="569"/>
      <c r="D38" s="446">
        <f aca="true" t="shared" si="0" ref="D38:D43">SUM(E38:F38)</f>
        <v>167.1</v>
      </c>
      <c r="E38" s="735">
        <v>2</v>
      </c>
      <c r="F38" s="734">
        <v>165.1</v>
      </c>
    </row>
    <row r="39" spans="1:6" ht="18.75" customHeight="1">
      <c r="A39" s="554"/>
      <c r="B39" s="569" t="s">
        <v>281</v>
      </c>
      <c r="C39" s="569"/>
      <c r="D39" s="446">
        <f t="shared" si="0"/>
        <v>830.9</v>
      </c>
      <c r="E39" s="735">
        <v>62.39999999999998</v>
      </c>
      <c r="F39" s="734">
        <v>768.5</v>
      </c>
    </row>
    <row r="40" spans="1:6" ht="18.75" customHeight="1">
      <c r="A40" s="554"/>
      <c r="B40" s="569" t="s">
        <v>282</v>
      </c>
      <c r="C40" s="569"/>
      <c r="D40" s="446">
        <f t="shared" si="0"/>
        <v>470.4</v>
      </c>
      <c r="E40" s="735">
        <v>76.59999999999997</v>
      </c>
      <c r="F40" s="734">
        <v>393.8</v>
      </c>
    </row>
    <row r="41" spans="1:6" ht="18.75" customHeight="1">
      <c r="A41" s="554"/>
      <c r="B41" s="569" t="s">
        <v>283</v>
      </c>
      <c r="C41" s="569"/>
      <c r="D41" s="446">
        <f t="shared" si="0"/>
        <v>394.3</v>
      </c>
      <c r="E41" s="735">
        <v>60.19999999999999</v>
      </c>
      <c r="F41" s="734">
        <v>334.1</v>
      </c>
    </row>
    <row r="42" spans="1:6" ht="18.75" customHeight="1">
      <c r="A42" s="554"/>
      <c r="B42" s="569" t="s">
        <v>284</v>
      </c>
      <c r="C42" s="569"/>
      <c r="D42" s="446">
        <f t="shared" si="0"/>
        <v>6121.6</v>
      </c>
      <c r="E42" s="735">
        <v>330.7000000000007</v>
      </c>
      <c r="F42" s="734">
        <v>5790.9</v>
      </c>
    </row>
    <row r="43" spans="1:6" ht="18.75" customHeight="1" thickBot="1">
      <c r="A43" s="558"/>
      <c r="B43" s="574" t="s">
        <v>285</v>
      </c>
      <c r="C43" s="574"/>
      <c r="D43" s="544">
        <f t="shared" si="0"/>
        <v>3469.9</v>
      </c>
      <c r="E43" s="736">
        <v>481.2000000000003</v>
      </c>
      <c r="F43" s="737">
        <v>2988.7</v>
      </c>
    </row>
    <row r="44" spans="1:3" ht="14.25">
      <c r="A44" s="576" t="s">
        <v>286</v>
      </c>
      <c r="B44" s="738"/>
      <c r="C44" s="576"/>
    </row>
    <row r="45" spans="2:3" ht="14.25">
      <c r="B45" s="738"/>
      <c r="C45" s="576"/>
    </row>
    <row r="46" ht="14.25">
      <c r="B46" s="738"/>
    </row>
    <row r="47" ht="14.25">
      <c r="B47" s="738"/>
    </row>
  </sheetData>
  <sheetProtection/>
  <printOptions/>
  <pageMargins left="0.7480314960629921" right="0.5905511811023623" top="0.84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25"/>
  <sheetViews>
    <sheetView zoomScale="70" zoomScaleNormal="70" zoomScalePageLayoutView="0" workbookViewId="0" topLeftCell="K4">
      <selection activeCell="Q10" sqref="Q10"/>
    </sheetView>
  </sheetViews>
  <sheetFormatPr defaultColWidth="9.00390625" defaultRowHeight="14.25"/>
  <cols>
    <col min="1" max="2" width="12.00390625" style="93" customWidth="1"/>
    <col min="3" max="3" width="10.625" style="93" customWidth="1"/>
    <col min="4" max="4" width="8.625" style="93" customWidth="1"/>
    <col min="5" max="5" width="10.125" style="93" customWidth="1"/>
    <col min="6" max="6" width="7.50390625" style="93" customWidth="1"/>
    <col min="7" max="7" width="8.625" style="93" customWidth="1"/>
    <col min="8" max="8" width="11.50390625" style="93" customWidth="1"/>
    <col min="9" max="10" width="10.125" style="93" customWidth="1"/>
    <col min="11" max="11" width="10.25390625" style="93" customWidth="1"/>
    <col min="12" max="14" width="8.625" style="93" customWidth="1"/>
    <col min="15" max="15" width="6.875" style="93" customWidth="1"/>
    <col min="16" max="17" width="8.625" style="93" customWidth="1"/>
    <col min="18" max="18" width="10.50390625" style="93" customWidth="1"/>
    <col min="19" max="19" width="8.625" style="93" customWidth="1"/>
    <col min="20" max="20" width="10.125" style="93" customWidth="1"/>
    <col min="21" max="21" width="7.25390625" style="93" customWidth="1"/>
    <col min="22" max="23" width="8.625" style="93" customWidth="1"/>
    <col min="24" max="24" width="7.75390625" style="93" customWidth="1"/>
    <col min="25" max="31" width="8.625" style="93" customWidth="1"/>
    <col min="32" max="33" width="10.25390625" style="93" customWidth="1"/>
    <col min="34" max="16384" width="9.00390625" style="93" customWidth="1"/>
  </cols>
  <sheetData>
    <row r="1" spans="1:33" ht="39.75" customHeight="1">
      <c r="A1" s="742" t="s">
        <v>287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30.7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 t="s">
        <v>619</v>
      </c>
      <c r="AE2" s="122"/>
      <c r="AF2" s="122"/>
      <c r="AG2" s="122"/>
    </row>
    <row r="3" spans="1:33" ht="4.5" customHeight="1">
      <c r="A3" s="743"/>
      <c r="B3" s="744"/>
      <c r="C3" s="745"/>
      <c r="D3" s="746"/>
      <c r="E3" s="745"/>
      <c r="F3" s="746"/>
      <c r="G3" s="712"/>
      <c r="H3" s="711"/>
      <c r="I3" s="712"/>
      <c r="J3" s="711"/>
      <c r="K3" s="712"/>
      <c r="L3" s="711"/>
      <c r="M3" s="712"/>
      <c r="N3" s="711"/>
      <c r="O3" s="747"/>
      <c r="P3" s="746"/>
      <c r="Q3" s="746"/>
      <c r="R3" s="746"/>
      <c r="S3" s="748"/>
      <c r="T3" s="746"/>
      <c r="U3" s="748"/>
      <c r="V3" s="746"/>
      <c r="W3" s="748"/>
      <c r="X3" s="746"/>
      <c r="Y3" s="746"/>
      <c r="Z3" s="746"/>
      <c r="AA3" s="746"/>
      <c r="AB3" s="749"/>
      <c r="AC3" s="748"/>
      <c r="AD3" s="746"/>
      <c r="AE3" s="748"/>
      <c r="AF3" s="746"/>
      <c r="AG3" s="750"/>
    </row>
    <row r="4" spans="1:33" ht="30" customHeight="1">
      <c r="A4" s="751" t="s">
        <v>288</v>
      </c>
      <c r="B4" s="1431" t="s">
        <v>289</v>
      </c>
      <c r="C4" s="1430" t="s">
        <v>255</v>
      </c>
      <c r="D4" s="1430" t="s">
        <v>256</v>
      </c>
      <c r="E4" s="1430" t="s">
        <v>257</v>
      </c>
      <c r="F4" s="1430" t="s">
        <v>290</v>
      </c>
      <c r="G4" s="1430" t="s">
        <v>291</v>
      </c>
      <c r="H4" s="1430" t="s">
        <v>292</v>
      </c>
      <c r="I4" s="1430" t="s">
        <v>293</v>
      </c>
      <c r="J4" s="1430" t="s">
        <v>262</v>
      </c>
      <c r="K4" s="1430" t="s">
        <v>294</v>
      </c>
      <c r="L4" s="1430" t="s">
        <v>295</v>
      </c>
      <c r="M4" s="1430" t="s">
        <v>296</v>
      </c>
      <c r="N4" s="1430" t="s">
        <v>297</v>
      </c>
      <c r="O4" s="1430" t="s">
        <v>267</v>
      </c>
      <c r="P4" s="1430" t="s">
        <v>298</v>
      </c>
      <c r="Q4" s="1430" t="s">
        <v>269</v>
      </c>
      <c r="R4" s="1430" t="s">
        <v>270</v>
      </c>
      <c r="S4" s="1430" t="s">
        <v>271</v>
      </c>
      <c r="T4" s="1430" t="s">
        <v>272</v>
      </c>
      <c r="U4" s="1430" t="s">
        <v>273</v>
      </c>
      <c r="V4" s="1430" t="s">
        <v>274</v>
      </c>
      <c r="W4" s="1430" t="s">
        <v>275</v>
      </c>
      <c r="X4" s="1430" t="s">
        <v>276</v>
      </c>
      <c r="Y4" s="1430" t="s">
        <v>277</v>
      </c>
      <c r="Z4" s="1430" t="s">
        <v>278</v>
      </c>
      <c r="AA4" s="1430" t="s">
        <v>279</v>
      </c>
      <c r="AB4" s="1430" t="s">
        <v>299</v>
      </c>
      <c r="AC4" s="1430" t="s">
        <v>281</v>
      </c>
      <c r="AD4" s="1430" t="s">
        <v>282</v>
      </c>
      <c r="AE4" s="1430" t="s">
        <v>283</v>
      </c>
      <c r="AF4" s="1430" t="s">
        <v>284</v>
      </c>
      <c r="AG4" s="1432" t="s">
        <v>285</v>
      </c>
    </row>
    <row r="5" spans="1:33" ht="4.5" customHeight="1">
      <c r="A5" s="751"/>
      <c r="B5" s="1431"/>
      <c r="C5" s="1430"/>
      <c r="D5" s="1430"/>
      <c r="E5" s="1430"/>
      <c r="F5" s="1430"/>
      <c r="G5" s="1430"/>
      <c r="H5" s="1430"/>
      <c r="I5" s="1430"/>
      <c r="J5" s="1430"/>
      <c r="K5" s="1430"/>
      <c r="L5" s="1430"/>
      <c r="M5" s="1430"/>
      <c r="N5" s="1430"/>
      <c r="O5" s="1430"/>
      <c r="P5" s="1430"/>
      <c r="Q5" s="1430"/>
      <c r="R5" s="1430"/>
      <c r="S5" s="1430"/>
      <c r="T5" s="1430"/>
      <c r="U5" s="1430"/>
      <c r="V5" s="1430"/>
      <c r="W5" s="1430"/>
      <c r="X5" s="1430"/>
      <c r="Y5" s="1430"/>
      <c r="Z5" s="1430"/>
      <c r="AA5" s="1430"/>
      <c r="AB5" s="1430"/>
      <c r="AC5" s="1430"/>
      <c r="AD5" s="1430"/>
      <c r="AE5" s="1430"/>
      <c r="AF5" s="1430"/>
      <c r="AG5" s="1432"/>
    </row>
    <row r="6" spans="1:33" ht="185.25" customHeight="1">
      <c r="A6" s="752" t="s">
        <v>93</v>
      </c>
      <c r="B6" s="1431"/>
      <c r="C6" s="1430" t="s">
        <v>300</v>
      </c>
      <c r="D6" s="1430" t="s">
        <v>301</v>
      </c>
      <c r="E6" s="1430" t="s">
        <v>300</v>
      </c>
      <c r="F6" s="1430" t="s">
        <v>301</v>
      </c>
      <c r="G6" s="1430"/>
      <c r="H6" s="1430"/>
      <c r="I6" s="1430"/>
      <c r="J6" s="1430"/>
      <c r="K6" s="1430"/>
      <c r="L6" s="1430"/>
      <c r="M6" s="1430"/>
      <c r="N6" s="1430"/>
      <c r="O6" s="1430"/>
      <c r="P6" s="1430"/>
      <c r="Q6" s="1430"/>
      <c r="R6" s="1430"/>
      <c r="S6" s="1430"/>
      <c r="T6" s="1430"/>
      <c r="U6" s="1430"/>
      <c r="V6" s="1430"/>
      <c r="W6" s="1430"/>
      <c r="X6" s="1430"/>
      <c r="Y6" s="1430"/>
      <c r="Z6" s="1430"/>
      <c r="AA6" s="1430"/>
      <c r="AB6" s="1430"/>
      <c r="AC6" s="1430"/>
      <c r="AD6" s="1430"/>
      <c r="AE6" s="1430"/>
      <c r="AF6" s="1430"/>
      <c r="AG6" s="1432"/>
    </row>
    <row r="7" spans="1:33" ht="4.5" customHeight="1" thickBot="1">
      <c r="A7" s="753"/>
      <c r="B7" s="754"/>
      <c r="C7" s="755"/>
      <c r="D7" s="754"/>
      <c r="E7" s="755"/>
      <c r="F7" s="755"/>
      <c r="G7" s="719"/>
      <c r="H7" s="718"/>
      <c r="I7" s="719"/>
      <c r="J7" s="718"/>
      <c r="K7" s="719"/>
      <c r="L7" s="718"/>
      <c r="M7" s="719"/>
      <c r="N7" s="718"/>
      <c r="O7" s="756"/>
      <c r="P7" s="755"/>
      <c r="Q7" s="755"/>
      <c r="R7" s="755"/>
      <c r="S7" s="756"/>
      <c r="T7" s="755"/>
      <c r="U7" s="756"/>
      <c r="V7" s="755"/>
      <c r="W7" s="756"/>
      <c r="X7" s="755"/>
      <c r="Y7" s="756"/>
      <c r="Z7" s="755"/>
      <c r="AA7" s="756"/>
      <c r="AB7" s="755"/>
      <c r="AC7" s="756"/>
      <c r="AD7" s="755"/>
      <c r="AE7" s="756"/>
      <c r="AF7" s="755"/>
      <c r="AG7" s="757"/>
    </row>
    <row r="8" spans="1:33" ht="39" customHeight="1">
      <c r="A8" s="116" t="s">
        <v>468</v>
      </c>
      <c r="B8" s="118">
        <v>68068.3</v>
      </c>
      <c r="C8" s="731">
        <v>7203.4</v>
      </c>
      <c r="D8" s="118">
        <v>164.6</v>
      </c>
      <c r="E8" s="731">
        <v>1797.8</v>
      </c>
      <c r="F8" s="730">
        <v>56.1</v>
      </c>
      <c r="G8" s="457">
        <v>705.8</v>
      </c>
      <c r="H8" s="118">
        <v>25458.2</v>
      </c>
      <c r="I8" s="457">
        <v>6454.3</v>
      </c>
      <c r="J8" s="118">
        <v>7583.9</v>
      </c>
      <c r="K8" s="457">
        <v>1308.7</v>
      </c>
      <c r="L8" s="118">
        <v>663.6</v>
      </c>
      <c r="M8" s="457">
        <v>161.2</v>
      </c>
      <c r="N8" s="118">
        <v>254.5</v>
      </c>
      <c r="O8" s="731">
        <v>0</v>
      </c>
      <c r="P8" s="730">
        <v>137.3</v>
      </c>
      <c r="Q8" s="730">
        <v>25</v>
      </c>
      <c r="R8" s="730">
        <v>1591.9</v>
      </c>
      <c r="S8" s="731">
        <v>25.8</v>
      </c>
      <c r="T8" s="730">
        <v>1981.2</v>
      </c>
      <c r="U8" s="731">
        <v>8</v>
      </c>
      <c r="V8" s="730">
        <v>404.5</v>
      </c>
      <c r="W8" s="731">
        <v>79.4</v>
      </c>
      <c r="X8" s="730">
        <v>12.1</v>
      </c>
      <c r="Y8" s="731">
        <v>650.8</v>
      </c>
      <c r="Z8" s="730">
        <v>178.6</v>
      </c>
      <c r="AA8" s="731">
        <v>193.8</v>
      </c>
      <c r="AB8" s="730">
        <v>126.7</v>
      </c>
      <c r="AC8" s="731">
        <v>597.2</v>
      </c>
      <c r="AD8" s="730">
        <v>497.8</v>
      </c>
      <c r="AE8" s="731">
        <v>302.9</v>
      </c>
      <c r="AF8" s="730">
        <v>5909.7</v>
      </c>
      <c r="AG8" s="758">
        <v>3533.5</v>
      </c>
    </row>
    <row r="9" spans="1:33" ht="39" customHeight="1">
      <c r="A9" s="116">
        <v>19</v>
      </c>
      <c r="B9" s="118">
        <v>69098</v>
      </c>
      <c r="C9" s="731">
        <v>7322.300000000001</v>
      </c>
      <c r="D9" s="118">
        <v>178.2</v>
      </c>
      <c r="E9" s="731">
        <v>1808.5</v>
      </c>
      <c r="F9" s="730">
        <v>59.8</v>
      </c>
      <c r="G9" s="457">
        <v>715.6</v>
      </c>
      <c r="H9" s="118">
        <v>26043.500000000004</v>
      </c>
      <c r="I9" s="457">
        <v>6222</v>
      </c>
      <c r="J9" s="118">
        <v>7509.7</v>
      </c>
      <c r="K9" s="457">
        <v>1426.1000000000001</v>
      </c>
      <c r="L9" s="118">
        <v>767.7</v>
      </c>
      <c r="M9" s="457">
        <v>160.29999999999998</v>
      </c>
      <c r="N9" s="118">
        <v>294.7</v>
      </c>
      <c r="O9" s="731">
        <v>0</v>
      </c>
      <c r="P9" s="730">
        <v>148.1</v>
      </c>
      <c r="Q9" s="730">
        <v>36.6</v>
      </c>
      <c r="R9" s="730">
        <v>1597.1999999999998</v>
      </c>
      <c r="S9" s="731">
        <v>24.8</v>
      </c>
      <c r="T9" s="730">
        <v>2002.1000000000004</v>
      </c>
      <c r="U9" s="731">
        <v>6</v>
      </c>
      <c r="V9" s="730">
        <v>446.90000000000003</v>
      </c>
      <c r="W9" s="731">
        <v>75.9</v>
      </c>
      <c r="X9" s="730">
        <v>15.1</v>
      </c>
      <c r="Y9" s="731">
        <v>671.6999999999999</v>
      </c>
      <c r="Z9" s="730">
        <v>190.00000000000003</v>
      </c>
      <c r="AA9" s="731">
        <v>207.4</v>
      </c>
      <c r="AB9" s="730">
        <v>137.3</v>
      </c>
      <c r="AC9" s="731">
        <v>701.1999999999999</v>
      </c>
      <c r="AD9" s="730">
        <v>481.60000000000014</v>
      </c>
      <c r="AE9" s="731">
        <v>369.29999999999995</v>
      </c>
      <c r="AF9" s="730">
        <v>5999.3</v>
      </c>
      <c r="AG9" s="758">
        <v>3479.1</v>
      </c>
    </row>
    <row r="10" spans="1:33" ht="49.5" customHeight="1">
      <c r="A10" s="697">
        <v>20</v>
      </c>
      <c r="B10" s="739">
        <f>SUM(C10:AG10)</f>
        <v>70434.8</v>
      </c>
      <c r="C10" s="740">
        <f aca="true" t="shared" si="0" ref="C10:AG10">SUM(C12:C28)</f>
        <v>7425.3</v>
      </c>
      <c r="D10" s="739">
        <f t="shared" si="0"/>
        <v>172</v>
      </c>
      <c r="E10" s="740">
        <f t="shared" si="0"/>
        <v>1854.8999999999996</v>
      </c>
      <c r="F10" s="739">
        <f t="shared" si="0"/>
        <v>71.5</v>
      </c>
      <c r="G10" s="740">
        <f t="shared" si="0"/>
        <v>719.1999999999999</v>
      </c>
      <c r="H10" s="739">
        <f t="shared" si="0"/>
        <v>26751</v>
      </c>
      <c r="I10" s="740">
        <f t="shared" si="0"/>
        <v>5989.700000000001</v>
      </c>
      <c r="J10" s="739">
        <f t="shared" si="0"/>
        <v>7469</v>
      </c>
      <c r="K10" s="740">
        <f t="shared" si="0"/>
        <v>1570.8999999999999</v>
      </c>
      <c r="L10" s="739">
        <f t="shared" si="0"/>
        <v>857.6999999999999</v>
      </c>
      <c r="M10" s="740">
        <f t="shared" si="0"/>
        <v>174.1</v>
      </c>
      <c r="N10" s="739">
        <f t="shared" si="0"/>
        <v>351.3</v>
      </c>
      <c r="O10" s="740">
        <f t="shared" si="0"/>
        <v>0</v>
      </c>
      <c r="P10" s="739">
        <f t="shared" si="0"/>
        <v>155.20000000000002</v>
      </c>
      <c r="Q10" s="739">
        <f t="shared" si="0"/>
        <v>24</v>
      </c>
      <c r="R10" s="739">
        <f t="shared" si="0"/>
        <v>1631.2999999999997</v>
      </c>
      <c r="S10" s="740">
        <f t="shared" si="0"/>
        <v>26.5</v>
      </c>
      <c r="T10" s="739">
        <f t="shared" si="0"/>
        <v>2033.7</v>
      </c>
      <c r="U10" s="740">
        <f t="shared" si="0"/>
        <v>7</v>
      </c>
      <c r="V10" s="739">
        <f t="shared" si="0"/>
        <v>487.5</v>
      </c>
      <c r="W10" s="740">
        <f t="shared" si="0"/>
        <v>67.4</v>
      </c>
      <c r="X10" s="739">
        <f t="shared" si="0"/>
        <v>16</v>
      </c>
      <c r="Y10" s="740">
        <f t="shared" si="0"/>
        <v>694.7</v>
      </c>
      <c r="Z10" s="739">
        <f t="shared" si="0"/>
        <v>216.3</v>
      </c>
      <c r="AA10" s="740">
        <f t="shared" si="0"/>
        <v>214.4</v>
      </c>
      <c r="AB10" s="739">
        <f t="shared" si="0"/>
        <v>167.10000000000002</v>
      </c>
      <c r="AC10" s="740">
        <f t="shared" si="0"/>
        <v>830.9000000000001</v>
      </c>
      <c r="AD10" s="739">
        <f t="shared" si="0"/>
        <v>470.40000000000003</v>
      </c>
      <c r="AE10" s="740">
        <f t="shared" si="0"/>
        <v>394.29999999999995</v>
      </c>
      <c r="AF10" s="739">
        <f t="shared" si="0"/>
        <v>6121.600000000001</v>
      </c>
      <c r="AG10" s="759">
        <f t="shared" si="0"/>
        <v>3469.9</v>
      </c>
    </row>
    <row r="11" spans="1:33" ht="18" customHeight="1">
      <c r="A11" s="760"/>
      <c r="B11" s="118"/>
      <c r="C11" s="695"/>
      <c r="D11" s="119"/>
      <c r="E11" s="695"/>
      <c r="F11" s="118"/>
      <c r="G11" s="695"/>
      <c r="H11" s="119"/>
      <c r="I11" s="695"/>
      <c r="J11" s="119"/>
      <c r="K11" s="695"/>
      <c r="L11" s="119"/>
      <c r="M11" s="695"/>
      <c r="N11" s="119"/>
      <c r="O11" s="695"/>
      <c r="P11" s="119"/>
      <c r="Q11" s="119"/>
      <c r="R11" s="119"/>
      <c r="S11" s="695"/>
      <c r="T11" s="119"/>
      <c r="U11" s="695"/>
      <c r="V11" s="119"/>
      <c r="W11" s="695"/>
      <c r="X11" s="119"/>
      <c r="Y11" s="695"/>
      <c r="Z11" s="119"/>
      <c r="AA11" s="695"/>
      <c r="AB11" s="119"/>
      <c r="AC11" s="695"/>
      <c r="AD11" s="119"/>
      <c r="AE11" s="695"/>
      <c r="AF11" s="119"/>
      <c r="AG11" s="761"/>
    </row>
    <row r="12" spans="1:33" ht="59.25" customHeight="1">
      <c r="A12" s="762" t="s">
        <v>100</v>
      </c>
      <c r="B12" s="763">
        <f aca="true" t="shared" si="1" ref="B12:B28">SUM(C12:AG12)</f>
        <v>21280.2</v>
      </c>
      <c r="C12" s="453">
        <v>2554.2</v>
      </c>
      <c r="D12" s="764">
        <v>67.3</v>
      </c>
      <c r="E12" s="735">
        <v>566.7</v>
      </c>
      <c r="F12" s="764">
        <v>48.2</v>
      </c>
      <c r="G12" s="735">
        <v>270.6</v>
      </c>
      <c r="H12" s="764">
        <v>8628.7</v>
      </c>
      <c r="I12" s="735">
        <v>1458.1</v>
      </c>
      <c r="J12" s="764">
        <v>1860.9</v>
      </c>
      <c r="K12" s="735">
        <v>429.8</v>
      </c>
      <c r="L12" s="764">
        <v>271.8</v>
      </c>
      <c r="M12" s="735">
        <v>60.1</v>
      </c>
      <c r="N12" s="764">
        <v>111.2</v>
      </c>
      <c r="O12" s="764">
        <v>0</v>
      </c>
      <c r="P12" s="764">
        <v>55.4</v>
      </c>
      <c r="Q12" s="764">
        <v>7</v>
      </c>
      <c r="R12" s="764">
        <v>517.8</v>
      </c>
      <c r="S12" s="735">
        <v>5.4</v>
      </c>
      <c r="T12" s="764">
        <v>664</v>
      </c>
      <c r="U12" s="735">
        <v>2</v>
      </c>
      <c r="V12" s="764">
        <v>196.2</v>
      </c>
      <c r="W12" s="735">
        <v>22.1</v>
      </c>
      <c r="X12" s="764">
        <v>10</v>
      </c>
      <c r="Y12" s="735">
        <v>199.2</v>
      </c>
      <c r="Z12" s="764">
        <v>33.9</v>
      </c>
      <c r="AA12" s="735">
        <v>75.2</v>
      </c>
      <c r="AB12" s="764">
        <v>49</v>
      </c>
      <c r="AC12" s="764">
        <v>161.9</v>
      </c>
      <c r="AD12" s="764">
        <v>99.1</v>
      </c>
      <c r="AE12" s="735">
        <v>138.1</v>
      </c>
      <c r="AF12" s="764">
        <v>1933.2</v>
      </c>
      <c r="AG12" s="765">
        <v>783.1</v>
      </c>
    </row>
    <row r="13" spans="1:33" ht="59.25" customHeight="1">
      <c r="A13" s="762" t="s">
        <v>207</v>
      </c>
      <c r="B13" s="763">
        <f t="shared" si="1"/>
        <v>7390.200000000002</v>
      </c>
      <c r="C13" s="453">
        <v>675.3</v>
      </c>
      <c r="D13" s="764">
        <v>9.4</v>
      </c>
      <c r="E13" s="735">
        <v>178.7</v>
      </c>
      <c r="F13" s="764">
        <v>3</v>
      </c>
      <c r="G13" s="735">
        <v>70.2</v>
      </c>
      <c r="H13" s="764">
        <v>2930</v>
      </c>
      <c r="I13" s="735">
        <v>597.4</v>
      </c>
      <c r="J13" s="764">
        <v>756.3</v>
      </c>
      <c r="K13" s="735">
        <v>172.6</v>
      </c>
      <c r="L13" s="764">
        <v>88.6</v>
      </c>
      <c r="M13" s="735">
        <v>18.4</v>
      </c>
      <c r="N13" s="764">
        <v>43.6</v>
      </c>
      <c r="O13" s="764">
        <v>0</v>
      </c>
      <c r="P13" s="764">
        <v>9.1</v>
      </c>
      <c r="Q13" s="764">
        <v>0</v>
      </c>
      <c r="R13" s="764">
        <v>167.4</v>
      </c>
      <c r="S13" s="735">
        <v>5</v>
      </c>
      <c r="T13" s="764">
        <v>184.5</v>
      </c>
      <c r="U13" s="735">
        <v>2</v>
      </c>
      <c r="V13" s="764">
        <v>81.6</v>
      </c>
      <c r="W13" s="735">
        <v>6</v>
      </c>
      <c r="X13" s="764">
        <v>0</v>
      </c>
      <c r="Y13" s="735">
        <v>81.8</v>
      </c>
      <c r="Z13" s="764">
        <v>30.8</v>
      </c>
      <c r="AA13" s="735">
        <v>18.8</v>
      </c>
      <c r="AB13" s="764">
        <v>14.8</v>
      </c>
      <c r="AC13" s="764">
        <v>108.3</v>
      </c>
      <c r="AD13" s="764">
        <v>33.4</v>
      </c>
      <c r="AE13" s="735">
        <v>38.4</v>
      </c>
      <c r="AF13" s="764">
        <v>667.2</v>
      </c>
      <c r="AG13" s="765">
        <v>397.6</v>
      </c>
    </row>
    <row r="14" spans="1:33" ht="59.25" customHeight="1">
      <c r="A14" s="762" t="s">
        <v>208</v>
      </c>
      <c r="B14" s="763">
        <f t="shared" si="1"/>
        <v>4967.5</v>
      </c>
      <c r="C14" s="453">
        <v>586.5</v>
      </c>
      <c r="D14" s="764">
        <v>8.9</v>
      </c>
      <c r="E14" s="735">
        <v>124</v>
      </c>
      <c r="F14" s="764">
        <v>2.4</v>
      </c>
      <c r="G14" s="735">
        <v>60.9</v>
      </c>
      <c r="H14" s="764">
        <v>1904.2</v>
      </c>
      <c r="I14" s="735">
        <v>426.5</v>
      </c>
      <c r="J14" s="764">
        <v>499.2</v>
      </c>
      <c r="K14" s="735">
        <v>127</v>
      </c>
      <c r="L14" s="764">
        <v>39.2</v>
      </c>
      <c r="M14" s="735">
        <v>9.7</v>
      </c>
      <c r="N14" s="764">
        <v>20.7</v>
      </c>
      <c r="O14" s="764">
        <v>0</v>
      </c>
      <c r="P14" s="764">
        <v>11.4</v>
      </c>
      <c r="Q14" s="764">
        <v>1</v>
      </c>
      <c r="R14" s="764">
        <v>123.2</v>
      </c>
      <c r="S14" s="735">
        <v>2</v>
      </c>
      <c r="T14" s="764">
        <v>159.5</v>
      </c>
      <c r="U14" s="735">
        <v>2</v>
      </c>
      <c r="V14" s="764">
        <v>12.6</v>
      </c>
      <c r="W14" s="735">
        <v>9.5</v>
      </c>
      <c r="X14" s="764">
        <v>1</v>
      </c>
      <c r="Y14" s="735">
        <v>53.1</v>
      </c>
      <c r="Z14" s="764">
        <v>13.2</v>
      </c>
      <c r="AA14" s="735">
        <v>3.4</v>
      </c>
      <c r="AB14" s="764">
        <v>15</v>
      </c>
      <c r="AC14" s="764">
        <v>14</v>
      </c>
      <c r="AD14" s="764">
        <v>26.7</v>
      </c>
      <c r="AE14" s="735">
        <v>26.3</v>
      </c>
      <c r="AF14" s="764">
        <v>474.1</v>
      </c>
      <c r="AG14" s="765">
        <v>210.3</v>
      </c>
    </row>
    <row r="15" spans="1:33" ht="59.25" customHeight="1">
      <c r="A15" s="762" t="s">
        <v>231</v>
      </c>
      <c r="B15" s="763">
        <f t="shared" si="1"/>
        <v>5988.699999999999</v>
      </c>
      <c r="C15" s="453">
        <v>940.4</v>
      </c>
      <c r="D15" s="764">
        <v>28.1</v>
      </c>
      <c r="E15" s="735">
        <v>175.3</v>
      </c>
      <c r="F15" s="764">
        <v>1</v>
      </c>
      <c r="G15" s="735">
        <v>47.1</v>
      </c>
      <c r="H15" s="764">
        <v>2239</v>
      </c>
      <c r="I15" s="735">
        <v>383</v>
      </c>
      <c r="J15" s="764">
        <v>684.1</v>
      </c>
      <c r="K15" s="735">
        <v>114.9</v>
      </c>
      <c r="L15" s="764">
        <v>84.2</v>
      </c>
      <c r="M15" s="735">
        <v>12.6</v>
      </c>
      <c r="N15" s="764">
        <v>33</v>
      </c>
      <c r="O15" s="764">
        <v>0</v>
      </c>
      <c r="P15" s="764">
        <v>12.1</v>
      </c>
      <c r="Q15" s="764">
        <v>7</v>
      </c>
      <c r="R15" s="764">
        <v>125.9</v>
      </c>
      <c r="S15" s="735">
        <v>3</v>
      </c>
      <c r="T15" s="764">
        <v>188.7</v>
      </c>
      <c r="U15" s="735">
        <v>0</v>
      </c>
      <c r="V15" s="764">
        <v>29</v>
      </c>
      <c r="W15" s="735">
        <v>2</v>
      </c>
      <c r="X15" s="764">
        <v>1</v>
      </c>
      <c r="Y15" s="735">
        <v>43.9</v>
      </c>
      <c r="Z15" s="764">
        <v>8</v>
      </c>
      <c r="AA15" s="735">
        <v>12</v>
      </c>
      <c r="AB15" s="764">
        <v>16</v>
      </c>
      <c r="AC15" s="764">
        <v>75</v>
      </c>
      <c r="AD15" s="764">
        <v>46.9</v>
      </c>
      <c r="AE15" s="735">
        <v>22</v>
      </c>
      <c r="AF15" s="764">
        <v>443.8</v>
      </c>
      <c r="AG15" s="765">
        <v>209.7</v>
      </c>
    </row>
    <row r="16" spans="1:33" ht="59.25" customHeight="1">
      <c r="A16" s="766" t="s">
        <v>232</v>
      </c>
      <c r="B16" s="763">
        <f t="shared" si="1"/>
        <v>351.20000000000005</v>
      </c>
      <c r="C16" s="453">
        <v>46.4</v>
      </c>
      <c r="D16" s="764">
        <v>0</v>
      </c>
      <c r="E16" s="735">
        <v>11.3</v>
      </c>
      <c r="F16" s="764">
        <v>0</v>
      </c>
      <c r="G16" s="735">
        <v>10.6</v>
      </c>
      <c r="H16" s="764">
        <v>145.8</v>
      </c>
      <c r="I16" s="735">
        <v>31.5</v>
      </c>
      <c r="J16" s="764">
        <v>19.7</v>
      </c>
      <c r="K16" s="735">
        <v>7.2</v>
      </c>
      <c r="L16" s="764">
        <v>2</v>
      </c>
      <c r="M16" s="735">
        <v>1</v>
      </c>
      <c r="N16" s="764">
        <v>2</v>
      </c>
      <c r="O16" s="764">
        <v>0</v>
      </c>
      <c r="P16" s="764">
        <v>0</v>
      </c>
      <c r="Q16" s="764">
        <v>0</v>
      </c>
      <c r="R16" s="764">
        <v>8.8</v>
      </c>
      <c r="S16" s="735">
        <v>1</v>
      </c>
      <c r="T16" s="764">
        <v>12.1</v>
      </c>
      <c r="U16" s="735">
        <v>0</v>
      </c>
      <c r="V16" s="764">
        <v>0</v>
      </c>
      <c r="W16" s="735">
        <v>0</v>
      </c>
      <c r="X16" s="764">
        <v>0</v>
      </c>
      <c r="Y16" s="735">
        <v>5</v>
      </c>
      <c r="Z16" s="764">
        <v>0</v>
      </c>
      <c r="AA16" s="735">
        <v>0</v>
      </c>
      <c r="AB16" s="764">
        <v>0</v>
      </c>
      <c r="AC16" s="764">
        <v>4</v>
      </c>
      <c r="AD16" s="764">
        <v>0.8</v>
      </c>
      <c r="AE16" s="735">
        <v>1</v>
      </c>
      <c r="AF16" s="764">
        <v>39</v>
      </c>
      <c r="AG16" s="765">
        <v>2</v>
      </c>
    </row>
    <row r="17" spans="1:33" ht="59.25" customHeight="1">
      <c r="A17" s="762" t="s">
        <v>233</v>
      </c>
      <c r="B17" s="763">
        <f t="shared" si="1"/>
        <v>4202.200000000001</v>
      </c>
      <c r="C17" s="453">
        <v>382.4</v>
      </c>
      <c r="D17" s="764">
        <v>10.8</v>
      </c>
      <c r="E17" s="735">
        <v>126.8</v>
      </c>
      <c r="F17" s="764">
        <v>5</v>
      </c>
      <c r="G17" s="735">
        <v>56.7</v>
      </c>
      <c r="H17" s="764">
        <v>1476.9</v>
      </c>
      <c r="I17" s="735">
        <v>370.3</v>
      </c>
      <c r="J17" s="764">
        <v>508.7</v>
      </c>
      <c r="K17" s="735">
        <v>71</v>
      </c>
      <c r="L17" s="764">
        <v>26.1</v>
      </c>
      <c r="M17" s="735">
        <v>12.8</v>
      </c>
      <c r="N17" s="764">
        <v>14</v>
      </c>
      <c r="O17" s="764">
        <v>0</v>
      </c>
      <c r="P17" s="764">
        <v>9</v>
      </c>
      <c r="Q17" s="764">
        <v>3</v>
      </c>
      <c r="R17" s="764">
        <v>89.8</v>
      </c>
      <c r="S17" s="735">
        <v>1</v>
      </c>
      <c r="T17" s="764">
        <v>113</v>
      </c>
      <c r="U17" s="735">
        <v>0</v>
      </c>
      <c r="V17" s="764">
        <v>23.1</v>
      </c>
      <c r="W17" s="735">
        <v>2</v>
      </c>
      <c r="X17" s="764">
        <v>0</v>
      </c>
      <c r="Y17" s="735">
        <v>43</v>
      </c>
      <c r="Z17" s="764">
        <v>18</v>
      </c>
      <c r="AA17" s="735">
        <v>3</v>
      </c>
      <c r="AB17" s="764">
        <v>16</v>
      </c>
      <c r="AC17" s="764">
        <v>89.5</v>
      </c>
      <c r="AD17" s="764">
        <v>28.6</v>
      </c>
      <c r="AE17" s="735">
        <v>22</v>
      </c>
      <c r="AF17" s="764">
        <v>399.3</v>
      </c>
      <c r="AG17" s="765">
        <v>280.4</v>
      </c>
    </row>
    <row r="18" spans="1:33" ht="59.25" customHeight="1">
      <c r="A18" s="762" t="s">
        <v>234</v>
      </c>
      <c r="B18" s="763">
        <f t="shared" si="1"/>
        <v>3761.6000000000004</v>
      </c>
      <c r="C18" s="453">
        <v>307.6</v>
      </c>
      <c r="D18" s="764">
        <v>4.7</v>
      </c>
      <c r="E18" s="735">
        <v>93.6</v>
      </c>
      <c r="F18" s="764">
        <v>0</v>
      </c>
      <c r="G18" s="735">
        <v>15.6</v>
      </c>
      <c r="H18" s="764">
        <v>1379.4</v>
      </c>
      <c r="I18" s="735">
        <v>366.8</v>
      </c>
      <c r="J18" s="764">
        <v>574.8</v>
      </c>
      <c r="K18" s="735">
        <v>84.5</v>
      </c>
      <c r="L18" s="764">
        <v>33.8</v>
      </c>
      <c r="M18" s="735">
        <v>9.9</v>
      </c>
      <c r="N18" s="764">
        <v>13.8</v>
      </c>
      <c r="O18" s="764">
        <v>0</v>
      </c>
      <c r="P18" s="764">
        <v>5</v>
      </c>
      <c r="Q18" s="764">
        <v>0</v>
      </c>
      <c r="R18" s="764">
        <v>73</v>
      </c>
      <c r="S18" s="735">
        <v>0</v>
      </c>
      <c r="T18" s="764">
        <v>83.7</v>
      </c>
      <c r="U18" s="735">
        <v>0</v>
      </c>
      <c r="V18" s="764">
        <v>22.5</v>
      </c>
      <c r="W18" s="735">
        <v>1.2</v>
      </c>
      <c r="X18" s="764">
        <v>0</v>
      </c>
      <c r="Y18" s="735">
        <v>41.8</v>
      </c>
      <c r="Z18" s="764">
        <v>24.5</v>
      </c>
      <c r="AA18" s="735">
        <v>11</v>
      </c>
      <c r="AB18" s="764">
        <v>4</v>
      </c>
      <c r="AC18" s="764">
        <v>62.5</v>
      </c>
      <c r="AD18" s="764">
        <v>31.5</v>
      </c>
      <c r="AE18" s="735">
        <v>11.8</v>
      </c>
      <c r="AF18" s="764">
        <v>314.1</v>
      </c>
      <c r="AG18" s="765">
        <v>190.5</v>
      </c>
    </row>
    <row r="19" spans="1:33" ht="59.25" customHeight="1">
      <c r="A19" s="762" t="s">
        <v>235</v>
      </c>
      <c r="B19" s="763">
        <f t="shared" si="1"/>
        <v>4271.5</v>
      </c>
      <c r="C19" s="453">
        <v>424.7</v>
      </c>
      <c r="D19" s="764">
        <v>3.6</v>
      </c>
      <c r="E19" s="735">
        <v>110.2</v>
      </c>
      <c r="F19" s="764">
        <v>4</v>
      </c>
      <c r="G19" s="735">
        <v>45.3</v>
      </c>
      <c r="H19" s="764">
        <v>1558.6</v>
      </c>
      <c r="I19" s="735">
        <v>425.1</v>
      </c>
      <c r="J19" s="764">
        <v>395.2</v>
      </c>
      <c r="K19" s="735">
        <v>105.3</v>
      </c>
      <c r="L19" s="764">
        <v>47.2</v>
      </c>
      <c r="M19" s="735">
        <v>10.3</v>
      </c>
      <c r="N19" s="764">
        <v>16.5</v>
      </c>
      <c r="O19" s="764">
        <v>0</v>
      </c>
      <c r="P19" s="764">
        <v>4.5</v>
      </c>
      <c r="Q19" s="764">
        <v>0</v>
      </c>
      <c r="R19" s="764">
        <v>111.9</v>
      </c>
      <c r="S19" s="735">
        <v>1</v>
      </c>
      <c r="T19" s="764">
        <v>108.5</v>
      </c>
      <c r="U19" s="735">
        <v>0</v>
      </c>
      <c r="V19" s="764">
        <v>27.9</v>
      </c>
      <c r="W19" s="735">
        <v>6.8</v>
      </c>
      <c r="X19" s="764">
        <v>0</v>
      </c>
      <c r="Y19" s="735">
        <v>44.3</v>
      </c>
      <c r="Z19" s="764">
        <v>5.7</v>
      </c>
      <c r="AA19" s="735">
        <v>17</v>
      </c>
      <c r="AB19" s="764">
        <v>15.5</v>
      </c>
      <c r="AC19" s="764">
        <v>49</v>
      </c>
      <c r="AD19" s="764">
        <v>61.8</v>
      </c>
      <c r="AE19" s="735">
        <v>24.4</v>
      </c>
      <c r="AF19" s="764">
        <v>367.7</v>
      </c>
      <c r="AG19" s="765">
        <v>279.5</v>
      </c>
    </row>
    <row r="20" spans="1:33" ht="59.25" customHeight="1">
      <c r="A20" s="762" t="s">
        <v>236</v>
      </c>
      <c r="B20" s="763">
        <f t="shared" si="1"/>
        <v>3785.900000000001</v>
      </c>
      <c r="C20" s="453">
        <v>363</v>
      </c>
      <c r="D20" s="764">
        <v>6.2</v>
      </c>
      <c r="E20" s="735">
        <v>117.6</v>
      </c>
      <c r="F20" s="764">
        <v>1</v>
      </c>
      <c r="G20" s="735">
        <v>35.3</v>
      </c>
      <c r="H20" s="764">
        <v>1475</v>
      </c>
      <c r="I20" s="735">
        <v>337.2</v>
      </c>
      <c r="J20" s="764">
        <v>373.5</v>
      </c>
      <c r="K20" s="735">
        <v>86.3</v>
      </c>
      <c r="L20" s="764">
        <v>48.8</v>
      </c>
      <c r="M20" s="735">
        <v>13</v>
      </c>
      <c r="N20" s="764">
        <v>16.8</v>
      </c>
      <c r="O20" s="764">
        <v>0</v>
      </c>
      <c r="P20" s="764">
        <v>4.9</v>
      </c>
      <c r="Q20" s="764">
        <v>2</v>
      </c>
      <c r="R20" s="764">
        <v>92</v>
      </c>
      <c r="S20" s="735">
        <v>6.1</v>
      </c>
      <c r="T20" s="764">
        <v>106.9</v>
      </c>
      <c r="U20" s="735">
        <v>1</v>
      </c>
      <c r="V20" s="764">
        <v>20.1</v>
      </c>
      <c r="W20" s="735">
        <v>5</v>
      </c>
      <c r="X20" s="764">
        <v>1</v>
      </c>
      <c r="Y20" s="735">
        <v>39.5</v>
      </c>
      <c r="Z20" s="764">
        <v>19.9</v>
      </c>
      <c r="AA20" s="735">
        <v>19</v>
      </c>
      <c r="AB20" s="764">
        <v>3</v>
      </c>
      <c r="AC20" s="764">
        <v>40</v>
      </c>
      <c r="AD20" s="764">
        <v>22.3</v>
      </c>
      <c r="AE20" s="735">
        <v>19.3</v>
      </c>
      <c r="AF20" s="764">
        <v>299.4</v>
      </c>
      <c r="AG20" s="765">
        <v>210.8</v>
      </c>
    </row>
    <row r="21" spans="1:33" ht="59.25" customHeight="1">
      <c r="A21" s="762" t="s">
        <v>237</v>
      </c>
      <c r="B21" s="763">
        <f t="shared" si="1"/>
        <v>4249.5</v>
      </c>
      <c r="C21" s="453">
        <v>329.5</v>
      </c>
      <c r="D21" s="764">
        <v>2.6</v>
      </c>
      <c r="E21" s="735">
        <v>102</v>
      </c>
      <c r="F21" s="764">
        <v>3</v>
      </c>
      <c r="G21" s="735">
        <v>17.5</v>
      </c>
      <c r="H21" s="764">
        <v>1529.6</v>
      </c>
      <c r="I21" s="735">
        <v>438.9</v>
      </c>
      <c r="J21" s="764">
        <v>569.6</v>
      </c>
      <c r="K21" s="735">
        <v>121.1</v>
      </c>
      <c r="L21" s="764">
        <v>74.7</v>
      </c>
      <c r="M21" s="735">
        <v>9.1</v>
      </c>
      <c r="N21" s="764">
        <v>33</v>
      </c>
      <c r="O21" s="764">
        <v>0</v>
      </c>
      <c r="P21" s="764">
        <v>3.3</v>
      </c>
      <c r="Q21" s="764">
        <v>1</v>
      </c>
      <c r="R21" s="764">
        <v>87.2</v>
      </c>
      <c r="S21" s="735">
        <v>0</v>
      </c>
      <c r="T21" s="764">
        <v>119.1</v>
      </c>
      <c r="U21" s="735">
        <v>0</v>
      </c>
      <c r="V21" s="764">
        <v>28</v>
      </c>
      <c r="W21" s="735">
        <v>2</v>
      </c>
      <c r="X21" s="764">
        <v>1</v>
      </c>
      <c r="Y21" s="735">
        <v>38</v>
      </c>
      <c r="Z21" s="764">
        <v>7.9</v>
      </c>
      <c r="AA21" s="735">
        <v>16</v>
      </c>
      <c r="AB21" s="764">
        <v>11.8</v>
      </c>
      <c r="AC21" s="764">
        <v>128</v>
      </c>
      <c r="AD21" s="764">
        <v>21.4</v>
      </c>
      <c r="AE21" s="735">
        <v>29.7</v>
      </c>
      <c r="AF21" s="764">
        <v>315</v>
      </c>
      <c r="AG21" s="765">
        <v>209.5</v>
      </c>
    </row>
    <row r="22" spans="1:33" ht="59.25" customHeight="1">
      <c r="A22" s="762" t="s">
        <v>215</v>
      </c>
      <c r="B22" s="763">
        <f t="shared" si="1"/>
        <v>1807.5</v>
      </c>
      <c r="C22" s="453">
        <v>128.6</v>
      </c>
      <c r="D22" s="764">
        <v>6.3</v>
      </c>
      <c r="E22" s="735">
        <v>45.3</v>
      </c>
      <c r="F22" s="764">
        <v>0</v>
      </c>
      <c r="G22" s="735">
        <v>9</v>
      </c>
      <c r="H22" s="764">
        <v>560.3</v>
      </c>
      <c r="I22" s="735">
        <v>239.7</v>
      </c>
      <c r="J22" s="764">
        <v>223.3</v>
      </c>
      <c r="K22" s="735">
        <v>67.4</v>
      </c>
      <c r="L22" s="764">
        <v>33.3</v>
      </c>
      <c r="M22" s="735">
        <v>2.2</v>
      </c>
      <c r="N22" s="764">
        <v>11.2</v>
      </c>
      <c r="O22" s="764">
        <v>0</v>
      </c>
      <c r="P22" s="764">
        <v>12.1</v>
      </c>
      <c r="Q22" s="764">
        <v>3</v>
      </c>
      <c r="R22" s="764">
        <v>53.1</v>
      </c>
      <c r="S22" s="735">
        <v>1</v>
      </c>
      <c r="T22" s="764">
        <v>39.6</v>
      </c>
      <c r="U22" s="735">
        <v>0</v>
      </c>
      <c r="V22" s="764">
        <v>6</v>
      </c>
      <c r="W22" s="735">
        <v>5</v>
      </c>
      <c r="X22" s="764">
        <v>1</v>
      </c>
      <c r="Y22" s="735">
        <v>17.7</v>
      </c>
      <c r="Z22" s="764">
        <v>18.7</v>
      </c>
      <c r="AA22" s="735">
        <v>8</v>
      </c>
      <c r="AB22" s="764">
        <v>1</v>
      </c>
      <c r="AC22" s="764">
        <v>18</v>
      </c>
      <c r="AD22" s="764">
        <v>25.8</v>
      </c>
      <c r="AE22" s="735">
        <v>6</v>
      </c>
      <c r="AF22" s="764">
        <v>150.2</v>
      </c>
      <c r="AG22" s="765">
        <v>114.7</v>
      </c>
    </row>
    <row r="23" spans="1:33" ht="59.25" customHeight="1">
      <c r="A23" s="762" t="s">
        <v>238</v>
      </c>
      <c r="B23" s="763">
        <f t="shared" si="1"/>
        <v>1889.5</v>
      </c>
      <c r="C23" s="453">
        <v>171.6</v>
      </c>
      <c r="D23" s="764">
        <v>7.7</v>
      </c>
      <c r="E23" s="735">
        <v>48.6</v>
      </c>
      <c r="F23" s="764">
        <v>0.5</v>
      </c>
      <c r="G23" s="735">
        <v>14.9</v>
      </c>
      <c r="H23" s="764">
        <v>618</v>
      </c>
      <c r="I23" s="735">
        <v>212.8</v>
      </c>
      <c r="J23" s="764">
        <v>218.2</v>
      </c>
      <c r="K23" s="735">
        <v>34.7</v>
      </c>
      <c r="L23" s="764">
        <v>24</v>
      </c>
      <c r="M23" s="735">
        <v>4</v>
      </c>
      <c r="N23" s="764">
        <v>7</v>
      </c>
      <c r="O23" s="764">
        <v>0</v>
      </c>
      <c r="P23" s="764">
        <v>9.5</v>
      </c>
      <c r="Q23" s="764">
        <v>0</v>
      </c>
      <c r="R23" s="764">
        <v>38.3</v>
      </c>
      <c r="S23" s="735">
        <v>1</v>
      </c>
      <c r="T23" s="764">
        <v>56.9</v>
      </c>
      <c r="U23" s="735">
        <v>0</v>
      </c>
      <c r="V23" s="764">
        <v>18</v>
      </c>
      <c r="W23" s="735">
        <v>0</v>
      </c>
      <c r="X23" s="764">
        <v>0</v>
      </c>
      <c r="Y23" s="735">
        <v>14.5</v>
      </c>
      <c r="Z23" s="764">
        <v>6</v>
      </c>
      <c r="AA23" s="735">
        <v>6</v>
      </c>
      <c r="AB23" s="764">
        <v>4</v>
      </c>
      <c r="AC23" s="764">
        <v>5</v>
      </c>
      <c r="AD23" s="764">
        <v>15</v>
      </c>
      <c r="AE23" s="735">
        <v>25.9</v>
      </c>
      <c r="AF23" s="764">
        <v>172.6</v>
      </c>
      <c r="AG23" s="765">
        <v>154.8</v>
      </c>
    </row>
    <row r="24" spans="1:33" ht="59.25" customHeight="1">
      <c r="A24" s="762" t="s">
        <v>239</v>
      </c>
      <c r="B24" s="763">
        <f t="shared" si="1"/>
        <v>493.70000000000005</v>
      </c>
      <c r="C24" s="453">
        <v>31.6</v>
      </c>
      <c r="D24" s="764">
        <v>1</v>
      </c>
      <c r="E24" s="735">
        <v>12</v>
      </c>
      <c r="F24" s="764">
        <v>3</v>
      </c>
      <c r="G24" s="735">
        <v>1.7</v>
      </c>
      <c r="H24" s="764">
        <v>164.2</v>
      </c>
      <c r="I24" s="735">
        <v>43.8</v>
      </c>
      <c r="J24" s="764">
        <v>79.7</v>
      </c>
      <c r="K24" s="735">
        <v>9</v>
      </c>
      <c r="L24" s="764">
        <v>13</v>
      </c>
      <c r="M24" s="735">
        <v>1</v>
      </c>
      <c r="N24" s="764">
        <v>2</v>
      </c>
      <c r="O24" s="764">
        <v>0</v>
      </c>
      <c r="P24" s="764">
        <v>2</v>
      </c>
      <c r="Q24" s="764">
        <v>0</v>
      </c>
      <c r="R24" s="764">
        <v>7.3</v>
      </c>
      <c r="S24" s="735">
        <v>0</v>
      </c>
      <c r="T24" s="764">
        <v>12</v>
      </c>
      <c r="U24" s="735">
        <v>0</v>
      </c>
      <c r="V24" s="764">
        <v>2</v>
      </c>
      <c r="W24" s="735">
        <v>0</v>
      </c>
      <c r="X24" s="764">
        <v>0</v>
      </c>
      <c r="Y24" s="735">
        <v>3</v>
      </c>
      <c r="Z24" s="764">
        <v>2</v>
      </c>
      <c r="AA24" s="735">
        <v>6</v>
      </c>
      <c r="AB24" s="764">
        <v>2</v>
      </c>
      <c r="AC24" s="764">
        <v>12</v>
      </c>
      <c r="AD24" s="764">
        <v>5.6</v>
      </c>
      <c r="AE24" s="735">
        <v>2</v>
      </c>
      <c r="AF24" s="764">
        <v>44.5</v>
      </c>
      <c r="AG24" s="765">
        <v>31.3</v>
      </c>
    </row>
    <row r="25" spans="1:33" ht="59.25" customHeight="1">
      <c r="A25" s="762" t="s">
        <v>240</v>
      </c>
      <c r="B25" s="763">
        <f t="shared" si="1"/>
        <v>1321.6</v>
      </c>
      <c r="C25" s="453">
        <v>135</v>
      </c>
      <c r="D25" s="764">
        <v>7</v>
      </c>
      <c r="E25" s="735">
        <v>34</v>
      </c>
      <c r="F25" s="764">
        <v>0</v>
      </c>
      <c r="G25" s="735">
        <v>32</v>
      </c>
      <c r="H25" s="764">
        <v>569.5</v>
      </c>
      <c r="I25" s="735">
        <v>89.3</v>
      </c>
      <c r="J25" s="764">
        <v>77.3</v>
      </c>
      <c r="K25" s="735">
        <v>20.5</v>
      </c>
      <c r="L25" s="764">
        <v>4</v>
      </c>
      <c r="M25" s="735">
        <v>3</v>
      </c>
      <c r="N25" s="764">
        <v>1</v>
      </c>
      <c r="O25" s="764">
        <v>0</v>
      </c>
      <c r="P25" s="764">
        <v>3</v>
      </c>
      <c r="Q25" s="764">
        <v>0</v>
      </c>
      <c r="R25" s="764">
        <v>39.3</v>
      </c>
      <c r="S25" s="735">
        <v>0</v>
      </c>
      <c r="T25" s="764">
        <v>51.4</v>
      </c>
      <c r="U25" s="735">
        <v>0</v>
      </c>
      <c r="V25" s="764">
        <v>9</v>
      </c>
      <c r="W25" s="735">
        <v>2</v>
      </c>
      <c r="X25" s="764">
        <v>0</v>
      </c>
      <c r="Y25" s="735">
        <v>13</v>
      </c>
      <c r="Z25" s="764">
        <v>3</v>
      </c>
      <c r="AA25" s="735">
        <v>1</v>
      </c>
      <c r="AB25" s="764">
        <v>0</v>
      </c>
      <c r="AC25" s="764">
        <v>1</v>
      </c>
      <c r="AD25" s="764">
        <v>16.2</v>
      </c>
      <c r="AE25" s="735">
        <v>2</v>
      </c>
      <c r="AF25" s="764">
        <v>121.6</v>
      </c>
      <c r="AG25" s="765">
        <v>86.5</v>
      </c>
    </row>
    <row r="26" spans="1:33" ht="59.25" customHeight="1">
      <c r="A26" s="762" t="s">
        <v>241</v>
      </c>
      <c r="B26" s="763">
        <f t="shared" si="1"/>
        <v>1109.2</v>
      </c>
      <c r="C26" s="453">
        <v>68.2</v>
      </c>
      <c r="D26" s="764">
        <v>2</v>
      </c>
      <c r="E26" s="735">
        <v>25.6</v>
      </c>
      <c r="F26" s="764">
        <v>0</v>
      </c>
      <c r="G26" s="735">
        <v>1</v>
      </c>
      <c r="H26" s="764">
        <v>479.7</v>
      </c>
      <c r="I26" s="735">
        <v>99.3</v>
      </c>
      <c r="J26" s="764">
        <v>101</v>
      </c>
      <c r="K26" s="735">
        <v>27.2</v>
      </c>
      <c r="L26" s="764">
        <v>13.5</v>
      </c>
      <c r="M26" s="735">
        <v>2</v>
      </c>
      <c r="N26" s="764">
        <v>6</v>
      </c>
      <c r="O26" s="764">
        <v>0</v>
      </c>
      <c r="P26" s="764">
        <v>4</v>
      </c>
      <c r="Q26" s="764">
        <v>0</v>
      </c>
      <c r="R26" s="764">
        <v>22.2</v>
      </c>
      <c r="S26" s="735">
        <v>0</v>
      </c>
      <c r="T26" s="764">
        <v>28</v>
      </c>
      <c r="U26" s="735">
        <v>0</v>
      </c>
      <c r="V26" s="764">
        <v>3</v>
      </c>
      <c r="W26" s="735">
        <v>0</v>
      </c>
      <c r="X26" s="764">
        <v>0</v>
      </c>
      <c r="Y26" s="735">
        <v>14</v>
      </c>
      <c r="Z26" s="764">
        <v>9.9</v>
      </c>
      <c r="AA26" s="735">
        <v>8</v>
      </c>
      <c r="AB26" s="764">
        <v>1</v>
      </c>
      <c r="AC26" s="764">
        <v>4</v>
      </c>
      <c r="AD26" s="764">
        <v>3.8</v>
      </c>
      <c r="AE26" s="735">
        <v>5</v>
      </c>
      <c r="AF26" s="764">
        <v>95.6</v>
      </c>
      <c r="AG26" s="765">
        <v>85.2</v>
      </c>
    </row>
    <row r="27" spans="1:33" ht="59.25" customHeight="1">
      <c r="A27" s="762" t="s">
        <v>242</v>
      </c>
      <c r="B27" s="763">
        <f t="shared" si="1"/>
        <v>1338.8</v>
      </c>
      <c r="C27" s="453">
        <v>107.6</v>
      </c>
      <c r="D27" s="764">
        <v>1.9</v>
      </c>
      <c r="E27" s="735">
        <v>34.4</v>
      </c>
      <c r="F27" s="764">
        <v>0.4</v>
      </c>
      <c r="G27" s="735">
        <v>12.8</v>
      </c>
      <c r="H27" s="764">
        <v>441.1</v>
      </c>
      <c r="I27" s="735">
        <v>147.1</v>
      </c>
      <c r="J27" s="764">
        <v>184.2</v>
      </c>
      <c r="K27" s="735">
        <v>30.8</v>
      </c>
      <c r="L27" s="764">
        <v>16</v>
      </c>
      <c r="M27" s="735">
        <v>4</v>
      </c>
      <c r="N27" s="764">
        <v>4.9</v>
      </c>
      <c r="O27" s="764">
        <v>0</v>
      </c>
      <c r="P27" s="764">
        <v>4</v>
      </c>
      <c r="Q27" s="764">
        <v>0</v>
      </c>
      <c r="R27" s="764">
        <v>29.1</v>
      </c>
      <c r="S27" s="735">
        <v>0</v>
      </c>
      <c r="T27" s="764">
        <v>36.7</v>
      </c>
      <c r="U27" s="735">
        <v>0</v>
      </c>
      <c r="V27" s="764">
        <v>2</v>
      </c>
      <c r="W27" s="735">
        <v>0</v>
      </c>
      <c r="X27" s="764">
        <v>0</v>
      </c>
      <c r="Y27" s="735">
        <v>13.8</v>
      </c>
      <c r="Z27" s="764">
        <v>2.8</v>
      </c>
      <c r="AA27" s="735">
        <v>4</v>
      </c>
      <c r="AB27" s="764">
        <v>3</v>
      </c>
      <c r="AC27" s="764">
        <v>9</v>
      </c>
      <c r="AD27" s="764">
        <v>3</v>
      </c>
      <c r="AE27" s="735">
        <v>8.4</v>
      </c>
      <c r="AF27" s="764">
        <v>134</v>
      </c>
      <c r="AG27" s="765">
        <v>103.8</v>
      </c>
    </row>
    <row r="28" spans="1:33" ht="59.25" customHeight="1" thickBot="1">
      <c r="A28" s="767" t="s">
        <v>302</v>
      </c>
      <c r="B28" s="768">
        <f t="shared" si="1"/>
        <v>2225.9999999999995</v>
      </c>
      <c r="C28" s="703">
        <v>172.7</v>
      </c>
      <c r="D28" s="769">
        <v>4.5</v>
      </c>
      <c r="E28" s="736">
        <v>48.8</v>
      </c>
      <c r="F28" s="769">
        <v>0</v>
      </c>
      <c r="G28" s="736">
        <v>18</v>
      </c>
      <c r="H28" s="769">
        <v>651</v>
      </c>
      <c r="I28" s="736">
        <v>322.9</v>
      </c>
      <c r="J28" s="769">
        <v>343.3</v>
      </c>
      <c r="K28" s="736">
        <v>61.6</v>
      </c>
      <c r="L28" s="769">
        <v>37.5</v>
      </c>
      <c r="M28" s="736">
        <v>1</v>
      </c>
      <c r="N28" s="769">
        <v>14.6</v>
      </c>
      <c r="O28" s="769">
        <v>0</v>
      </c>
      <c r="P28" s="769">
        <v>5.9</v>
      </c>
      <c r="Q28" s="769">
        <v>0</v>
      </c>
      <c r="R28" s="769">
        <v>45</v>
      </c>
      <c r="S28" s="736">
        <v>0</v>
      </c>
      <c r="T28" s="769">
        <v>69.1</v>
      </c>
      <c r="U28" s="736">
        <v>0</v>
      </c>
      <c r="V28" s="769">
        <v>6.5</v>
      </c>
      <c r="W28" s="736">
        <v>3.8</v>
      </c>
      <c r="X28" s="769">
        <v>1</v>
      </c>
      <c r="Y28" s="736">
        <v>29.1</v>
      </c>
      <c r="Z28" s="769">
        <v>12</v>
      </c>
      <c r="AA28" s="736">
        <v>6</v>
      </c>
      <c r="AB28" s="769">
        <v>11</v>
      </c>
      <c r="AC28" s="769">
        <v>49.7</v>
      </c>
      <c r="AD28" s="769">
        <v>28.5</v>
      </c>
      <c r="AE28" s="736">
        <v>12</v>
      </c>
      <c r="AF28" s="769">
        <v>150.3</v>
      </c>
      <c r="AG28" s="770">
        <v>120.2</v>
      </c>
    </row>
    <row r="29" spans="1:33" ht="19.5" customHeight="1">
      <c r="A29" s="771" t="s">
        <v>303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</row>
    <row r="30" spans="1:33" ht="15" customHeight="1">
      <c r="A30" s="29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</row>
    <row r="31" spans="1:33" ht="14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</row>
    <row r="32" spans="1:33" ht="14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</row>
    <row r="33" spans="1:33" ht="14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</row>
    <row r="34" spans="1:33" ht="14.2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</row>
    <row r="35" spans="1:33" ht="14.2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</row>
    <row r="36" spans="1:33" ht="14.2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</row>
    <row r="37" spans="1:33" ht="14.2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</row>
    <row r="38" spans="1:33" ht="14.2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</row>
    <row r="39" spans="1:33" ht="14.2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</row>
    <row r="40" spans="1:33" ht="14.2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</row>
    <row r="41" spans="1:33" ht="14.2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</row>
    <row r="42" spans="1:33" ht="14.2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</row>
    <row r="43" spans="1:33" ht="14.2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</row>
    <row r="44" spans="1:33" ht="14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</row>
    <row r="45" spans="1:33" ht="14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</row>
    <row r="46" spans="1:33" ht="14.2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</row>
    <row r="47" spans="1:33" ht="14.2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</row>
    <row r="48" spans="1:33" ht="14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</row>
    <row r="49" spans="1:33" ht="14.2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</row>
    <row r="50" spans="1:33" ht="14.2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</row>
    <row r="51" spans="1:33" ht="14.2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</row>
    <row r="52" spans="1:33" ht="14.2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</row>
    <row r="53" spans="1:33" ht="14.2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</row>
    <row r="54" spans="1:33" ht="14.2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</row>
    <row r="55" spans="1:33" ht="14.2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</row>
    <row r="56" spans="1:33" ht="14.2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</row>
    <row r="57" spans="1:33" ht="14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</row>
    <row r="58" spans="1:33" ht="14.2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</row>
    <row r="59" spans="1:33" ht="14.2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</row>
    <row r="60" spans="1:33" ht="14.2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</row>
    <row r="61" spans="1:33" ht="14.2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</row>
    <row r="62" spans="1:33" ht="14.2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</row>
    <row r="63" spans="1:33" ht="14.2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</row>
    <row r="64" spans="1:33" ht="14.2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</row>
    <row r="65" spans="1:33" ht="14.2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</row>
    <row r="66" spans="1:33" ht="14.2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</row>
    <row r="67" spans="1:33" ht="14.2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</row>
    <row r="68" spans="1:33" ht="14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</row>
    <row r="69" spans="1:33" ht="14.2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</row>
    <row r="70" spans="1:33" ht="14.2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</row>
    <row r="71" spans="1:33" ht="14.2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</row>
    <row r="72" spans="1:33" ht="14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</row>
    <row r="73" spans="1:33" ht="14.2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</row>
    <row r="74" spans="1:33" ht="14.2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</row>
    <row r="75" spans="1:33" ht="14.2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</row>
    <row r="76" spans="1:33" ht="14.2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</row>
    <row r="77" spans="1:33" ht="14.2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</row>
    <row r="78" spans="1:33" ht="14.2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</row>
    <row r="79" spans="1:33" ht="14.2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</row>
    <row r="80" spans="1:33" ht="14.2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</row>
    <row r="81" spans="1:33" ht="14.2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</row>
    <row r="82" spans="1:33" ht="14.2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</row>
    <row r="83" spans="1:33" ht="14.2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</row>
    <row r="84" spans="1:33" ht="14.2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</row>
    <row r="85" spans="1:33" ht="14.2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</row>
    <row r="86" spans="1:33" ht="14.2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</row>
    <row r="87" spans="1:33" ht="14.2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</row>
    <row r="88" spans="1:33" ht="14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</row>
    <row r="89" spans="1:33" ht="14.2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</row>
    <row r="90" spans="1:33" ht="14.2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</row>
    <row r="91" spans="1:33" ht="14.2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</row>
    <row r="92" spans="1:33" ht="14.2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</row>
    <row r="93" spans="1:33" ht="14.2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</row>
    <row r="94" spans="1:33" ht="14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</row>
    <row r="95" spans="1:33" ht="14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</row>
    <row r="96" spans="1:33" ht="14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</row>
    <row r="97" spans="1:33" ht="14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</row>
    <row r="98" spans="1:33" ht="14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</row>
    <row r="99" spans="1:33" ht="14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</row>
    <row r="100" spans="1:33" ht="14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</row>
    <row r="101" spans="1:33" ht="14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</row>
    <row r="102" spans="1:33" ht="14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</row>
    <row r="103" spans="1:33" ht="14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</row>
    <row r="104" spans="1:33" ht="14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</row>
    <row r="105" spans="1:33" ht="14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</row>
    <row r="106" spans="1:33" ht="14.2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</row>
    <row r="107" spans="1:33" ht="14.2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</row>
    <row r="108" spans="1:33" ht="14.2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</row>
    <row r="109" spans="1:33" ht="14.2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</row>
    <row r="110" spans="1:33" ht="14.2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</row>
    <row r="111" spans="1:33" ht="14.2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</row>
    <row r="112" spans="1:33" ht="14.2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</row>
    <row r="113" spans="1:33" ht="14.2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</row>
    <row r="114" spans="1:33" ht="14.2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</row>
    <row r="115" spans="1:33" ht="14.2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</row>
    <row r="116" spans="1:33" ht="14.2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</row>
    <row r="117" spans="1:33" ht="14.2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</row>
    <row r="118" spans="1:33" ht="14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</row>
    <row r="119" spans="1:33" ht="14.2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</row>
    <row r="120" spans="1:33" ht="14.2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</row>
    <row r="121" spans="1:33" ht="14.2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</row>
    <row r="122" spans="1:33" ht="14.2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</row>
    <row r="123" spans="1:33" ht="14.2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</row>
    <row r="124" spans="1:33" ht="14.2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</row>
    <row r="125" spans="1:33" ht="14.2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</row>
  </sheetData>
  <sheetProtection/>
  <mergeCells count="32">
    <mergeCell ref="AF4:AF6"/>
    <mergeCell ref="AG4:AG6"/>
    <mergeCell ref="Z4:Z6"/>
    <mergeCell ref="AA4:AA6"/>
    <mergeCell ref="AB4:AB6"/>
    <mergeCell ref="AC4:AC6"/>
    <mergeCell ref="P4:P6"/>
    <mergeCell ref="Q4:Q6"/>
    <mergeCell ref="AD4:AD6"/>
    <mergeCell ref="AE4:AE6"/>
    <mergeCell ref="T4:T6"/>
    <mergeCell ref="U4:U6"/>
    <mergeCell ref="V4:V6"/>
    <mergeCell ref="W4:W6"/>
    <mergeCell ref="X4:X6"/>
    <mergeCell ref="Y4:Y6"/>
    <mergeCell ref="R4:R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F4:F6"/>
    <mergeCell ref="G4:G6"/>
    <mergeCell ref="B4:B6"/>
    <mergeCell ref="C4:C6"/>
    <mergeCell ref="D4:D6"/>
    <mergeCell ref="E4:E6"/>
  </mergeCells>
  <printOptions/>
  <pageMargins left="0.6" right="0.45" top="0.65" bottom="0.57" header="0.512" footer="0.512"/>
  <pageSetup horizontalDpi="600" verticalDpi="600" orientation="portrait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70"/>
  <sheetViews>
    <sheetView zoomScale="90" zoomScaleNormal="90" zoomScalePageLayoutView="0" workbookViewId="0" topLeftCell="A1">
      <selection activeCell="A24" sqref="A24"/>
    </sheetView>
  </sheetViews>
  <sheetFormatPr defaultColWidth="9.00390625" defaultRowHeight="14.25"/>
  <cols>
    <col min="1" max="1" width="6.125" style="775" customWidth="1"/>
    <col min="2" max="2" width="9.50390625" style="775" customWidth="1"/>
    <col min="3" max="4" width="6.625" style="775" customWidth="1"/>
    <col min="5" max="5" width="6.375" style="775" customWidth="1"/>
    <col min="6" max="6" width="6.625" style="775" customWidth="1"/>
    <col min="7" max="8" width="4.625" style="775" customWidth="1"/>
    <col min="9" max="9" width="6.625" style="775" customWidth="1"/>
    <col min="10" max="10" width="7.25390625" style="775" customWidth="1"/>
    <col min="11" max="11" width="4.625" style="775" customWidth="1"/>
    <col min="12" max="12" width="6.25390625" style="775" customWidth="1"/>
    <col min="13" max="13" width="4.75390625" style="775" customWidth="1"/>
    <col min="14" max="14" width="4.625" style="775" customWidth="1"/>
    <col min="15" max="16" width="6.25390625" style="775" customWidth="1"/>
    <col min="17" max="19" width="4.125" style="775" customWidth="1"/>
    <col min="20" max="20" width="4.625" style="775" customWidth="1"/>
    <col min="21" max="21" width="5.25390625" style="902" customWidth="1"/>
    <col min="22" max="22" width="4.75390625" style="902" customWidth="1"/>
    <col min="23" max="23" width="4.625" style="775" customWidth="1"/>
    <col min="24" max="16384" width="9.00390625" style="775" customWidth="1"/>
  </cols>
  <sheetData>
    <row r="1" spans="1:22" s="773" customFormat="1" ht="22.5" customHeight="1">
      <c r="A1" s="772" t="s">
        <v>700</v>
      </c>
      <c r="U1" s="774"/>
      <c r="V1" s="774"/>
    </row>
    <row r="2" spans="5:23" ht="15.75" customHeight="1" thickBot="1">
      <c r="E2" s="776"/>
      <c r="F2" s="776"/>
      <c r="G2" s="776"/>
      <c r="K2" s="777"/>
      <c r="L2" s="777"/>
      <c r="M2" s="777"/>
      <c r="S2" s="776"/>
      <c r="U2" s="778"/>
      <c r="V2" s="778"/>
      <c r="W2" s="779" t="s">
        <v>630</v>
      </c>
    </row>
    <row r="3" spans="1:23" ht="27" customHeight="1">
      <c r="A3" s="780"/>
      <c r="B3" s="781"/>
      <c r="C3" s="782"/>
      <c r="D3" s="1453" t="s">
        <v>631</v>
      </c>
      <c r="E3" s="1454"/>
      <c r="F3" s="1454"/>
      <c r="G3" s="1454"/>
      <c r="H3" s="1454"/>
      <c r="I3" s="1454"/>
      <c r="J3" s="1455"/>
      <c r="K3" s="1456" t="s">
        <v>632</v>
      </c>
      <c r="L3" s="1457"/>
      <c r="M3" s="1457"/>
      <c r="N3" s="1456" t="s">
        <v>633</v>
      </c>
      <c r="O3" s="1457"/>
      <c r="P3" s="1457"/>
      <c r="Q3" s="1457"/>
      <c r="R3" s="1457"/>
      <c r="S3" s="1458"/>
      <c r="T3" s="1459" t="s">
        <v>634</v>
      </c>
      <c r="U3" s="1460"/>
      <c r="V3" s="1460"/>
      <c r="W3" s="1461"/>
    </row>
    <row r="4" spans="1:23" ht="4.5" customHeight="1">
      <c r="A4" s="783"/>
      <c r="B4" s="784"/>
      <c r="C4" s="785"/>
      <c r="D4" s="786"/>
      <c r="E4" s="787"/>
      <c r="F4" s="787"/>
      <c r="G4" s="1445" t="s">
        <v>635</v>
      </c>
      <c r="H4" s="1446"/>
      <c r="I4" s="787"/>
      <c r="J4" s="788"/>
      <c r="K4" s="789"/>
      <c r="L4" s="790"/>
      <c r="M4" s="791"/>
      <c r="N4" s="789"/>
      <c r="O4" s="790"/>
      <c r="P4" s="790"/>
      <c r="Q4" s="790"/>
      <c r="R4" s="790"/>
      <c r="S4" s="791"/>
      <c r="T4" s="792"/>
      <c r="U4" s="793"/>
      <c r="V4" s="793"/>
      <c r="W4" s="794"/>
    </row>
    <row r="5" spans="1:23" ht="15.75" customHeight="1">
      <c r="A5" s="783" t="s">
        <v>636</v>
      </c>
      <c r="B5" s="795" t="s">
        <v>637</v>
      </c>
      <c r="C5" s="1462" t="s">
        <v>289</v>
      </c>
      <c r="D5" s="1451"/>
      <c r="E5" s="1463" t="s">
        <v>638</v>
      </c>
      <c r="F5" s="1442" t="s">
        <v>639</v>
      </c>
      <c r="G5" s="1447"/>
      <c r="H5" s="1448"/>
      <c r="I5" s="1442" t="s">
        <v>640</v>
      </c>
      <c r="J5" s="1435" t="s">
        <v>641</v>
      </c>
      <c r="K5" s="1451"/>
      <c r="L5" s="1442" t="s">
        <v>642</v>
      </c>
      <c r="M5" s="1452" t="s">
        <v>643</v>
      </c>
      <c r="N5" s="1451"/>
      <c r="O5" s="1442" t="s">
        <v>644</v>
      </c>
      <c r="P5" s="1438" t="s">
        <v>645</v>
      </c>
      <c r="Q5" s="1435" t="s">
        <v>646</v>
      </c>
      <c r="R5" s="1438" t="s">
        <v>647</v>
      </c>
      <c r="S5" s="1440" t="s">
        <v>648</v>
      </c>
      <c r="T5" s="1438"/>
      <c r="U5" s="1441" t="s">
        <v>649</v>
      </c>
      <c r="V5" s="1438" t="s">
        <v>650</v>
      </c>
      <c r="W5" s="1433" t="s">
        <v>651</v>
      </c>
    </row>
    <row r="6" spans="1:23" ht="4.5" customHeight="1">
      <c r="A6" s="783"/>
      <c r="B6" s="795"/>
      <c r="C6" s="1462"/>
      <c r="D6" s="1451"/>
      <c r="E6" s="1464"/>
      <c r="F6" s="1444"/>
      <c r="G6" s="787"/>
      <c r="H6" s="788"/>
      <c r="I6" s="1444"/>
      <c r="J6" s="1435"/>
      <c r="K6" s="1451"/>
      <c r="L6" s="1444"/>
      <c r="M6" s="1452"/>
      <c r="N6" s="1451"/>
      <c r="O6" s="1444"/>
      <c r="P6" s="1443"/>
      <c r="Q6" s="1435"/>
      <c r="R6" s="1439"/>
      <c r="S6" s="1440"/>
      <c r="T6" s="1438"/>
      <c r="U6" s="1441"/>
      <c r="V6" s="1438"/>
      <c r="W6" s="1433"/>
    </row>
    <row r="7" spans="1:23" ht="111.75" customHeight="1">
      <c r="A7" s="796" t="s">
        <v>652</v>
      </c>
      <c r="B7" s="784"/>
      <c r="C7" s="1462"/>
      <c r="D7" s="1451"/>
      <c r="E7" s="1464"/>
      <c r="F7" s="1444"/>
      <c r="G7" s="1449" t="s">
        <v>653</v>
      </c>
      <c r="H7" s="1449" t="s">
        <v>654</v>
      </c>
      <c r="I7" s="1444"/>
      <c r="J7" s="1436"/>
      <c r="K7" s="1451"/>
      <c r="L7" s="1444"/>
      <c r="M7" s="1436"/>
      <c r="N7" s="1451"/>
      <c r="O7" s="1444"/>
      <c r="P7" s="1443"/>
      <c r="Q7" s="1436"/>
      <c r="R7" s="1439"/>
      <c r="S7" s="1436"/>
      <c r="T7" s="1438"/>
      <c r="U7" s="1442"/>
      <c r="V7" s="1443"/>
      <c r="W7" s="1434"/>
    </row>
    <row r="8" spans="1:23" ht="24" customHeight="1">
      <c r="A8" s="797"/>
      <c r="B8" s="798"/>
      <c r="C8" s="785"/>
      <c r="D8" s="1451"/>
      <c r="E8" s="1464"/>
      <c r="F8" s="1444"/>
      <c r="G8" s="1450"/>
      <c r="H8" s="1450"/>
      <c r="I8" s="1444"/>
      <c r="J8" s="1437"/>
      <c r="K8" s="1451"/>
      <c r="L8" s="1444"/>
      <c r="M8" s="1437"/>
      <c r="N8" s="1451"/>
      <c r="O8" s="1444"/>
      <c r="P8" s="1443"/>
      <c r="Q8" s="1437"/>
      <c r="R8" s="1439"/>
      <c r="S8" s="1437"/>
      <c r="T8" s="1438"/>
      <c r="U8" s="1442"/>
      <c r="V8" s="1443"/>
      <c r="W8" s="1434"/>
    </row>
    <row r="9" spans="1:23" ht="4.5" customHeight="1" thickBot="1">
      <c r="A9" s="799"/>
      <c r="B9" s="800"/>
      <c r="C9" s="801"/>
      <c r="D9" s="802"/>
      <c r="E9" s="803"/>
      <c r="F9" s="804"/>
      <c r="G9" s="805"/>
      <c r="H9" s="806"/>
      <c r="I9" s="804"/>
      <c r="J9" s="807"/>
      <c r="K9" s="802"/>
      <c r="L9" s="803"/>
      <c r="M9" s="807"/>
      <c r="N9" s="808"/>
      <c r="O9" s="804"/>
      <c r="P9" s="807"/>
      <c r="Q9" s="807"/>
      <c r="R9" s="807"/>
      <c r="S9" s="807"/>
      <c r="T9" s="809"/>
      <c r="U9" s="809"/>
      <c r="V9" s="809"/>
      <c r="W9" s="810"/>
    </row>
    <row r="10" spans="1:23" ht="18" customHeight="1">
      <c r="A10" s="797"/>
      <c r="B10" s="811" t="s">
        <v>655</v>
      </c>
      <c r="C10" s="812">
        <v>11569</v>
      </c>
      <c r="D10" s="812">
        <v>11021</v>
      </c>
      <c r="E10" s="813">
        <v>227</v>
      </c>
      <c r="F10" s="813">
        <v>5124</v>
      </c>
      <c r="G10" s="813">
        <v>423</v>
      </c>
      <c r="H10" s="813">
        <v>600</v>
      </c>
      <c r="I10" s="813">
        <v>3728</v>
      </c>
      <c r="J10" s="813">
        <v>919</v>
      </c>
      <c r="K10" s="813">
        <v>111</v>
      </c>
      <c r="L10" s="813">
        <v>10</v>
      </c>
      <c r="M10" s="813">
        <v>101</v>
      </c>
      <c r="N10" s="813">
        <v>301</v>
      </c>
      <c r="O10" s="813">
        <v>127</v>
      </c>
      <c r="P10" s="813">
        <v>39</v>
      </c>
      <c r="Q10" s="813">
        <v>75</v>
      </c>
      <c r="R10" s="813">
        <v>28</v>
      </c>
      <c r="S10" s="813">
        <v>32</v>
      </c>
      <c r="T10" s="813">
        <v>136</v>
      </c>
      <c r="U10" s="813">
        <v>25</v>
      </c>
      <c r="V10" s="813">
        <v>110</v>
      </c>
      <c r="W10" s="814">
        <v>1</v>
      </c>
    </row>
    <row r="11" spans="1:23" ht="18" customHeight="1">
      <c r="A11" s="797"/>
      <c r="B11" s="815">
        <v>18</v>
      </c>
      <c r="C11" s="812">
        <v>11953</v>
      </c>
      <c r="D11" s="812">
        <v>11371</v>
      </c>
      <c r="E11" s="813">
        <v>214</v>
      </c>
      <c r="F11" s="813">
        <v>5266</v>
      </c>
      <c r="G11" s="813">
        <v>495</v>
      </c>
      <c r="H11" s="813">
        <v>716</v>
      </c>
      <c r="I11" s="813">
        <v>3738</v>
      </c>
      <c r="J11" s="813">
        <v>942</v>
      </c>
      <c r="K11" s="813">
        <v>111</v>
      </c>
      <c r="L11" s="813">
        <v>9</v>
      </c>
      <c r="M11" s="813">
        <v>102</v>
      </c>
      <c r="N11" s="813">
        <v>318</v>
      </c>
      <c r="O11" s="813">
        <v>123</v>
      </c>
      <c r="P11" s="813">
        <v>54</v>
      </c>
      <c r="Q11" s="813">
        <v>66</v>
      </c>
      <c r="R11" s="813">
        <v>27</v>
      </c>
      <c r="S11" s="813">
        <v>48</v>
      </c>
      <c r="T11" s="813">
        <v>153</v>
      </c>
      <c r="U11" s="813">
        <v>23</v>
      </c>
      <c r="V11" s="813">
        <v>130</v>
      </c>
      <c r="W11" s="816">
        <v>0</v>
      </c>
    </row>
    <row r="12" spans="1:23" s="822" customFormat="1" ht="22.5" customHeight="1">
      <c r="A12" s="817"/>
      <c r="B12" s="818">
        <v>20</v>
      </c>
      <c r="C12" s="819">
        <f aca="true" t="shared" si="0" ref="C12:W12">SUM(C14,C24,C25,C26,C27,C28,C32,C35,C36,C41,C48,C53,C57,C61,C65,C68,C71)</f>
        <v>12313</v>
      </c>
      <c r="D12" s="819">
        <f t="shared" si="0"/>
        <v>11688</v>
      </c>
      <c r="E12" s="820">
        <f t="shared" si="0"/>
        <v>218</v>
      </c>
      <c r="F12" s="820">
        <f t="shared" si="0"/>
        <v>5422</v>
      </c>
      <c r="G12" s="820">
        <f t="shared" si="0"/>
        <v>560</v>
      </c>
      <c r="H12" s="820">
        <f t="shared" si="0"/>
        <v>706</v>
      </c>
      <c r="I12" s="820">
        <f t="shared" si="0"/>
        <v>3742</v>
      </c>
      <c r="J12" s="820">
        <f t="shared" si="0"/>
        <v>1040</v>
      </c>
      <c r="K12" s="820">
        <f t="shared" si="0"/>
        <v>137</v>
      </c>
      <c r="L12" s="820">
        <f t="shared" si="0"/>
        <v>11</v>
      </c>
      <c r="M12" s="820">
        <f t="shared" si="0"/>
        <v>126</v>
      </c>
      <c r="N12" s="820">
        <f t="shared" si="0"/>
        <v>323</v>
      </c>
      <c r="O12" s="820">
        <f t="shared" si="0"/>
        <v>95</v>
      </c>
      <c r="P12" s="820">
        <f t="shared" si="0"/>
        <v>70</v>
      </c>
      <c r="Q12" s="820">
        <f t="shared" si="0"/>
        <v>65</v>
      </c>
      <c r="R12" s="820">
        <f t="shared" si="0"/>
        <v>26</v>
      </c>
      <c r="S12" s="820">
        <f t="shared" si="0"/>
        <v>67</v>
      </c>
      <c r="T12" s="820">
        <f t="shared" si="0"/>
        <v>165</v>
      </c>
      <c r="U12" s="820">
        <f t="shared" si="0"/>
        <v>41</v>
      </c>
      <c r="V12" s="820">
        <f t="shared" si="0"/>
        <v>123</v>
      </c>
      <c r="W12" s="821">
        <f t="shared" si="0"/>
        <v>1</v>
      </c>
    </row>
    <row r="13" spans="1:23" s="822" customFormat="1" ht="11.25" customHeight="1">
      <c r="A13" s="817"/>
      <c r="B13" s="818"/>
      <c r="C13" s="823"/>
      <c r="D13" s="823"/>
      <c r="E13" s="824"/>
      <c r="F13" s="824"/>
      <c r="G13" s="824"/>
      <c r="H13" s="824"/>
      <c r="I13" s="824"/>
      <c r="J13" s="824"/>
      <c r="K13" s="824"/>
      <c r="L13" s="824"/>
      <c r="M13" s="824"/>
      <c r="N13" s="824"/>
      <c r="O13" s="824"/>
      <c r="P13" s="824"/>
      <c r="Q13" s="824"/>
      <c r="R13" s="824"/>
      <c r="S13" s="824"/>
      <c r="T13" s="824"/>
      <c r="U13" s="824"/>
      <c r="V13" s="824"/>
      <c r="W13" s="825"/>
    </row>
    <row r="14" spans="1:23" s="829" customFormat="1" ht="14.25" customHeight="1">
      <c r="A14" s="826" t="s">
        <v>100</v>
      </c>
      <c r="B14" s="827" t="s">
        <v>100</v>
      </c>
      <c r="C14" s="828">
        <f aca="true" t="shared" si="1" ref="C14:S14">SUM(C15:C23)</f>
        <v>4443</v>
      </c>
      <c r="D14" s="828">
        <f t="shared" si="1"/>
        <v>4149</v>
      </c>
      <c r="E14" s="813">
        <f t="shared" si="1"/>
        <v>74</v>
      </c>
      <c r="F14" s="813">
        <f t="shared" si="1"/>
        <v>1821</v>
      </c>
      <c r="G14" s="813">
        <f t="shared" si="1"/>
        <v>244</v>
      </c>
      <c r="H14" s="813">
        <f t="shared" si="1"/>
        <v>447</v>
      </c>
      <c r="I14" s="813">
        <f t="shared" si="1"/>
        <v>1246</v>
      </c>
      <c r="J14" s="813">
        <f t="shared" si="1"/>
        <v>317</v>
      </c>
      <c r="K14" s="813">
        <f t="shared" si="1"/>
        <v>47</v>
      </c>
      <c r="L14" s="813">
        <f t="shared" si="1"/>
        <v>4</v>
      </c>
      <c r="M14" s="813">
        <f t="shared" si="1"/>
        <v>43</v>
      </c>
      <c r="N14" s="813">
        <f t="shared" si="1"/>
        <v>186</v>
      </c>
      <c r="O14" s="813">
        <f t="shared" si="1"/>
        <v>54</v>
      </c>
      <c r="P14" s="813">
        <f t="shared" si="1"/>
        <v>41</v>
      </c>
      <c r="Q14" s="813">
        <f t="shared" si="1"/>
        <v>30</v>
      </c>
      <c r="R14" s="813">
        <f t="shared" si="1"/>
        <v>12</v>
      </c>
      <c r="S14" s="813">
        <f t="shared" si="1"/>
        <v>49</v>
      </c>
      <c r="T14" s="813">
        <f aca="true" t="shared" si="2" ref="T14:T27">SUM(U14:W14)</f>
        <v>61</v>
      </c>
      <c r="U14" s="813">
        <f>SUM(U15:U23)</f>
        <v>16</v>
      </c>
      <c r="V14" s="813">
        <f>SUM(V15:V23)</f>
        <v>44</v>
      </c>
      <c r="W14" s="816">
        <f>SUM(W15:W23)</f>
        <v>1</v>
      </c>
    </row>
    <row r="15" spans="1:23" s="829" customFormat="1" ht="14.25" customHeight="1">
      <c r="A15" s="830"/>
      <c r="B15" s="831" t="s">
        <v>656</v>
      </c>
      <c r="C15" s="828">
        <f aca="true" t="shared" si="3" ref="C15:C27">D15+K15+N15+T15</f>
        <v>397</v>
      </c>
      <c r="D15" s="828">
        <f aca="true" t="shared" si="4" ref="D15:D27">SUM(E15:J15)</f>
        <v>369</v>
      </c>
      <c r="E15" s="813">
        <v>2</v>
      </c>
      <c r="F15" s="813">
        <v>140</v>
      </c>
      <c r="G15" s="832">
        <v>0</v>
      </c>
      <c r="H15" s="813">
        <v>1</v>
      </c>
      <c r="I15" s="813">
        <v>179</v>
      </c>
      <c r="J15" s="813">
        <v>47</v>
      </c>
      <c r="K15" s="813">
        <f aca="true" t="shared" si="5" ref="K15:K27">SUM(L15:M15)</f>
        <v>3</v>
      </c>
      <c r="L15" s="832">
        <v>0</v>
      </c>
      <c r="M15" s="813">
        <v>3</v>
      </c>
      <c r="N15" s="813">
        <f aca="true" t="shared" si="6" ref="N15:N27">SUM(O15:S15)</f>
        <v>8</v>
      </c>
      <c r="O15" s="813">
        <v>0</v>
      </c>
      <c r="P15" s="813">
        <v>7</v>
      </c>
      <c r="Q15" s="813">
        <v>1</v>
      </c>
      <c r="R15" s="813">
        <v>0</v>
      </c>
      <c r="S15" s="813">
        <v>0</v>
      </c>
      <c r="T15" s="813">
        <f t="shared" si="2"/>
        <v>17</v>
      </c>
      <c r="U15" s="833">
        <v>4</v>
      </c>
      <c r="V15" s="833">
        <v>13</v>
      </c>
      <c r="W15" s="834">
        <v>0</v>
      </c>
    </row>
    <row r="16" spans="1:23" s="829" customFormat="1" ht="14.25" customHeight="1">
      <c r="A16" s="830"/>
      <c r="B16" s="831" t="s">
        <v>657</v>
      </c>
      <c r="C16" s="828">
        <f t="shared" si="3"/>
        <v>281</v>
      </c>
      <c r="D16" s="828">
        <f t="shared" si="4"/>
        <v>260</v>
      </c>
      <c r="E16" s="813">
        <v>8</v>
      </c>
      <c r="F16" s="813">
        <v>71</v>
      </c>
      <c r="G16" s="813">
        <v>4</v>
      </c>
      <c r="H16" s="832">
        <v>0</v>
      </c>
      <c r="I16" s="813">
        <v>146</v>
      </c>
      <c r="J16" s="813">
        <v>31</v>
      </c>
      <c r="K16" s="813">
        <f t="shared" si="5"/>
        <v>5</v>
      </c>
      <c r="L16" s="813">
        <v>1</v>
      </c>
      <c r="M16" s="813">
        <v>4</v>
      </c>
      <c r="N16" s="813">
        <f t="shared" si="6"/>
        <v>6</v>
      </c>
      <c r="O16" s="813">
        <v>0</v>
      </c>
      <c r="P16" s="813">
        <v>4</v>
      </c>
      <c r="Q16" s="813">
        <v>1</v>
      </c>
      <c r="R16" s="813">
        <v>1</v>
      </c>
      <c r="S16" s="813">
        <v>0</v>
      </c>
      <c r="T16" s="813">
        <f t="shared" si="2"/>
        <v>10</v>
      </c>
      <c r="U16" s="833">
        <v>1</v>
      </c>
      <c r="V16" s="833">
        <v>9</v>
      </c>
      <c r="W16" s="834">
        <v>0</v>
      </c>
    </row>
    <row r="17" spans="1:23" s="829" customFormat="1" ht="14.25" customHeight="1">
      <c r="A17" s="830"/>
      <c r="B17" s="835" t="s">
        <v>658</v>
      </c>
      <c r="C17" s="828">
        <f t="shared" si="3"/>
        <v>326</v>
      </c>
      <c r="D17" s="828">
        <f t="shared" si="4"/>
        <v>308</v>
      </c>
      <c r="E17" s="813">
        <v>10</v>
      </c>
      <c r="F17" s="813">
        <v>155</v>
      </c>
      <c r="G17" s="832">
        <v>0</v>
      </c>
      <c r="H17" s="832">
        <v>0</v>
      </c>
      <c r="I17" s="813">
        <v>110</v>
      </c>
      <c r="J17" s="813">
        <v>33</v>
      </c>
      <c r="K17" s="813">
        <f t="shared" si="5"/>
        <v>4</v>
      </c>
      <c r="L17" s="813">
        <v>2</v>
      </c>
      <c r="M17" s="813">
        <v>2</v>
      </c>
      <c r="N17" s="813">
        <f t="shared" si="6"/>
        <v>12</v>
      </c>
      <c r="O17" s="813">
        <v>0</v>
      </c>
      <c r="P17" s="813">
        <v>1</v>
      </c>
      <c r="Q17" s="813">
        <v>6</v>
      </c>
      <c r="R17" s="813">
        <v>5</v>
      </c>
      <c r="S17" s="813">
        <v>0</v>
      </c>
      <c r="T17" s="813">
        <f t="shared" si="2"/>
        <v>2</v>
      </c>
      <c r="U17" s="833">
        <v>1</v>
      </c>
      <c r="V17" s="833">
        <v>1</v>
      </c>
      <c r="W17" s="834">
        <v>0</v>
      </c>
    </row>
    <row r="18" spans="1:23" s="829" customFormat="1" ht="14.25" customHeight="1">
      <c r="A18" s="830"/>
      <c r="B18" s="831" t="s">
        <v>659</v>
      </c>
      <c r="C18" s="828">
        <f t="shared" si="3"/>
        <v>268</v>
      </c>
      <c r="D18" s="828">
        <f t="shared" si="4"/>
        <v>259</v>
      </c>
      <c r="E18" s="813">
        <v>7</v>
      </c>
      <c r="F18" s="813">
        <v>104</v>
      </c>
      <c r="G18" s="832">
        <v>0</v>
      </c>
      <c r="H18" s="813">
        <v>2</v>
      </c>
      <c r="I18" s="813">
        <v>109</v>
      </c>
      <c r="J18" s="813">
        <v>37</v>
      </c>
      <c r="K18" s="813">
        <f t="shared" si="5"/>
        <v>2</v>
      </c>
      <c r="L18" s="832">
        <v>0</v>
      </c>
      <c r="M18" s="813">
        <v>2</v>
      </c>
      <c r="N18" s="813">
        <f t="shared" si="6"/>
        <v>4</v>
      </c>
      <c r="O18" s="813">
        <v>0</v>
      </c>
      <c r="P18" s="813">
        <v>3</v>
      </c>
      <c r="Q18" s="813">
        <v>1</v>
      </c>
      <c r="R18" s="813">
        <v>0</v>
      </c>
      <c r="S18" s="813">
        <v>0</v>
      </c>
      <c r="T18" s="813">
        <f t="shared" si="2"/>
        <v>3</v>
      </c>
      <c r="U18" s="833">
        <v>0</v>
      </c>
      <c r="V18" s="833">
        <v>3</v>
      </c>
      <c r="W18" s="834">
        <v>0</v>
      </c>
    </row>
    <row r="19" spans="1:23" s="829" customFormat="1" ht="14.25" customHeight="1">
      <c r="A19" s="830"/>
      <c r="B19" s="831" t="s">
        <v>660</v>
      </c>
      <c r="C19" s="828">
        <f t="shared" si="3"/>
        <v>401</v>
      </c>
      <c r="D19" s="828">
        <f t="shared" si="4"/>
        <v>385</v>
      </c>
      <c r="E19" s="813">
        <v>7</v>
      </c>
      <c r="F19" s="813">
        <v>230</v>
      </c>
      <c r="G19" s="813">
        <v>4</v>
      </c>
      <c r="H19" s="813">
        <v>2</v>
      </c>
      <c r="I19" s="813">
        <v>125</v>
      </c>
      <c r="J19" s="813">
        <v>17</v>
      </c>
      <c r="K19" s="813">
        <f t="shared" si="5"/>
        <v>5</v>
      </c>
      <c r="L19" s="813">
        <v>1</v>
      </c>
      <c r="M19" s="813">
        <v>4</v>
      </c>
      <c r="N19" s="813">
        <f t="shared" si="6"/>
        <v>10</v>
      </c>
      <c r="O19" s="813">
        <v>6</v>
      </c>
      <c r="P19" s="813">
        <v>3</v>
      </c>
      <c r="Q19" s="813">
        <v>1</v>
      </c>
      <c r="R19" s="813">
        <v>0</v>
      </c>
      <c r="S19" s="813">
        <v>0</v>
      </c>
      <c r="T19" s="813">
        <f t="shared" si="2"/>
        <v>1</v>
      </c>
      <c r="U19" s="833">
        <v>0</v>
      </c>
      <c r="V19" s="833">
        <v>0</v>
      </c>
      <c r="W19" s="834">
        <v>1</v>
      </c>
    </row>
    <row r="20" spans="1:23" s="829" customFormat="1" ht="14.25" customHeight="1">
      <c r="A20" s="830"/>
      <c r="B20" s="831" t="s">
        <v>661</v>
      </c>
      <c r="C20" s="828">
        <f t="shared" si="3"/>
        <v>277</v>
      </c>
      <c r="D20" s="828">
        <f t="shared" si="4"/>
        <v>256</v>
      </c>
      <c r="E20" s="813">
        <v>6</v>
      </c>
      <c r="F20" s="813">
        <v>87</v>
      </c>
      <c r="G20" s="832">
        <v>0</v>
      </c>
      <c r="H20" s="813">
        <v>1</v>
      </c>
      <c r="I20" s="813">
        <v>141</v>
      </c>
      <c r="J20" s="813">
        <v>21</v>
      </c>
      <c r="K20" s="813">
        <f t="shared" si="5"/>
        <v>7</v>
      </c>
      <c r="L20" s="832">
        <v>0</v>
      </c>
      <c r="M20" s="813">
        <v>7</v>
      </c>
      <c r="N20" s="813">
        <f t="shared" si="6"/>
        <v>1</v>
      </c>
      <c r="O20" s="813">
        <v>0</v>
      </c>
      <c r="P20" s="813">
        <v>0</v>
      </c>
      <c r="Q20" s="813">
        <v>1</v>
      </c>
      <c r="R20" s="813">
        <v>0</v>
      </c>
      <c r="S20" s="813">
        <v>0</v>
      </c>
      <c r="T20" s="813">
        <f t="shared" si="2"/>
        <v>13</v>
      </c>
      <c r="U20" s="833">
        <v>0</v>
      </c>
      <c r="V20" s="833">
        <v>13</v>
      </c>
      <c r="W20" s="834">
        <v>0</v>
      </c>
    </row>
    <row r="21" spans="1:23" s="829" customFormat="1" ht="14.25" customHeight="1">
      <c r="A21" s="830"/>
      <c r="B21" s="831" t="s">
        <v>662</v>
      </c>
      <c r="C21" s="828">
        <f t="shared" si="3"/>
        <v>399</v>
      </c>
      <c r="D21" s="828">
        <f t="shared" si="4"/>
        <v>385</v>
      </c>
      <c r="E21" s="813">
        <v>11</v>
      </c>
      <c r="F21" s="813">
        <v>229</v>
      </c>
      <c r="G21" s="832">
        <v>0</v>
      </c>
      <c r="H21" s="813">
        <v>4</v>
      </c>
      <c r="I21" s="813">
        <v>117</v>
      </c>
      <c r="J21" s="813">
        <v>24</v>
      </c>
      <c r="K21" s="813">
        <f t="shared" si="5"/>
        <v>9</v>
      </c>
      <c r="L21" s="832">
        <v>0</v>
      </c>
      <c r="M21" s="813">
        <v>9</v>
      </c>
      <c r="N21" s="813">
        <f t="shared" si="6"/>
        <v>2</v>
      </c>
      <c r="O21" s="813">
        <v>0</v>
      </c>
      <c r="P21" s="813">
        <v>0</v>
      </c>
      <c r="Q21" s="813">
        <v>2</v>
      </c>
      <c r="R21" s="813">
        <v>0</v>
      </c>
      <c r="S21" s="813">
        <v>0</v>
      </c>
      <c r="T21" s="813">
        <f t="shared" si="2"/>
        <v>3</v>
      </c>
      <c r="U21" s="833">
        <v>1</v>
      </c>
      <c r="V21" s="833">
        <v>2</v>
      </c>
      <c r="W21" s="834">
        <v>0</v>
      </c>
    </row>
    <row r="22" spans="1:23" s="829" customFormat="1" ht="14.25" customHeight="1">
      <c r="A22" s="830"/>
      <c r="B22" s="831" t="s">
        <v>663</v>
      </c>
      <c r="C22" s="828">
        <f t="shared" si="3"/>
        <v>1694</v>
      </c>
      <c r="D22" s="828">
        <f t="shared" si="4"/>
        <v>1537</v>
      </c>
      <c r="E22" s="813">
        <v>12</v>
      </c>
      <c r="F22" s="813">
        <v>579</v>
      </c>
      <c r="G22" s="813">
        <v>236</v>
      </c>
      <c r="H22" s="813">
        <v>437</v>
      </c>
      <c r="I22" s="813">
        <v>196</v>
      </c>
      <c r="J22" s="813">
        <v>77</v>
      </c>
      <c r="K22" s="813">
        <f t="shared" si="5"/>
        <v>3</v>
      </c>
      <c r="L22" s="832">
        <v>0</v>
      </c>
      <c r="M22" s="813">
        <v>3</v>
      </c>
      <c r="N22" s="813">
        <f t="shared" si="6"/>
        <v>142</v>
      </c>
      <c r="O22" s="813">
        <v>48</v>
      </c>
      <c r="P22" s="813">
        <v>23</v>
      </c>
      <c r="Q22" s="813">
        <v>17</v>
      </c>
      <c r="R22" s="813">
        <v>5</v>
      </c>
      <c r="S22" s="813">
        <v>49</v>
      </c>
      <c r="T22" s="813">
        <f t="shared" si="2"/>
        <v>12</v>
      </c>
      <c r="U22" s="833">
        <v>9</v>
      </c>
      <c r="V22" s="833">
        <v>3</v>
      </c>
      <c r="W22" s="834">
        <v>0</v>
      </c>
    </row>
    <row r="23" spans="1:24" s="839" customFormat="1" ht="14.25" customHeight="1">
      <c r="A23" s="836"/>
      <c r="B23" s="837" t="s">
        <v>664</v>
      </c>
      <c r="C23" s="838">
        <f t="shared" si="3"/>
        <v>400</v>
      </c>
      <c r="D23" s="838">
        <f t="shared" si="4"/>
        <v>390</v>
      </c>
      <c r="E23" s="813">
        <v>11</v>
      </c>
      <c r="F23" s="813">
        <v>226</v>
      </c>
      <c r="G23" s="832">
        <v>0</v>
      </c>
      <c r="H23" s="832">
        <v>0</v>
      </c>
      <c r="I23" s="813">
        <v>123</v>
      </c>
      <c r="J23" s="813">
        <v>30</v>
      </c>
      <c r="K23" s="813">
        <f t="shared" si="5"/>
        <v>9</v>
      </c>
      <c r="L23" s="832">
        <v>0</v>
      </c>
      <c r="M23" s="813">
        <v>9</v>
      </c>
      <c r="N23" s="813">
        <f t="shared" si="6"/>
        <v>1</v>
      </c>
      <c r="O23" s="813">
        <v>0</v>
      </c>
      <c r="P23" s="813">
        <v>0</v>
      </c>
      <c r="Q23" s="813">
        <v>0</v>
      </c>
      <c r="R23" s="813">
        <v>1</v>
      </c>
      <c r="S23" s="813">
        <v>0</v>
      </c>
      <c r="T23" s="813">
        <f t="shared" si="2"/>
        <v>0</v>
      </c>
      <c r="U23" s="833">
        <v>0</v>
      </c>
      <c r="V23" s="833">
        <v>0</v>
      </c>
      <c r="W23" s="834">
        <v>0</v>
      </c>
      <c r="X23" s="829"/>
    </row>
    <row r="24" spans="1:24" s="848" customFormat="1" ht="14.25" customHeight="1">
      <c r="A24" s="840" t="s">
        <v>102</v>
      </c>
      <c r="B24" s="841" t="s">
        <v>665</v>
      </c>
      <c r="C24" s="842">
        <f t="shared" si="3"/>
        <v>1047</v>
      </c>
      <c r="D24" s="842">
        <f t="shared" si="4"/>
        <v>1013</v>
      </c>
      <c r="E24" s="843">
        <v>24</v>
      </c>
      <c r="F24" s="844">
        <v>589</v>
      </c>
      <c r="G24" s="844">
        <v>1</v>
      </c>
      <c r="H24" s="844">
        <v>2</v>
      </c>
      <c r="I24" s="844">
        <v>308</v>
      </c>
      <c r="J24" s="844">
        <v>89</v>
      </c>
      <c r="K24" s="844">
        <f t="shared" si="5"/>
        <v>9</v>
      </c>
      <c r="L24" s="845">
        <v>0</v>
      </c>
      <c r="M24" s="844">
        <v>9</v>
      </c>
      <c r="N24" s="844">
        <f t="shared" si="6"/>
        <v>22</v>
      </c>
      <c r="O24" s="844">
        <v>2</v>
      </c>
      <c r="P24" s="844">
        <v>6</v>
      </c>
      <c r="Q24" s="844">
        <v>3</v>
      </c>
      <c r="R24" s="844">
        <v>0</v>
      </c>
      <c r="S24" s="844">
        <v>11</v>
      </c>
      <c r="T24" s="844">
        <f t="shared" si="2"/>
        <v>3</v>
      </c>
      <c r="U24" s="846">
        <v>2</v>
      </c>
      <c r="V24" s="846">
        <v>1</v>
      </c>
      <c r="W24" s="847">
        <v>0</v>
      </c>
      <c r="X24" s="829"/>
    </row>
    <row r="25" spans="1:24" s="848" customFormat="1" ht="14.25" customHeight="1">
      <c r="A25" s="840" t="s">
        <v>103</v>
      </c>
      <c r="B25" s="841" t="s">
        <v>666</v>
      </c>
      <c r="C25" s="842">
        <f t="shared" si="3"/>
        <v>1075</v>
      </c>
      <c r="D25" s="849">
        <f t="shared" si="4"/>
        <v>1043</v>
      </c>
      <c r="E25" s="813">
        <v>17</v>
      </c>
      <c r="F25" s="813">
        <v>524</v>
      </c>
      <c r="G25" s="832" t="s">
        <v>110</v>
      </c>
      <c r="H25" s="813">
        <v>3</v>
      </c>
      <c r="I25" s="813">
        <v>367</v>
      </c>
      <c r="J25" s="813">
        <v>132</v>
      </c>
      <c r="K25" s="813">
        <f t="shared" si="5"/>
        <v>14</v>
      </c>
      <c r="L25" s="813">
        <v>2</v>
      </c>
      <c r="M25" s="813">
        <v>12</v>
      </c>
      <c r="N25" s="813">
        <f t="shared" si="6"/>
        <v>15</v>
      </c>
      <c r="O25" s="813">
        <v>2</v>
      </c>
      <c r="P25" s="813">
        <v>3</v>
      </c>
      <c r="Q25" s="813">
        <v>3</v>
      </c>
      <c r="R25" s="813">
        <v>5</v>
      </c>
      <c r="S25" s="813">
        <v>2</v>
      </c>
      <c r="T25" s="813">
        <f t="shared" si="2"/>
        <v>3</v>
      </c>
      <c r="U25" s="833">
        <v>1</v>
      </c>
      <c r="V25" s="833">
        <v>2</v>
      </c>
      <c r="W25" s="834">
        <v>0</v>
      </c>
      <c r="X25" s="829"/>
    </row>
    <row r="26" spans="1:24" s="848" customFormat="1" ht="14.25" customHeight="1">
      <c r="A26" s="840" t="s">
        <v>104</v>
      </c>
      <c r="B26" s="841" t="s">
        <v>667</v>
      </c>
      <c r="C26" s="842">
        <f t="shared" si="3"/>
        <v>1448</v>
      </c>
      <c r="D26" s="842">
        <f t="shared" si="4"/>
        <v>1340</v>
      </c>
      <c r="E26" s="843">
        <v>13</v>
      </c>
      <c r="F26" s="844">
        <v>344</v>
      </c>
      <c r="G26" s="844">
        <v>296</v>
      </c>
      <c r="H26" s="844">
        <v>241</v>
      </c>
      <c r="I26" s="844">
        <v>366</v>
      </c>
      <c r="J26" s="844">
        <v>80</v>
      </c>
      <c r="K26" s="844">
        <f t="shared" si="5"/>
        <v>12</v>
      </c>
      <c r="L26" s="845">
        <v>0</v>
      </c>
      <c r="M26" s="844">
        <v>12</v>
      </c>
      <c r="N26" s="844">
        <f t="shared" si="6"/>
        <v>54</v>
      </c>
      <c r="O26" s="844">
        <v>37</v>
      </c>
      <c r="P26" s="844">
        <v>13</v>
      </c>
      <c r="Q26" s="844">
        <v>2</v>
      </c>
      <c r="R26" s="844">
        <v>0</v>
      </c>
      <c r="S26" s="844">
        <v>2</v>
      </c>
      <c r="T26" s="844">
        <f t="shared" si="2"/>
        <v>42</v>
      </c>
      <c r="U26" s="846">
        <v>12</v>
      </c>
      <c r="V26" s="846">
        <v>30</v>
      </c>
      <c r="W26" s="847">
        <v>0</v>
      </c>
      <c r="X26" s="829"/>
    </row>
    <row r="27" spans="1:24" s="848" customFormat="1" ht="14.25" customHeight="1">
      <c r="A27" s="840" t="s">
        <v>105</v>
      </c>
      <c r="B27" s="841" t="s">
        <v>668</v>
      </c>
      <c r="C27" s="850">
        <f t="shared" si="3"/>
        <v>162</v>
      </c>
      <c r="D27" s="851">
        <f t="shared" si="4"/>
        <v>147</v>
      </c>
      <c r="E27" s="813">
        <v>1</v>
      </c>
      <c r="F27" s="813">
        <v>52</v>
      </c>
      <c r="G27" s="832">
        <v>0</v>
      </c>
      <c r="H27" s="832">
        <v>0</v>
      </c>
      <c r="I27" s="813">
        <v>73</v>
      </c>
      <c r="J27" s="813">
        <v>21</v>
      </c>
      <c r="K27" s="813">
        <f t="shared" si="5"/>
        <v>1</v>
      </c>
      <c r="L27" s="832">
        <v>0</v>
      </c>
      <c r="M27" s="813">
        <v>1</v>
      </c>
      <c r="N27" s="813">
        <f t="shared" si="6"/>
        <v>1</v>
      </c>
      <c r="O27" s="813">
        <v>0</v>
      </c>
      <c r="P27" s="813">
        <v>0</v>
      </c>
      <c r="Q27" s="813">
        <v>1</v>
      </c>
      <c r="R27" s="813">
        <v>0</v>
      </c>
      <c r="S27" s="813">
        <v>0</v>
      </c>
      <c r="T27" s="813">
        <f t="shared" si="2"/>
        <v>13</v>
      </c>
      <c r="U27" s="833">
        <v>2</v>
      </c>
      <c r="V27" s="833">
        <v>11</v>
      </c>
      <c r="W27" s="834">
        <v>0</v>
      </c>
      <c r="X27" s="829"/>
    </row>
    <row r="28" spans="1:24" s="848" customFormat="1" ht="14.25" customHeight="1">
      <c r="A28" s="852" t="s">
        <v>669</v>
      </c>
      <c r="B28" s="853"/>
      <c r="C28" s="850">
        <f aca="true" t="shared" si="7" ref="C28:W28">SUM(C29:C31)</f>
        <v>655</v>
      </c>
      <c r="D28" s="850">
        <f t="shared" si="7"/>
        <v>621</v>
      </c>
      <c r="E28" s="854">
        <f t="shared" si="7"/>
        <v>9</v>
      </c>
      <c r="F28" s="854">
        <f t="shared" si="7"/>
        <v>313</v>
      </c>
      <c r="G28" s="850">
        <f t="shared" si="7"/>
        <v>0</v>
      </c>
      <c r="H28" s="850">
        <f t="shared" si="7"/>
        <v>0</v>
      </c>
      <c r="I28" s="854">
        <f t="shared" si="7"/>
        <v>229</v>
      </c>
      <c r="J28" s="854">
        <f t="shared" si="7"/>
        <v>70</v>
      </c>
      <c r="K28" s="854">
        <f t="shared" si="7"/>
        <v>11</v>
      </c>
      <c r="L28" s="850">
        <f t="shared" si="7"/>
        <v>0</v>
      </c>
      <c r="M28" s="854">
        <f t="shared" si="7"/>
        <v>11</v>
      </c>
      <c r="N28" s="854">
        <f t="shared" si="7"/>
        <v>12</v>
      </c>
      <c r="O28" s="854">
        <f t="shared" si="7"/>
        <v>0</v>
      </c>
      <c r="P28" s="854">
        <f t="shared" si="7"/>
        <v>0</v>
      </c>
      <c r="Q28" s="854">
        <f t="shared" si="7"/>
        <v>10</v>
      </c>
      <c r="R28" s="854">
        <f t="shared" si="7"/>
        <v>2</v>
      </c>
      <c r="S28" s="854">
        <f t="shared" si="7"/>
        <v>0</v>
      </c>
      <c r="T28" s="854">
        <f t="shared" si="7"/>
        <v>11</v>
      </c>
      <c r="U28" s="854">
        <f t="shared" si="7"/>
        <v>3</v>
      </c>
      <c r="V28" s="854">
        <f t="shared" si="7"/>
        <v>8</v>
      </c>
      <c r="W28" s="855">
        <f t="shared" si="7"/>
        <v>0</v>
      </c>
      <c r="X28" s="829"/>
    </row>
    <row r="29" spans="1:24" s="848" customFormat="1" ht="14.25" customHeight="1">
      <c r="A29" s="856"/>
      <c r="B29" s="857" t="s">
        <v>670</v>
      </c>
      <c r="C29" s="832">
        <f>D29+K29+N29+T29</f>
        <v>358</v>
      </c>
      <c r="D29" s="832">
        <f>SUM(E29:J29)</f>
        <v>334</v>
      </c>
      <c r="E29" s="858">
        <v>6</v>
      </c>
      <c r="F29" s="813">
        <v>157</v>
      </c>
      <c r="G29" s="832">
        <v>0</v>
      </c>
      <c r="H29" s="832">
        <v>0</v>
      </c>
      <c r="I29" s="813">
        <v>131</v>
      </c>
      <c r="J29" s="813">
        <v>40</v>
      </c>
      <c r="K29" s="813">
        <f>SUM(L29:M29)</f>
        <v>4</v>
      </c>
      <c r="L29" s="832">
        <v>0</v>
      </c>
      <c r="M29" s="813">
        <v>4</v>
      </c>
      <c r="N29" s="813">
        <f>SUM(O29:S29)</f>
        <v>12</v>
      </c>
      <c r="O29" s="813">
        <v>0</v>
      </c>
      <c r="P29" s="813">
        <v>0</v>
      </c>
      <c r="Q29" s="813">
        <v>10</v>
      </c>
      <c r="R29" s="813">
        <v>2</v>
      </c>
      <c r="S29" s="813">
        <v>0</v>
      </c>
      <c r="T29" s="813">
        <f>SUM(U29:W29)</f>
        <v>8</v>
      </c>
      <c r="U29" s="833">
        <v>1</v>
      </c>
      <c r="V29" s="833">
        <v>7</v>
      </c>
      <c r="W29" s="834">
        <v>0</v>
      </c>
      <c r="X29" s="829"/>
    </row>
    <row r="30" spans="1:24" s="848" customFormat="1" ht="14.25" customHeight="1">
      <c r="A30" s="856"/>
      <c r="B30" s="857" t="s">
        <v>671</v>
      </c>
      <c r="C30" s="832">
        <f>D30+K30+N30+T30</f>
        <v>265</v>
      </c>
      <c r="D30" s="832">
        <f>SUM(E30:J30)</f>
        <v>257</v>
      </c>
      <c r="E30" s="858">
        <v>3</v>
      </c>
      <c r="F30" s="813">
        <v>144</v>
      </c>
      <c r="G30" s="832">
        <v>0</v>
      </c>
      <c r="H30" s="832">
        <v>0</v>
      </c>
      <c r="I30" s="813">
        <v>86</v>
      </c>
      <c r="J30" s="813">
        <v>24</v>
      </c>
      <c r="K30" s="813">
        <f>SUM(L30:M30)</f>
        <v>6</v>
      </c>
      <c r="L30" s="832">
        <v>0</v>
      </c>
      <c r="M30" s="813">
        <v>6</v>
      </c>
      <c r="N30" s="813">
        <f>SUM(O30:S30)</f>
        <v>0</v>
      </c>
      <c r="O30" s="813">
        <v>0</v>
      </c>
      <c r="P30" s="813">
        <v>0</v>
      </c>
      <c r="Q30" s="813">
        <v>0</v>
      </c>
      <c r="R30" s="813">
        <v>0</v>
      </c>
      <c r="S30" s="813">
        <v>0</v>
      </c>
      <c r="T30" s="813">
        <f>SUM(U30:W30)</f>
        <v>2</v>
      </c>
      <c r="U30" s="833">
        <v>1</v>
      </c>
      <c r="V30" s="833">
        <v>1</v>
      </c>
      <c r="W30" s="834">
        <v>0</v>
      </c>
      <c r="X30" s="829"/>
    </row>
    <row r="31" spans="1:24" s="848" customFormat="1" ht="14.25" customHeight="1">
      <c r="A31" s="859"/>
      <c r="B31" s="860" t="s">
        <v>106</v>
      </c>
      <c r="C31" s="861">
        <f>D31+K31+N31+T31</f>
        <v>32</v>
      </c>
      <c r="D31" s="861">
        <f>SUM(E31:J31)</f>
        <v>30</v>
      </c>
      <c r="E31" s="862">
        <v>0</v>
      </c>
      <c r="F31" s="863">
        <v>12</v>
      </c>
      <c r="G31" s="864">
        <v>0</v>
      </c>
      <c r="H31" s="864">
        <v>0</v>
      </c>
      <c r="I31" s="863">
        <v>12</v>
      </c>
      <c r="J31" s="863">
        <v>6</v>
      </c>
      <c r="K31" s="863">
        <f>SUM(L31:M31)</f>
        <v>1</v>
      </c>
      <c r="L31" s="864">
        <v>0</v>
      </c>
      <c r="M31" s="863">
        <v>1</v>
      </c>
      <c r="N31" s="863">
        <f>SUM(O31:S31)</f>
        <v>0</v>
      </c>
      <c r="O31" s="863">
        <v>0</v>
      </c>
      <c r="P31" s="863">
        <v>0</v>
      </c>
      <c r="Q31" s="863">
        <v>0</v>
      </c>
      <c r="R31" s="863">
        <v>0</v>
      </c>
      <c r="S31" s="863">
        <v>0</v>
      </c>
      <c r="T31" s="863">
        <f>SUM(U31:W31)</f>
        <v>1</v>
      </c>
      <c r="U31" s="865">
        <v>1</v>
      </c>
      <c r="V31" s="865">
        <v>0</v>
      </c>
      <c r="W31" s="866">
        <v>0</v>
      </c>
      <c r="X31" s="829"/>
    </row>
    <row r="32" spans="1:24" s="848" customFormat="1" ht="14.25" customHeight="1">
      <c r="A32" s="852" t="s">
        <v>672</v>
      </c>
      <c r="B32" s="853"/>
      <c r="C32" s="832">
        <f aca="true" t="shared" si="8" ref="C32:W32">SUM(C33:C34)</f>
        <v>565</v>
      </c>
      <c r="D32" s="832">
        <f t="shared" si="8"/>
        <v>549</v>
      </c>
      <c r="E32" s="813">
        <f t="shared" si="8"/>
        <v>8</v>
      </c>
      <c r="F32" s="813">
        <f t="shared" si="8"/>
        <v>263</v>
      </c>
      <c r="G32" s="832">
        <f t="shared" si="8"/>
        <v>0</v>
      </c>
      <c r="H32" s="813">
        <f t="shared" si="8"/>
        <v>2</v>
      </c>
      <c r="I32" s="813">
        <f t="shared" si="8"/>
        <v>210</v>
      </c>
      <c r="J32" s="813">
        <f t="shared" si="8"/>
        <v>66</v>
      </c>
      <c r="K32" s="813">
        <f t="shared" si="8"/>
        <v>3</v>
      </c>
      <c r="L32" s="832">
        <f t="shared" si="8"/>
        <v>0</v>
      </c>
      <c r="M32" s="813">
        <f t="shared" si="8"/>
        <v>3</v>
      </c>
      <c r="N32" s="813">
        <f t="shared" si="8"/>
        <v>3</v>
      </c>
      <c r="O32" s="813">
        <f t="shared" si="8"/>
        <v>0</v>
      </c>
      <c r="P32" s="813">
        <f t="shared" si="8"/>
        <v>1</v>
      </c>
      <c r="Q32" s="813">
        <f t="shared" si="8"/>
        <v>1</v>
      </c>
      <c r="R32" s="813">
        <f t="shared" si="8"/>
        <v>1</v>
      </c>
      <c r="S32" s="813">
        <f t="shared" si="8"/>
        <v>0</v>
      </c>
      <c r="T32" s="813">
        <f t="shared" si="8"/>
        <v>10</v>
      </c>
      <c r="U32" s="813">
        <f t="shared" si="8"/>
        <v>1</v>
      </c>
      <c r="V32" s="813">
        <f t="shared" si="8"/>
        <v>9</v>
      </c>
      <c r="W32" s="816">
        <f t="shared" si="8"/>
        <v>0</v>
      </c>
      <c r="X32" s="829"/>
    </row>
    <row r="33" spans="1:24" s="848" customFormat="1" ht="14.25" customHeight="1">
      <c r="A33" s="856"/>
      <c r="B33" s="857" t="s">
        <v>673</v>
      </c>
      <c r="C33" s="832">
        <f>D33+K33+N33+T33</f>
        <v>347</v>
      </c>
      <c r="D33" s="867">
        <f>SUM(E33:J33)</f>
        <v>335</v>
      </c>
      <c r="E33" s="813">
        <v>5</v>
      </c>
      <c r="F33" s="813">
        <v>136</v>
      </c>
      <c r="G33" s="832">
        <v>0</v>
      </c>
      <c r="H33" s="813">
        <v>2</v>
      </c>
      <c r="I33" s="813">
        <v>140</v>
      </c>
      <c r="J33" s="813">
        <v>52</v>
      </c>
      <c r="K33" s="832">
        <f>SUM(L33:M33)</f>
        <v>0</v>
      </c>
      <c r="L33" s="832">
        <v>0</v>
      </c>
      <c r="M33" s="813" t="s">
        <v>110</v>
      </c>
      <c r="N33" s="813">
        <f>SUM(O33:S33)</f>
        <v>2</v>
      </c>
      <c r="O33" s="813">
        <v>0</v>
      </c>
      <c r="P33" s="813">
        <v>1</v>
      </c>
      <c r="Q33" s="813">
        <v>1</v>
      </c>
      <c r="R33" s="813">
        <v>0</v>
      </c>
      <c r="S33" s="813">
        <v>0</v>
      </c>
      <c r="T33" s="813">
        <f>SUM(U33:W33)</f>
        <v>10</v>
      </c>
      <c r="U33" s="833">
        <v>1</v>
      </c>
      <c r="V33" s="833">
        <v>9</v>
      </c>
      <c r="W33" s="834">
        <v>0</v>
      </c>
      <c r="X33" s="829"/>
    </row>
    <row r="34" spans="1:24" s="848" customFormat="1" ht="14.25" customHeight="1">
      <c r="A34" s="859"/>
      <c r="B34" s="860" t="s">
        <v>674</v>
      </c>
      <c r="C34" s="861">
        <f>D34+K34+N34+T34</f>
        <v>218</v>
      </c>
      <c r="D34" s="868">
        <f>SUM(E34:J34)</f>
        <v>214</v>
      </c>
      <c r="E34" s="813">
        <v>3</v>
      </c>
      <c r="F34" s="813">
        <v>127</v>
      </c>
      <c r="G34" s="832">
        <v>0</v>
      </c>
      <c r="H34" s="832">
        <v>0</v>
      </c>
      <c r="I34" s="813">
        <v>70</v>
      </c>
      <c r="J34" s="813">
        <v>14</v>
      </c>
      <c r="K34" s="813">
        <f>SUM(L34:M34)</f>
        <v>3</v>
      </c>
      <c r="L34" s="832">
        <v>0</v>
      </c>
      <c r="M34" s="813">
        <v>3</v>
      </c>
      <c r="N34" s="813">
        <f>SUM(O34:S34)</f>
        <v>1</v>
      </c>
      <c r="O34" s="813">
        <v>0</v>
      </c>
      <c r="P34" s="813">
        <v>0</v>
      </c>
      <c r="Q34" s="813">
        <v>0</v>
      </c>
      <c r="R34" s="813">
        <v>1</v>
      </c>
      <c r="S34" s="813">
        <v>0</v>
      </c>
      <c r="T34" s="813">
        <f>SUM(U34:W34)</f>
        <v>0</v>
      </c>
      <c r="U34" s="833">
        <v>0</v>
      </c>
      <c r="V34" s="833">
        <v>0</v>
      </c>
      <c r="W34" s="834">
        <v>0</v>
      </c>
      <c r="X34" s="829"/>
    </row>
    <row r="35" spans="1:24" s="848" customFormat="1" ht="14.25" customHeight="1">
      <c r="A35" s="840" t="s">
        <v>107</v>
      </c>
      <c r="B35" s="841" t="s">
        <v>675</v>
      </c>
      <c r="C35" s="842">
        <f>D35+K35+N35+T35</f>
        <v>602</v>
      </c>
      <c r="D35" s="842">
        <f>SUM(E35:J35)</f>
        <v>591</v>
      </c>
      <c r="E35" s="843">
        <v>16</v>
      </c>
      <c r="F35" s="844">
        <v>340</v>
      </c>
      <c r="G35" s="845">
        <v>0</v>
      </c>
      <c r="H35" s="845">
        <v>0</v>
      </c>
      <c r="I35" s="844">
        <v>184</v>
      </c>
      <c r="J35" s="844">
        <v>51</v>
      </c>
      <c r="K35" s="844">
        <f>SUM(L35:M35)</f>
        <v>6</v>
      </c>
      <c r="L35" s="844">
        <v>1</v>
      </c>
      <c r="M35" s="844">
        <v>5</v>
      </c>
      <c r="N35" s="844">
        <f>SUM(O35:S35)</f>
        <v>5</v>
      </c>
      <c r="O35" s="844">
        <v>0</v>
      </c>
      <c r="P35" s="844">
        <v>2</v>
      </c>
      <c r="Q35" s="844">
        <v>2</v>
      </c>
      <c r="R35" s="844">
        <v>1</v>
      </c>
      <c r="S35" s="844">
        <v>0</v>
      </c>
      <c r="T35" s="844">
        <f>SUM(U35:W35)</f>
        <v>0</v>
      </c>
      <c r="U35" s="846">
        <v>0</v>
      </c>
      <c r="V35" s="846">
        <v>0</v>
      </c>
      <c r="W35" s="847">
        <v>0</v>
      </c>
      <c r="X35" s="829"/>
    </row>
    <row r="36" spans="1:24" s="848" customFormat="1" ht="14.25" customHeight="1">
      <c r="A36" s="852" t="s">
        <v>108</v>
      </c>
      <c r="B36" s="853"/>
      <c r="C36" s="832">
        <f aca="true" t="shared" si="9" ref="C36:W36">SUM(C37:C40)</f>
        <v>610</v>
      </c>
      <c r="D36" s="832">
        <f t="shared" si="9"/>
        <v>584</v>
      </c>
      <c r="E36" s="813">
        <f t="shared" si="9"/>
        <v>13</v>
      </c>
      <c r="F36" s="813">
        <f t="shared" si="9"/>
        <v>289</v>
      </c>
      <c r="G36" s="833">
        <f t="shared" si="9"/>
        <v>0</v>
      </c>
      <c r="H36" s="813">
        <f t="shared" si="9"/>
        <v>2</v>
      </c>
      <c r="I36" s="813">
        <f t="shared" si="9"/>
        <v>216</v>
      </c>
      <c r="J36" s="813">
        <f t="shared" si="9"/>
        <v>64</v>
      </c>
      <c r="K36" s="813">
        <f t="shared" si="9"/>
        <v>11</v>
      </c>
      <c r="L36" s="813">
        <f t="shared" si="9"/>
        <v>1</v>
      </c>
      <c r="M36" s="813">
        <f t="shared" si="9"/>
        <v>10</v>
      </c>
      <c r="N36" s="813">
        <f t="shared" si="9"/>
        <v>12</v>
      </c>
      <c r="O36" s="813">
        <f t="shared" si="9"/>
        <v>0</v>
      </c>
      <c r="P36" s="813">
        <f t="shared" si="9"/>
        <v>3</v>
      </c>
      <c r="Q36" s="813">
        <f t="shared" si="9"/>
        <v>4</v>
      </c>
      <c r="R36" s="813">
        <f t="shared" si="9"/>
        <v>5</v>
      </c>
      <c r="S36" s="813">
        <f t="shared" si="9"/>
        <v>0</v>
      </c>
      <c r="T36" s="813">
        <f t="shared" si="9"/>
        <v>3</v>
      </c>
      <c r="U36" s="813">
        <f t="shared" si="9"/>
        <v>0</v>
      </c>
      <c r="V36" s="813">
        <f t="shared" si="9"/>
        <v>3</v>
      </c>
      <c r="W36" s="816">
        <f t="shared" si="9"/>
        <v>0</v>
      </c>
      <c r="X36" s="829"/>
    </row>
    <row r="37" spans="1:24" s="848" customFormat="1" ht="14.25" customHeight="1">
      <c r="A37" s="856"/>
      <c r="B37" s="857" t="s">
        <v>109</v>
      </c>
      <c r="C37" s="832">
        <f>D37+K37+N37+T37</f>
        <v>426</v>
      </c>
      <c r="D37" s="867">
        <f>SUM(E37:J37)</f>
        <v>407</v>
      </c>
      <c r="E37" s="813">
        <v>11</v>
      </c>
      <c r="F37" s="813">
        <v>227</v>
      </c>
      <c r="G37" s="833">
        <v>0</v>
      </c>
      <c r="H37" s="813">
        <v>1</v>
      </c>
      <c r="I37" s="813">
        <v>128</v>
      </c>
      <c r="J37" s="813">
        <v>40</v>
      </c>
      <c r="K37" s="813">
        <f>SUM(L37:M37)</f>
        <v>7</v>
      </c>
      <c r="L37" s="813">
        <v>1</v>
      </c>
      <c r="M37" s="813">
        <v>6</v>
      </c>
      <c r="N37" s="813">
        <f>SUM(O37:S37)</f>
        <v>9</v>
      </c>
      <c r="O37" s="813">
        <v>0</v>
      </c>
      <c r="P37" s="813">
        <v>3</v>
      </c>
      <c r="Q37" s="813">
        <v>4</v>
      </c>
      <c r="R37" s="813">
        <v>2</v>
      </c>
      <c r="S37" s="813">
        <v>0</v>
      </c>
      <c r="T37" s="813">
        <f>SUM(U37:W37)</f>
        <v>3</v>
      </c>
      <c r="U37" s="833">
        <v>0</v>
      </c>
      <c r="V37" s="833">
        <v>3</v>
      </c>
      <c r="W37" s="834">
        <v>0</v>
      </c>
      <c r="X37" s="829"/>
    </row>
    <row r="38" spans="1:24" s="848" customFormat="1" ht="14.25" customHeight="1">
      <c r="A38" s="856"/>
      <c r="B38" s="857" t="s">
        <v>676</v>
      </c>
      <c r="C38" s="832">
        <f>D38+K38+N38+T38</f>
        <v>129</v>
      </c>
      <c r="D38" s="867">
        <f>SUM(E38:J38)</f>
        <v>124</v>
      </c>
      <c r="E38" s="813">
        <v>1</v>
      </c>
      <c r="F38" s="813">
        <v>51</v>
      </c>
      <c r="G38" s="833">
        <v>0</v>
      </c>
      <c r="H38" s="813">
        <v>1</v>
      </c>
      <c r="I38" s="833">
        <v>57</v>
      </c>
      <c r="J38" s="813">
        <v>14</v>
      </c>
      <c r="K38" s="813">
        <f>SUM(L38:M38)</f>
        <v>3</v>
      </c>
      <c r="L38" s="832">
        <v>0</v>
      </c>
      <c r="M38" s="813">
        <v>3</v>
      </c>
      <c r="N38" s="813">
        <f>SUM(O38:S38)</f>
        <v>2</v>
      </c>
      <c r="O38" s="813">
        <v>0</v>
      </c>
      <c r="P38" s="813">
        <v>0</v>
      </c>
      <c r="Q38" s="813">
        <v>0</v>
      </c>
      <c r="R38" s="813">
        <v>2</v>
      </c>
      <c r="S38" s="813">
        <v>0</v>
      </c>
      <c r="T38" s="813">
        <f>SUM(U38:W38)</f>
        <v>0</v>
      </c>
      <c r="U38" s="833">
        <v>0</v>
      </c>
      <c r="V38" s="833">
        <v>0</v>
      </c>
      <c r="W38" s="834">
        <v>0</v>
      </c>
      <c r="X38" s="829"/>
    </row>
    <row r="39" spans="1:24" s="848" customFormat="1" ht="14.25" customHeight="1">
      <c r="A39" s="856"/>
      <c r="B39" s="857" t="s">
        <v>677</v>
      </c>
      <c r="C39" s="832">
        <f>D39+K39+N39+T39</f>
        <v>33</v>
      </c>
      <c r="D39" s="867">
        <f>SUM(E39:J39)</f>
        <v>32</v>
      </c>
      <c r="E39" s="813">
        <v>1</v>
      </c>
      <c r="F39" s="813">
        <v>11</v>
      </c>
      <c r="G39" s="833">
        <v>0</v>
      </c>
      <c r="H39" s="832">
        <v>0</v>
      </c>
      <c r="I39" s="813">
        <v>12</v>
      </c>
      <c r="J39" s="813">
        <v>8</v>
      </c>
      <c r="K39" s="813">
        <f>SUM(L39:M39)</f>
        <v>1</v>
      </c>
      <c r="L39" s="832">
        <v>0</v>
      </c>
      <c r="M39" s="813">
        <v>1</v>
      </c>
      <c r="N39" s="813">
        <f>SUM(O39:S39)</f>
        <v>0</v>
      </c>
      <c r="O39" s="813">
        <v>0</v>
      </c>
      <c r="P39" s="813">
        <v>0</v>
      </c>
      <c r="Q39" s="813">
        <v>0</v>
      </c>
      <c r="R39" s="813">
        <v>0</v>
      </c>
      <c r="S39" s="813">
        <v>0</v>
      </c>
      <c r="T39" s="813">
        <f>SUM(U39:W39)</f>
        <v>0</v>
      </c>
      <c r="U39" s="833">
        <v>0</v>
      </c>
      <c r="V39" s="833">
        <v>0</v>
      </c>
      <c r="W39" s="834">
        <v>0</v>
      </c>
      <c r="X39" s="829"/>
    </row>
    <row r="40" spans="1:24" s="848" customFormat="1" ht="14.25" customHeight="1">
      <c r="A40" s="859"/>
      <c r="B40" s="860" t="s">
        <v>678</v>
      </c>
      <c r="C40" s="861">
        <f>D40+K40+N40+T40</f>
        <v>22</v>
      </c>
      <c r="D40" s="867">
        <f>SUM(E40:J40)</f>
        <v>21</v>
      </c>
      <c r="E40" s="833">
        <v>0</v>
      </c>
      <c r="F40" s="833" t="s">
        <v>110</v>
      </c>
      <c r="G40" s="813">
        <v>0</v>
      </c>
      <c r="H40" s="833">
        <v>0</v>
      </c>
      <c r="I40" s="813">
        <v>19</v>
      </c>
      <c r="J40" s="813">
        <v>2</v>
      </c>
      <c r="K40" s="832">
        <f>SUM(L40:M40)</f>
        <v>0</v>
      </c>
      <c r="L40" s="832">
        <v>0</v>
      </c>
      <c r="M40" s="813" t="s">
        <v>110</v>
      </c>
      <c r="N40" s="813">
        <f>SUM(O40:S40)</f>
        <v>1</v>
      </c>
      <c r="O40" s="813">
        <v>0</v>
      </c>
      <c r="P40" s="813">
        <v>0</v>
      </c>
      <c r="Q40" s="813">
        <v>0</v>
      </c>
      <c r="R40" s="813">
        <v>1</v>
      </c>
      <c r="S40" s="813">
        <v>0</v>
      </c>
      <c r="T40" s="813">
        <f>SUM(U40:W40)</f>
        <v>0</v>
      </c>
      <c r="U40" s="833">
        <v>0</v>
      </c>
      <c r="V40" s="833">
        <v>0</v>
      </c>
      <c r="W40" s="834">
        <v>0</v>
      </c>
      <c r="X40" s="829"/>
    </row>
    <row r="41" spans="1:24" s="848" customFormat="1" ht="14.25" customHeight="1">
      <c r="A41" s="852" t="s">
        <v>679</v>
      </c>
      <c r="B41" s="853"/>
      <c r="C41" s="832">
        <f aca="true" t="shared" si="10" ref="C41:W41">SUM(C42:C47)</f>
        <v>461</v>
      </c>
      <c r="D41" s="869">
        <f t="shared" si="10"/>
        <v>448</v>
      </c>
      <c r="E41" s="870">
        <f t="shared" si="10"/>
        <v>10</v>
      </c>
      <c r="F41" s="870">
        <f t="shared" si="10"/>
        <v>257</v>
      </c>
      <c r="G41" s="870">
        <f t="shared" si="10"/>
        <v>0</v>
      </c>
      <c r="H41" s="870">
        <f t="shared" si="10"/>
        <v>1</v>
      </c>
      <c r="I41" s="870">
        <f t="shared" si="10"/>
        <v>151</v>
      </c>
      <c r="J41" s="870">
        <f t="shared" si="10"/>
        <v>29</v>
      </c>
      <c r="K41" s="870">
        <f t="shared" si="10"/>
        <v>7</v>
      </c>
      <c r="L41" s="870">
        <f t="shared" si="10"/>
        <v>1</v>
      </c>
      <c r="M41" s="870">
        <f t="shared" si="10"/>
        <v>6</v>
      </c>
      <c r="N41" s="870">
        <f t="shared" si="10"/>
        <v>5</v>
      </c>
      <c r="O41" s="870">
        <f t="shared" si="10"/>
        <v>0</v>
      </c>
      <c r="P41" s="870">
        <f t="shared" si="10"/>
        <v>1</v>
      </c>
      <c r="Q41" s="870">
        <f t="shared" si="10"/>
        <v>1</v>
      </c>
      <c r="R41" s="870">
        <f t="shared" si="10"/>
        <v>0</v>
      </c>
      <c r="S41" s="871">
        <f t="shared" si="10"/>
        <v>3</v>
      </c>
      <c r="T41" s="872">
        <f t="shared" si="10"/>
        <v>1</v>
      </c>
      <c r="U41" s="872">
        <f t="shared" si="10"/>
        <v>0</v>
      </c>
      <c r="V41" s="872">
        <f t="shared" si="10"/>
        <v>1</v>
      </c>
      <c r="W41" s="873">
        <f t="shared" si="10"/>
        <v>0</v>
      </c>
      <c r="X41" s="829"/>
    </row>
    <row r="42" spans="1:24" s="876" customFormat="1" ht="14.25" customHeight="1">
      <c r="A42" s="856"/>
      <c r="B42" s="857" t="s">
        <v>680</v>
      </c>
      <c r="C42" s="832">
        <f aca="true" t="shared" si="11" ref="C42:C47">D42+K42+N42+T42</f>
        <v>77</v>
      </c>
      <c r="D42" s="874">
        <f aca="true" t="shared" si="12" ref="D42:D47">SUM(E42:J42)</f>
        <v>75</v>
      </c>
      <c r="E42" s="858">
        <v>1</v>
      </c>
      <c r="F42" s="813">
        <v>46</v>
      </c>
      <c r="G42" s="833">
        <v>0</v>
      </c>
      <c r="H42" s="833">
        <v>0</v>
      </c>
      <c r="I42" s="813">
        <v>25</v>
      </c>
      <c r="J42" s="813">
        <v>3</v>
      </c>
      <c r="K42" s="813">
        <f aca="true" t="shared" si="13" ref="K42:K47">SUM(L42:M42)</f>
        <v>1</v>
      </c>
      <c r="L42" s="832">
        <v>0</v>
      </c>
      <c r="M42" s="813">
        <v>1</v>
      </c>
      <c r="N42" s="813">
        <f aca="true" t="shared" si="14" ref="N42:N47">SUM(O42:S42)</f>
        <v>0</v>
      </c>
      <c r="O42" s="813">
        <v>0</v>
      </c>
      <c r="P42" s="813">
        <v>0</v>
      </c>
      <c r="Q42" s="813">
        <v>0</v>
      </c>
      <c r="R42" s="813">
        <v>0</v>
      </c>
      <c r="S42" s="875">
        <v>0</v>
      </c>
      <c r="T42" s="858">
        <f aca="true" t="shared" si="15" ref="T42:T47">SUM(U42:W42)</f>
        <v>1</v>
      </c>
      <c r="U42" s="833">
        <v>0</v>
      </c>
      <c r="V42" s="833">
        <v>1</v>
      </c>
      <c r="W42" s="834">
        <v>0</v>
      </c>
      <c r="X42" s="829"/>
    </row>
    <row r="43" spans="1:24" s="876" customFormat="1" ht="14.25" customHeight="1">
      <c r="A43" s="856"/>
      <c r="B43" s="857" t="s">
        <v>681</v>
      </c>
      <c r="C43" s="832">
        <f t="shared" si="11"/>
        <v>144</v>
      </c>
      <c r="D43" s="874">
        <f t="shared" si="12"/>
        <v>140</v>
      </c>
      <c r="E43" s="858">
        <v>4</v>
      </c>
      <c r="F43" s="813">
        <v>80</v>
      </c>
      <c r="G43" s="833">
        <v>0</v>
      </c>
      <c r="H43" s="813">
        <v>1</v>
      </c>
      <c r="I43" s="813">
        <v>47</v>
      </c>
      <c r="J43" s="813">
        <v>8</v>
      </c>
      <c r="K43" s="813">
        <f t="shared" si="13"/>
        <v>2</v>
      </c>
      <c r="L43" s="832">
        <v>0</v>
      </c>
      <c r="M43" s="813">
        <v>2</v>
      </c>
      <c r="N43" s="813">
        <f t="shared" si="14"/>
        <v>2</v>
      </c>
      <c r="O43" s="813">
        <v>0</v>
      </c>
      <c r="P43" s="813">
        <v>0</v>
      </c>
      <c r="Q43" s="813">
        <v>0</v>
      </c>
      <c r="R43" s="813">
        <v>0</v>
      </c>
      <c r="S43" s="875">
        <v>2</v>
      </c>
      <c r="T43" s="858">
        <f t="shared" si="15"/>
        <v>0</v>
      </c>
      <c r="U43" s="833">
        <v>0</v>
      </c>
      <c r="V43" s="833">
        <v>0</v>
      </c>
      <c r="W43" s="834">
        <v>0</v>
      </c>
      <c r="X43" s="829"/>
    </row>
    <row r="44" spans="1:24" s="876" customFormat="1" ht="14.25" customHeight="1">
      <c r="A44" s="856"/>
      <c r="B44" s="857" t="s">
        <v>682</v>
      </c>
      <c r="C44" s="832">
        <f t="shared" si="11"/>
        <v>85</v>
      </c>
      <c r="D44" s="874">
        <f t="shared" si="12"/>
        <v>84</v>
      </c>
      <c r="E44" s="858">
        <v>2</v>
      </c>
      <c r="F44" s="813">
        <v>46</v>
      </c>
      <c r="G44" s="833">
        <v>0</v>
      </c>
      <c r="H44" s="833">
        <v>0</v>
      </c>
      <c r="I44" s="813">
        <v>29</v>
      </c>
      <c r="J44" s="813">
        <v>7</v>
      </c>
      <c r="K44" s="813">
        <f t="shared" si="13"/>
        <v>1</v>
      </c>
      <c r="L44" s="832">
        <v>0</v>
      </c>
      <c r="M44" s="813">
        <v>1</v>
      </c>
      <c r="N44" s="813">
        <f t="shared" si="14"/>
        <v>0</v>
      </c>
      <c r="O44" s="813">
        <v>0</v>
      </c>
      <c r="P44" s="813">
        <v>0</v>
      </c>
      <c r="Q44" s="813">
        <v>0</v>
      </c>
      <c r="R44" s="813">
        <v>0</v>
      </c>
      <c r="S44" s="875">
        <v>0</v>
      </c>
      <c r="T44" s="858">
        <f t="shared" si="15"/>
        <v>0</v>
      </c>
      <c r="U44" s="833">
        <v>0</v>
      </c>
      <c r="V44" s="833">
        <v>0</v>
      </c>
      <c r="W44" s="834">
        <v>0</v>
      </c>
      <c r="X44" s="829"/>
    </row>
    <row r="45" spans="1:24" s="876" customFormat="1" ht="14.25" customHeight="1">
      <c r="A45" s="877"/>
      <c r="B45" s="857" t="s">
        <v>683</v>
      </c>
      <c r="C45" s="832">
        <f t="shared" si="11"/>
        <v>79</v>
      </c>
      <c r="D45" s="874">
        <f t="shared" si="12"/>
        <v>77</v>
      </c>
      <c r="E45" s="858">
        <v>2</v>
      </c>
      <c r="F45" s="813">
        <v>47</v>
      </c>
      <c r="G45" s="833">
        <v>0</v>
      </c>
      <c r="H45" s="833">
        <v>0</v>
      </c>
      <c r="I45" s="813">
        <v>25</v>
      </c>
      <c r="J45" s="813">
        <v>3</v>
      </c>
      <c r="K45" s="813">
        <f t="shared" si="13"/>
        <v>2</v>
      </c>
      <c r="L45" s="832">
        <v>0</v>
      </c>
      <c r="M45" s="813">
        <v>2</v>
      </c>
      <c r="N45" s="813">
        <f t="shared" si="14"/>
        <v>0</v>
      </c>
      <c r="O45" s="813">
        <v>0</v>
      </c>
      <c r="P45" s="813">
        <v>0</v>
      </c>
      <c r="Q45" s="813">
        <v>0</v>
      </c>
      <c r="R45" s="813">
        <v>0</v>
      </c>
      <c r="S45" s="875">
        <v>0</v>
      </c>
      <c r="T45" s="858">
        <f t="shared" si="15"/>
        <v>0</v>
      </c>
      <c r="U45" s="833">
        <v>0</v>
      </c>
      <c r="V45" s="833">
        <v>0</v>
      </c>
      <c r="W45" s="834">
        <v>0</v>
      </c>
      <c r="X45" s="829"/>
    </row>
    <row r="46" spans="1:24" s="876" customFormat="1" ht="14.25" customHeight="1">
      <c r="A46" s="856"/>
      <c r="B46" s="857" t="s">
        <v>684</v>
      </c>
      <c r="C46" s="832">
        <f t="shared" si="11"/>
        <v>55</v>
      </c>
      <c r="D46" s="874">
        <f t="shared" si="12"/>
        <v>51</v>
      </c>
      <c r="E46" s="858">
        <v>1</v>
      </c>
      <c r="F46" s="813">
        <v>28</v>
      </c>
      <c r="G46" s="833">
        <v>0</v>
      </c>
      <c r="H46" s="833">
        <v>0</v>
      </c>
      <c r="I46" s="813">
        <v>19</v>
      </c>
      <c r="J46" s="813">
        <v>3</v>
      </c>
      <c r="K46" s="813">
        <f t="shared" si="13"/>
        <v>1</v>
      </c>
      <c r="L46" s="813">
        <v>1</v>
      </c>
      <c r="M46" s="813" t="s">
        <v>110</v>
      </c>
      <c r="N46" s="813">
        <f t="shared" si="14"/>
        <v>3</v>
      </c>
      <c r="O46" s="813">
        <v>0</v>
      </c>
      <c r="P46" s="813">
        <v>1</v>
      </c>
      <c r="Q46" s="813">
        <v>1</v>
      </c>
      <c r="R46" s="813">
        <v>0</v>
      </c>
      <c r="S46" s="875">
        <v>1</v>
      </c>
      <c r="T46" s="858">
        <f t="shared" si="15"/>
        <v>0</v>
      </c>
      <c r="U46" s="833">
        <v>0</v>
      </c>
      <c r="V46" s="833">
        <v>0</v>
      </c>
      <c r="W46" s="834">
        <v>0</v>
      </c>
      <c r="X46" s="829"/>
    </row>
    <row r="47" spans="1:24" s="876" customFormat="1" ht="14.25" customHeight="1">
      <c r="A47" s="859"/>
      <c r="B47" s="857" t="s">
        <v>685</v>
      </c>
      <c r="C47" s="861">
        <f t="shared" si="11"/>
        <v>21</v>
      </c>
      <c r="D47" s="878">
        <f t="shared" si="12"/>
        <v>21</v>
      </c>
      <c r="E47" s="862">
        <v>0</v>
      </c>
      <c r="F47" s="863">
        <v>10</v>
      </c>
      <c r="G47" s="865">
        <v>0</v>
      </c>
      <c r="H47" s="865">
        <v>0</v>
      </c>
      <c r="I47" s="863">
        <v>6</v>
      </c>
      <c r="J47" s="863">
        <v>5</v>
      </c>
      <c r="K47" s="864">
        <f t="shared" si="13"/>
        <v>0</v>
      </c>
      <c r="L47" s="864">
        <v>0</v>
      </c>
      <c r="M47" s="863" t="s">
        <v>110</v>
      </c>
      <c r="N47" s="863">
        <f t="shared" si="14"/>
        <v>0</v>
      </c>
      <c r="O47" s="863">
        <v>0</v>
      </c>
      <c r="P47" s="863">
        <v>0</v>
      </c>
      <c r="Q47" s="863">
        <v>0</v>
      </c>
      <c r="R47" s="863">
        <v>0</v>
      </c>
      <c r="S47" s="879">
        <v>0</v>
      </c>
      <c r="T47" s="880">
        <f t="shared" si="15"/>
        <v>0</v>
      </c>
      <c r="U47" s="865">
        <v>0</v>
      </c>
      <c r="V47" s="865">
        <v>0</v>
      </c>
      <c r="W47" s="866">
        <v>0</v>
      </c>
      <c r="X47" s="829"/>
    </row>
    <row r="48" spans="1:24" s="876" customFormat="1" ht="14.25" customHeight="1">
      <c r="A48" s="852" t="s">
        <v>111</v>
      </c>
      <c r="B48" s="853"/>
      <c r="C48" s="832">
        <f aca="true" t="shared" si="16" ref="C48:W48">SUM(C49:C52)</f>
        <v>194</v>
      </c>
      <c r="D48" s="874">
        <f t="shared" si="16"/>
        <v>189</v>
      </c>
      <c r="E48" s="813">
        <f t="shared" si="16"/>
        <v>10</v>
      </c>
      <c r="F48" s="813">
        <f t="shared" si="16"/>
        <v>87</v>
      </c>
      <c r="G48" s="833">
        <f t="shared" si="16"/>
        <v>0</v>
      </c>
      <c r="H48" s="833">
        <f t="shared" si="16"/>
        <v>0</v>
      </c>
      <c r="I48" s="813">
        <f t="shared" si="16"/>
        <v>71</v>
      </c>
      <c r="J48" s="813">
        <f t="shared" si="16"/>
        <v>21</v>
      </c>
      <c r="K48" s="813">
        <f t="shared" si="16"/>
        <v>2</v>
      </c>
      <c r="L48" s="813">
        <f t="shared" si="16"/>
        <v>1</v>
      </c>
      <c r="M48" s="813">
        <f t="shared" si="16"/>
        <v>1</v>
      </c>
      <c r="N48" s="813">
        <f t="shared" si="16"/>
        <v>1</v>
      </c>
      <c r="O48" s="813">
        <f t="shared" si="16"/>
        <v>0</v>
      </c>
      <c r="P48" s="813">
        <f t="shared" si="16"/>
        <v>0</v>
      </c>
      <c r="Q48" s="813">
        <f t="shared" si="16"/>
        <v>1</v>
      </c>
      <c r="R48" s="813">
        <f t="shared" si="16"/>
        <v>0</v>
      </c>
      <c r="S48" s="875">
        <f t="shared" si="16"/>
        <v>0</v>
      </c>
      <c r="T48" s="858">
        <f t="shared" si="16"/>
        <v>2</v>
      </c>
      <c r="U48" s="858">
        <f t="shared" si="16"/>
        <v>1</v>
      </c>
      <c r="V48" s="858">
        <f t="shared" si="16"/>
        <v>1</v>
      </c>
      <c r="W48" s="816">
        <f t="shared" si="16"/>
        <v>0</v>
      </c>
      <c r="X48" s="829"/>
    </row>
    <row r="49" spans="1:24" s="876" customFormat="1" ht="14.25" customHeight="1">
      <c r="A49" s="856"/>
      <c r="B49" s="857" t="s">
        <v>686</v>
      </c>
      <c r="C49" s="832">
        <f>D49+K49+N49+T49</f>
        <v>48</v>
      </c>
      <c r="D49" s="881">
        <f>SUM(E49:J49)</f>
        <v>46</v>
      </c>
      <c r="E49" s="833">
        <v>0</v>
      </c>
      <c r="F49" s="813">
        <v>17</v>
      </c>
      <c r="G49" s="833">
        <v>0</v>
      </c>
      <c r="H49" s="833">
        <v>0</v>
      </c>
      <c r="I49" s="813">
        <v>19</v>
      </c>
      <c r="J49" s="813">
        <v>10</v>
      </c>
      <c r="K49" s="813">
        <f>SUM(L49:M49)</f>
        <v>1</v>
      </c>
      <c r="L49" s="813">
        <v>1</v>
      </c>
      <c r="M49" s="813" t="s">
        <v>110</v>
      </c>
      <c r="N49" s="813">
        <f>SUM(O49:S49)</f>
        <v>0</v>
      </c>
      <c r="O49" s="813">
        <v>0</v>
      </c>
      <c r="P49" s="813">
        <v>0</v>
      </c>
      <c r="Q49" s="813">
        <v>0</v>
      </c>
      <c r="R49" s="813">
        <v>0</v>
      </c>
      <c r="S49" s="875">
        <v>0</v>
      </c>
      <c r="T49" s="858">
        <f>SUM(U49:W49)</f>
        <v>1</v>
      </c>
      <c r="U49" s="833">
        <v>0</v>
      </c>
      <c r="V49" s="833">
        <v>1</v>
      </c>
      <c r="W49" s="834">
        <v>0</v>
      </c>
      <c r="X49" s="829"/>
    </row>
    <row r="50" spans="1:24" s="876" customFormat="1" ht="14.25" customHeight="1">
      <c r="A50" s="856"/>
      <c r="B50" s="857" t="s">
        <v>687</v>
      </c>
      <c r="C50" s="832">
        <f>D50+K50+N50+T50</f>
        <v>103</v>
      </c>
      <c r="D50" s="881">
        <f>SUM(E50:J50)</f>
        <v>101</v>
      </c>
      <c r="E50" s="813">
        <v>7</v>
      </c>
      <c r="F50" s="813">
        <v>54</v>
      </c>
      <c r="G50" s="833">
        <v>0</v>
      </c>
      <c r="H50" s="833">
        <v>0</v>
      </c>
      <c r="I50" s="813">
        <v>31</v>
      </c>
      <c r="J50" s="813">
        <v>9</v>
      </c>
      <c r="K50" s="832">
        <f>SUM(L50:M50)</f>
        <v>0</v>
      </c>
      <c r="L50" s="832">
        <v>0</v>
      </c>
      <c r="M50" s="813" t="s">
        <v>110</v>
      </c>
      <c r="N50" s="813">
        <f>SUM(O50:S50)</f>
        <v>1</v>
      </c>
      <c r="O50" s="813">
        <v>0</v>
      </c>
      <c r="P50" s="813">
        <v>0</v>
      </c>
      <c r="Q50" s="813">
        <v>1</v>
      </c>
      <c r="R50" s="813">
        <v>0</v>
      </c>
      <c r="S50" s="875">
        <v>0</v>
      </c>
      <c r="T50" s="858">
        <f>SUM(U50:W50)</f>
        <v>1</v>
      </c>
      <c r="U50" s="833">
        <v>1</v>
      </c>
      <c r="V50" s="833">
        <v>0</v>
      </c>
      <c r="W50" s="834">
        <v>0</v>
      </c>
      <c r="X50" s="829"/>
    </row>
    <row r="51" spans="1:24" s="876" customFormat="1" ht="14.25" customHeight="1">
      <c r="A51" s="856"/>
      <c r="B51" s="857" t="s">
        <v>113</v>
      </c>
      <c r="C51" s="832">
        <f>D51+K51+N51+T51</f>
        <v>19</v>
      </c>
      <c r="D51" s="881">
        <f>SUM(E51:J51)</f>
        <v>19</v>
      </c>
      <c r="E51" s="833">
        <v>0</v>
      </c>
      <c r="F51" s="813">
        <v>4</v>
      </c>
      <c r="G51" s="833">
        <v>0</v>
      </c>
      <c r="H51" s="833">
        <v>0</v>
      </c>
      <c r="I51" s="813">
        <v>14</v>
      </c>
      <c r="J51" s="813">
        <v>1</v>
      </c>
      <c r="K51" s="832">
        <f>SUM(L51:M51)</f>
        <v>0</v>
      </c>
      <c r="L51" s="832">
        <v>0</v>
      </c>
      <c r="M51" s="813" t="s">
        <v>110</v>
      </c>
      <c r="N51" s="813">
        <f>SUM(O51:S51)</f>
        <v>0</v>
      </c>
      <c r="O51" s="813">
        <v>0</v>
      </c>
      <c r="P51" s="813">
        <v>0</v>
      </c>
      <c r="Q51" s="813">
        <v>0</v>
      </c>
      <c r="R51" s="813">
        <v>0</v>
      </c>
      <c r="S51" s="875">
        <v>0</v>
      </c>
      <c r="T51" s="858">
        <f>SUM(U51:W51)</f>
        <v>0</v>
      </c>
      <c r="U51" s="833">
        <v>0</v>
      </c>
      <c r="V51" s="833">
        <v>0</v>
      </c>
      <c r="W51" s="834">
        <v>0</v>
      </c>
      <c r="X51" s="829"/>
    </row>
    <row r="52" spans="1:24" s="876" customFormat="1" ht="14.25" customHeight="1">
      <c r="A52" s="882"/>
      <c r="B52" s="883" t="s">
        <v>114</v>
      </c>
      <c r="C52" s="861">
        <f>D52+K52+N52+T52</f>
        <v>24</v>
      </c>
      <c r="D52" s="884">
        <f>SUM(E52:J52)</f>
        <v>23</v>
      </c>
      <c r="E52" s="863">
        <v>3</v>
      </c>
      <c r="F52" s="863">
        <v>12</v>
      </c>
      <c r="G52" s="865">
        <v>0</v>
      </c>
      <c r="H52" s="865">
        <v>0</v>
      </c>
      <c r="I52" s="863">
        <v>7</v>
      </c>
      <c r="J52" s="863">
        <v>1</v>
      </c>
      <c r="K52" s="863">
        <f>SUM(L52:M52)</f>
        <v>1</v>
      </c>
      <c r="L52" s="864">
        <v>0</v>
      </c>
      <c r="M52" s="863">
        <v>1</v>
      </c>
      <c r="N52" s="863">
        <f>SUM(O52:S52)</f>
        <v>0</v>
      </c>
      <c r="O52" s="863">
        <v>0</v>
      </c>
      <c r="P52" s="863">
        <v>0</v>
      </c>
      <c r="Q52" s="863">
        <v>0</v>
      </c>
      <c r="R52" s="863">
        <v>0</v>
      </c>
      <c r="S52" s="879">
        <v>0</v>
      </c>
      <c r="T52" s="880">
        <f>SUM(U52:W52)</f>
        <v>0</v>
      </c>
      <c r="U52" s="865">
        <v>0</v>
      </c>
      <c r="V52" s="865">
        <v>0</v>
      </c>
      <c r="W52" s="866">
        <v>0</v>
      </c>
      <c r="X52" s="829"/>
    </row>
    <row r="53" spans="1:24" s="876" customFormat="1" ht="14.25" customHeight="1">
      <c r="A53" s="856" t="s">
        <v>115</v>
      </c>
      <c r="B53" s="857"/>
      <c r="C53" s="832">
        <f aca="true" t="shared" si="17" ref="C53:W53">SUM(C54:C56)</f>
        <v>214</v>
      </c>
      <c r="D53" s="832">
        <f t="shared" si="17"/>
        <v>209</v>
      </c>
      <c r="E53" s="813">
        <f t="shared" si="17"/>
        <v>7</v>
      </c>
      <c r="F53" s="813">
        <f t="shared" si="17"/>
        <v>136</v>
      </c>
      <c r="G53" s="833">
        <f t="shared" si="17"/>
        <v>0</v>
      </c>
      <c r="H53" s="833">
        <f t="shared" si="17"/>
        <v>0</v>
      </c>
      <c r="I53" s="813">
        <f t="shared" si="17"/>
        <v>53</v>
      </c>
      <c r="J53" s="813">
        <f t="shared" si="17"/>
        <v>13</v>
      </c>
      <c r="K53" s="813">
        <f t="shared" si="17"/>
        <v>3</v>
      </c>
      <c r="L53" s="832">
        <f t="shared" si="17"/>
        <v>0</v>
      </c>
      <c r="M53" s="813">
        <f t="shared" si="17"/>
        <v>3</v>
      </c>
      <c r="N53" s="813">
        <f t="shared" si="17"/>
        <v>1</v>
      </c>
      <c r="O53" s="813">
        <f t="shared" si="17"/>
        <v>0</v>
      </c>
      <c r="P53" s="813">
        <f t="shared" si="17"/>
        <v>0</v>
      </c>
      <c r="Q53" s="813">
        <f t="shared" si="17"/>
        <v>1</v>
      </c>
      <c r="R53" s="813">
        <f t="shared" si="17"/>
        <v>0</v>
      </c>
      <c r="S53" s="813">
        <f t="shared" si="17"/>
        <v>0</v>
      </c>
      <c r="T53" s="813">
        <f t="shared" si="17"/>
        <v>1</v>
      </c>
      <c r="U53" s="813">
        <f t="shared" si="17"/>
        <v>0</v>
      </c>
      <c r="V53" s="813">
        <f t="shared" si="17"/>
        <v>1</v>
      </c>
      <c r="W53" s="816">
        <f t="shared" si="17"/>
        <v>0</v>
      </c>
      <c r="X53" s="829"/>
    </row>
    <row r="54" spans="1:24" s="876" customFormat="1" ht="14.25" customHeight="1">
      <c r="A54" s="856"/>
      <c r="B54" s="857" t="s">
        <v>688</v>
      </c>
      <c r="C54" s="832">
        <f>D54+K54+N54+T54</f>
        <v>54</v>
      </c>
      <c r="D54" s="832">
        <f>SUM(E54:J54)</f>
        <v>53</v>
      </c>
      <c r="E54" s="858">
        <v>3</v>
      </c>
      <c r="F54" s="813">
        <v>31</v>
      </c>
      <c r="G54" s="833">
        <v>0</v>
      </c>
      <c r="H54" s="833">
        <v>0</v>
      </c>
      <c r="I54" s="813">
        <v>17</v>
      </c>
      <c r="J54" s="813">
        <v>2</v>
      </c>
      <c r="K54" s="813">
        <f>SUM(L54:M54)</f>
        <v>1</v>
      </c>
      <c r="L54" s="832">
        <v>0</v>
      </c>
      <c r="M54" s="813">
        <v>1</v>
      </c>
      <c r="N54" s="813">
        <f>SUM(O54:S54)</f>
        <v>0</v>
      </c>
      <c r="O54" s="813">
        <v>0</v>
      </c>
      <c r="P54" s="813">
        <v>0</v>
      </c>
      <c r="Q54" s="813">
        <v>0</v>
      </c>
      <c r="R54" s="813">
        <v>0</v>
      </c>
      <c r="S54" s="813">
        <v>0</v>
      </c>
      <c r="T54" s="813">
        <f>SUM(U54:W54)</f>
        <v>0</v>
      </c>
      <c r="U54" s="833">
        <v>0</v>
      </c>
      <c r="V54" s="833">
        <v>0</v>
      </c>
      <c r="W54" s="834">
        <v>0</v>
      </c>
      <c r="X54" s="829"/>
    </row>
    <row r="55" spans="1:24" s="876" customFormat="1" ht="14.25" customHeight="1">
      <c r="A55" s="856"/>
      <c r="B55" s="857" t="s">
        <v>689</v>
      </c>
      <c r="C55" s="832">
        <f>D55+K55+N55+T55</f>
        <v>142</v>
      </c>
      <c r="D55" s="832">
        <f>SUM(E55:J55)</f>
        <v>139</v>
      </c>
      <c r="E55" s="858">
        <v>3</v>
      </c>
      <c r="F55" s="813">
        <v>102</v>
      </c>
      <c r="G55" s="833">
        <v>0</v>
      </c>
      <c r="H55" s="833">
        <v>0</v>
      </c>
      <c r="I55" s="813">
        <v>27</v>
      </c>
      <c r="J55" s="813">
        <v>7</v>
      </c>
      <c r="K55" s="813">
        <f>SUM(L55:M55)</f>
        <v>1</v>
      </c>
      <c r="L55" s="832">
        <v>0</v>
      </c>
      <c r="M55" s="813">
        <v>1</v>
      </c>
      <c r="N55" s="813">
        <f>SUM(O55:S55)</f>
        <v>1</v>
      </c>
      <c r="O55" s="813">
        <v>0</v>
      </c>
      <c r="P55" s="813">
        <v>0</v>
      </c>
      <c r="Q55" s="813">
        <v>1</v>
      </c>
      <c r="R55" s="813">
        <v>0</v>
      </c>
      <c r="S55" s="813">
        <v>0</v>
      </c>
      <c r="T55" s="813">
        <f>SUM(U55:W55)</f>
        <v>1</v>
      </c>
      <c r="U55" s="833">
        <v>0</v>
      </c>
      <c r="V55" s="833">
        <v>1</v>
      </c>
      <c r="W55" s="834">
        <v>0</v>
      </c>
      <c r="X55" s="829"/>
    </row>
    <row r="56" spans="1:24" s="876" customFormat="1" ht="14.25" customHeight="1">
      <c r="A56" s="859"/>
      <c r="B56" s="860" t="s">
        <v>690</v>
      </c>
      <c r="C56" s="861">
        <f>D56+K56+N56+T56</f>
        <v>18</v>
      </c>
      <c r="D56" s="861">
        <f>SUM(E56:J56)</f>
        <v>17</v>
      </c>
      <c r="E56" s="880">
        <v>1</v>
      </c>
      <c r="F56" s="863">
        <v>3</v>
      </c>
      <c r="G56" s="865">
        <v>0</v>
      </c>
      <c r="H56" s="865">
        <v>0</v>
      </c>
      <c r="I56" s="863">
        <v>9</v>
      </c>
      <c r="J56" s="863">
        <v>4</v>
      </c>
      <c r="K56" s="863">
        <f>SUM(L56:M56)</f>
        <v>1</v>
      </c>
      <c r="L56" s="864">
        <v>0</v>
      </c>
      <c r="M56" s="863">
        <v>1</v>
      </c>
      <c r="N56" s="863">
        <f>SUM(O56:S56)</f>
        <v>0</v>
      </c>
      <c r="O56" s="863">
        <v>0</v>
      </c>
      <c r="P56" s="863">
        <v>0</v>
      </c>
      <c r="Q56" s="863">
        <v>0</v>
      </c>
      <c r="R56" s="863">
        <v>0</v>
      </c>
      <c r="S56" s="863">
        <v>0</v>
      </c>
      <c r="T56" s="863">
        <f>SUM(U56:W56)</f>
        <v>0</v>
      </c>
      <c r="U56" s="865">
        <v>0</v>
      </c>
      <c r="V56" s="865">
        <v>0</v>
      </c>
      <c r="W56" s="866">
        <v>0</v>
      </c>
      <c r="X56" s="829"/>
    </row>
    <row r="57" spans="1:24" s="876" customFormat="1" ht="14.25" customHeight="1">
      <c r="A57" s="852" t="s">
        <v>116</v>
      </c>
      <c r="B57" s="853"/>
      <c r="C57" s="832">
        <f aca="true" t="shared" si="18" ref="C57:W57">SUM(C58:C60)</f>
        <v>58</v>
      </c>
      <c r="D57" s="832">
        <f t="shared" si="18"/>
        <v>56</v>
      </c>
      <c r="E57" s="813">
        <f t="shared" si="18"/>
        <v>1</v>
      </c>
      <c r="F57" s="813">
        <f t="shared" si="18"/>
        <v>29</v>
      </c>
      <c r="G57" s="833">
        <f t="shared" si="18"/>
        <v>0</v>
      </c>
      <c r="H57" s="833">
        <f t="shared" si="18"/>
        <v>0</v>
      </c>
      <c r="I57" s="813">
        <f t="shared" si="18"/>
        <v>21</v>
      </c>
      <c r="J57" s="813">
        <f t="shared" si="18"/>
        <v>5</v>
      </c>
      <c r="K57" s="832">
        <f t="shared" si="18"/>
        <v>0</v>
      </c>
      <c r="L57" s="832">
        <f t="shared" si="18"/>
        <v>0</v>
      </c>
      <c r="M57" s="813">
        <f t="shared" si="18"/>
        <v>0</v>
      </c>
      <c r="N57" s="813">
        <f t="shared" si="18"/>
        <v>1</v>
      </c>
      <c r="O57" s="813">
        <f t="shared" si="18"/>
        <v>0</v>
      </c>
      <c r="P57" s="813">
        <f t="shared" si="18"/>
        <v>0</v>
      </c>
      <c r="Q57" s="813">
        <f t="shared" si="18"/>
        <v>1</v>
      </c>
      <c r="R57" s="813">
        <f t="shared" si="18"/>
        <v>0</v>
      </c>
      <c r="S57" s="813">
        <f t="shared" si="18"/>
        <v>0</v>
      </c>
      <c r="T57" s="813">
        <f t="shared" si="18"/>
        <v>1</v>
      </c>
      <c r="U57" s="813">
        <f t="shared" si="18"/>
        <v>1</v>
      </c>
      <c r="V57" s="813">
        <f t="shared" si="18"/>
        <v>0</v>
      </c>
      <c r="W57" s="816">
        <f t="shared" si="18"/>
        <v>0</v>
      </c>
      <c r="X57" s="829"/>
    </row>
    <row r="58" spans="1:24" s="876" customFormat="1" ht="14.25" customHeight="1">
      <c r="A58" s="856"/>
      <c r="B58" s="857" t="s">
        <v>628</v>
      </c>
      <c r="C58" s="832">
        <f>D58+K58+N58+T58</f>
        <v>6</v>
      </c>
      <c r="D58" s="867">
        <f>SUM(E58:J58)</f>
        <v>6</v>
      </c>
      <c r="E58" s="833">
        <v>0</v>
      </c>
      <c r="F58" s="833" t="s">
        <v>110</v>
      </c>
      <c r="G58" s="833">
        <v>0</v>
      </c>
      <c r="H58" s="833">
        <v>0</v>
      </c>
      <c r="I58" s="813">
        <v>5</v>
      </c>
      <c r="J58" s="813">
        <v>1</v>
      </c>
      <c r="K58" s="832">
        <f>SUM(L58:M58)</f>
        <v>0</v>
      </c>
      <c r="L58" s="832">
        <v>0</v>
      </c>
      <c r="M58" s="813" t="s">
        <v>110</v>
      </c>
      <c r="N58" s="813">
        <f>SUM(O58:S58)</f>
        <v>0</v>
      </c>
      <c r="O58" s="813">
        <v>0</v>
      </c>
      <c r="P58" s="813">
        <v>0</v>
      </c>
      <c r="Q58" s="813">
        <v>0</v>
      </c>
      <c r="R58" s="813">
        <v>0</v>
      </c>
      <c r="S58" s="813">
        <v>0</v>
      </c>
      <c r="T58" s="813">
        <f>SUM(U58:W58)</f>
        <v>0</v>
      </c>
      <c r="U58" s="833">
        <v>0</v>
      </c>
      <c r="V58" s="833">
        <v>0</v>
      </c>
      <c r="W58" s="834">
        <v>0</v>
      </c>
      <c r="X58" s="829"/>
    </row>
    <row r="59" spans="1:24" s="876" customFormat="1" ht="14.25" customHeight="1">
      <c r="A59" s="856"/>
      <c r="B59" s="857" t="s">
        <v>629</v>
      </c>
      <c r="C59" s="832">
        <f>D59+K59+N59+T59</f>
        <v>31</v>
      </c>
      <c r="D59" s="867">
        <f>SUM(E59:J59)</f>
        <v>29</v>
      </c>
      <c r="E59" s="813">
        <v>1</v>
      </c>
      <c r="F59" s="813">
        <v>11</v>
      </c>
      <c r="G59" s="833">
        <v>0</v>
      </c>
      <c r="H59" s="833">
        <v>0</v>
      </c>
      <c r="I59" s="813">
        <v>13</v>
      </c>
      <c r="J59" s="813">
        <v>4</v>
      </c>
      <c r="K59" s="832">
        <f>SUM(L59:M59)</f>
        <v>0</v>
      </c>
      <c r="L59" s="832">
        <v>0</v>
      </c>
      <c r="M59" s="813" t="s">
        <v>110</v>
      </c>
      <c r="N59" s="813">
        <f>SUM(O59:S59)</f>
        <v>1</v>
      </c>
      <c r="O59" s="813">
        <v>0</v>
      </c>
      <c r="P59" s="813">
        <v>0</v>
      </c>
      <c r="Q59" s="813">
        <v>1</v>
      </c>
      <c r="R59" s="813">
        <v>0</v>
      </c>
      <c r="S59" s="813">
        <v>0</v>
      </c>
      <c r="T59" s="813">
        <f>SUM(U59:W59)</f>
        <v>1</v>
      </c>
      <c r="U59" s="833">
        <v>1</v>
      </c>
      <c r="V59" s="833">
        <v>0</v>
      </c>
      <c r="W59" s="834">
        <v>0</v>
      </c>
      <c r="X59" s="829"/>
    </row>
    <row r="60" spans="1:24" ht="14.25" customHeight="1">
      <c r="A60" s="856"/>
      <c r="B60" s="857" t="s">
        <v>691</v>
      </c>
      <c r="C60" s="832">
        <f>D60+K60+N60+T60</f>
        <v>21</v>
      </c>
      <c r="D60" s="867">
        <f>SUM(E60:J60)</f>
        <v>21</v>
      </c>
      <c r="E60" s="833">
        <v>0</v>
      </c>
      <c r="F60" s="813">
        <v>18</v>
      </c>
      <c r="G60" s="833">
        <v>0</v>
      </c>
      <c r="H60" s="833">
        <v>0</v>
      </c>
      <c r="I60" s="813">
        <v>3</v>
      </c>
      <c r="J60" s="813">
        <v>0</v>
      </c>
      <c r="K60" s="832">
        <f>SUM(L60:M60)</f>
        <v>0</v>
      </c>
      <c r="L60" s="832">
        <v>0</v>
      </c>
      <c r="M60" s="813" t="s">
        <v>110</v>
      </c>
      <c r="N60" s="813">
        <f>SUM(O60:S60)</f>
        <v>0</v>
      </c>
      <c r="O60" s="813">
        <v>0</v>
      </c>
      <c r="P60" s="813">
        <v>0</v>
      </c>
      <c r="Q60" s="813">
        <v>0</v>
      </c>
      <c r="R60" s="813">
        <v>0</v>
      </c>
      <c r="S60" s="813">
        <v>0</v>
      </c>
      <c r="T60" s="813">
        <f>SUM(U60:W60)</f>
        <v>0</v>
      </c>
      <c r="U60" s="833">
        <v>0</v>
      </c>
      <c r="V60" s="833">
        <v>0</v>
      </c>
      <c r="W60" s="834">
        <v>0</v>
      </c>
      <c r="X60" s="829"/>
    </row>
    <row r="61" spans="1:24" ht="14.25" customHeight="1">
      <c r="A61" s="885" t="s">
        <v>692</v>
      </c>
      <c r="B61" s="886"/>
      <c r="C61" s="887">
        <f aca="true" t="shared" si="19" ref="C61:W61">SUM(C62:C64)</f>
        <v>205</v>
      </c>
      <c r="D61" s="887">
        <f t="shared" si="19"/>
        <v>197</v>
      </c>
      <c r="E61" s="870">
        <f t="shared" si="19"/>
        <v>2</v>
      </c>
      <c r="F61" s="870">
        <f t="shared" si="19"/>
        <v>121</v>
      </c>
      <c r="G61" s="888">
        <f t="shared" si="19"/>
        <v>0</v>
      </c>
      <c r="H61" s="888">
        <f t="shared" si="19"/>
        <v>0</v>
      </c>
      <c r="I61" s="870">
        <f t="shared" si="19"/>
        <v>55</v>
      </c>
      <c r="J61" s="870">
        <f t="shared" si="19"/>
        <v>19</v>
      </c>
      <c r="K61" s="870">
        <f t="shared" si="19"/>
        <v>3</v>
      </c>
      <c r="L61" s="887">
        <f t="shared" si="19"/>
        <v>0</v>
      </c>
      <c r="M61" s="870">
        <f t="shared" si="19"/>
        <v>3</v>
      </c>
      <c r="N61" s="870">
        <f t="shared" si="19"/>
        <v>1</v>
      </c>
      <c r="O61" s="870">
        <f t="shared" si="19"/>
        <v>0</v>
      </c>
      <c r="P61" s="870">
        <f t="shared" si="19"/>
        <v>0</v>
      </c>
      <c r="Q61" s="870">
        <f t="shared" si="19"/>
        <v>1</v>
      </c>
      <c r="R61" s="870">
        <f t="shared" si="19"/>
        <v>0</v>
      </c>
      <c r="S61" s="870">
        <f t="shared" si="19"/>
        <v>0</v>
      </c>
      <c r="T61" s="870">
        <f t="shared" si="19"/>
        <v>4</v>
      </c>
      <c r="U61" s="870">
        <f t="shared" si="19"/>
        <v>2</v>
      </c>
      <c r="V61" s="870">
        <f t="shared" si="19"/>
        <v>2</v>
      </c>
      <c r="W61" s="873">
        <f t="shared" si="19"/>
        <v>0</v>
      </c>
      <c r="X61" s="829"/>
    </row>
    <row r="62" spans="1:24" ht="14.25" customHeight="1">
      <c r="A62" s="856"/>
      <c r="B62" s="857" t="s">
        <v>693</v>
      </c>
      <c r="C62" s="832">
        <f>D62+K62+N62+T62</f>
        <v>173</v>
      </c>
      <c r="D62" s="832">
        <f>SUM(E62:J62)</f>
        <v>166</v>
      </c>
      <c r="E62" s="889">
        <v>0</v>
      </c>
      <c r="F62" s="813">
        <v>108</v>
      </c>
      <c r="G62" s="833">
        <v>0</v>
      </c>
      <c r="H62" s="833">
        <v>0</v>
      </c>
      <c r="I62" s="813">
        <v>45</v>
      </c>
      <c r="J62" s="813">
        <v>13</v>
      </c>
      <c r="K62" s="813">
        <f>SUM(L62:M62)</f>
        <v>3</v>
      </c>
      <c r="L62" s="832">
        <v>0</v>
      </c>
      <c r="M62" s="813">
        <v>3</v>
      </c>
      <c r="N62" s="813">
        <f>SUM(O62:S62)</f>
        <v>1</v>
      </c>
      <c r="O62" s="813">
        <v>0</v>
      </c>
      <c r="P62" s="813">
        <v>0</v>
      </c>
      <c r="Q62" s="813">
        <v>1</v>
      </c>
      <c r="R62" s="813">
        <v>0</v>
      </c>
      <c r="S62" s="813">
        <v>0</v>
      </c>
      <c r="T62" s="813">
        <f>SUM(U62:W62)</f>
        <v>3</v>
      </c>
      <c r="U62" s="833">
        <v>2</v>
      </c>
      <c r="V62" s="833">
        <v>1</v>
      </c>
      <c r="W62" s="834">
        <v>0</v>
      </c>
      <c r="X62" s="829"/>
    </row>
    <row r="63" spans="1:24" ht="14.25" customHeight="1">
      <c r="A63" s="856"/>
      <c r="B63" s="857" t="s">
        <v>119</v>
      </c>
      <c r="C63" s="832">
        <f>D63+K63+N63+T63</f>
        <v>15</v>
      </c>
      <c r="D63" s="832">
        <f>SUM(E63:J63)</f>
        <v>15</v>
      </c>
      <c r="E63" s="889">
        <v>0</v>
      </c>
      <c r="F63" s="813">
        <v>8</v>
      </c>
      <c r="G63" s="833">
        <v>0</v>
      </c>
      <c r="H63" s="833">
        <v>0</v>
      </c>
      <c r="I63" s="813">
        <v>4</v>
      </c>
      <c r="J63" s="813">
        <v>3</v>
      </c>
      <c r="K63" s="832">
        <f>SUM(L63:M63)</f>
        <v>0</v>
      </c>
      <c r="L63" s="832">
        <v>0</v>
      </c>
      <c r="M63" s="813" t="s">
        <v>110</v>
      </c>
      <c r="N63" s="813">
        <f>SUM(O63:S63)</f>
        <v>0</v>
      </c>
      <c r="O63" s="813">
        <v>0</v>
      </c>
      <c r="P63" s="813">
        <v>0</v>
      </c>
      <c r="Q63" s="813">
        <v>0</v>
      </c>
      <c r="R63" s="813">
        <v>0</v>
      </c>
      <c r="S63" s="813">
        <v>0</v>
      </c>
      <c r="T63" s="813">
        <f>SUM(U63:W63)</f>
        <v>0</v>
      </c>
      <c r="U63" s="833">
        <v>0</v>
      </c>
      <c r="V63" s="833">
        <v>0</v>
      </c>
      <c r="W63" s="834">
        <v>0</v>
      </c>
      <c r="X63" s="829"/>
    </row>
    <row r="64" spans="1:24" ht="14.25" customHeight="1">
      <c r="A64" s="882"/>
      <c r="B64" s="883" t="s">
        <v>120</v>
      </c>
      <c r="C64" s="864">
        <f>D64+K64+N64+T64</f>
        <v>17</v>
      </c>
      <c r="D64" s="864">
        <f>SUM(E64:J64)</f>
        <v>16</v>
      </c>
      <c r="E64" s="880">
        <v>2</v>
      </c>
      <c r="F64" s="863">
        <v>5</v>
      </c>
      <c r="G64" s="865">
        <v>0</v>
      </c>
      <c r="H64" s="865">
        <v>0</v>
      </c>
      <c r="I64" s="863">
        <v>6</v>
      </c>
      <c r="J64" s="863">
        <v>3</v>
      </c>
      <c r="K64" s="864">
        <f>SUM(L64:M64)</f>
        <v>0</v>
      </c>
      <c r="L64" s="864">
        <v>0</v>
      </c>
      <c r="M64" s="863" t="s">
        <v>110</v>
      </c>
      <c r="N64" s="863">
        <f>SUM(O64:S64)</f>
        <v>0</v>
      </c>
      <c r="O64" s="863">
        <v>0</v>
      </c>
      <c r="P64" s="863">
        <v>0</v>
      </c>
      <c r="Q64" s="863">
        <v>0</v>
      </c>
      <c r="R64" s="863">
        <v>0</v>
      </c>
      <c r="S64" s="863">
        <v>0</v>
      </c>
      <c r="T64" s="863">
        <f>SUM(U64:W64)</f>
        <v>1</v>
      </c>
      <c r="U64" s="865">
        <v>0</v>
      </c>
      <c r="V64" s="865">
        <v>1</v>
      </c>
      <c r="W64" s="866">
        <v>0</v>
      </c>
      <c r="X64" s="829"/>
    </row>
    <row r="65" spans="1:24" ht="14.25" customHeight="1">
      <c r="A65" s="856" t="s">
        <v>121</v>
      </c>
      <c r="B65" s="857"/>
      <c r="C65" s="832">
        <f aca="true" t="shared" si="20" ref="C65:W65">SUM(C66:C67)</f>
        <v>109</v>
      </c>
      <c r="D65" s="832">
        <f t="shared" si="20"/>
        <v>103</v>
      </c>
      <c r="E65" s="813">
        <f t="shared" si="20"/>
        <v>2</v>
      </c>
      <c r="F65" s="813">
        <f t="shared" si="20"/>
        <v>57</v>
      </c>
      <c r="G65" s="833">
        <f t="shared" si="20"/>
        <v>0</v>
      </c>
      <c r="H65" s="833">
        <f t="shared" si="20"/>
        <v>0</v>
      </c>
      <c r="I65" s="813">
        <f t="shared" si="20"/>
        <v>32</v>
      </c>
      <c r="J65" s="813">
        <f t="shared" si="20"/>
        <v>12</v>
      </c>
      <c r="K65" s="813">
        <f t="shared" si="20"/>
        <v>1</v>
      </c>
      <c r="L65" s="813">
        <f t="shared" si="20"/>
        <v>0</v>
      </c>
      <c r="M65" s="813">
        <f t="shared" si="20"/>
        <v>1</v>
      </c>
      <c r="N65" s="813">
        <f t="shared" si="20"/>
        <v>2</v>
      </c>
      <c r="O65" s="813">
        <f t="shared" si="20"/>
        <v>0</v>
      </c>
      <c r="P65" s="813">
        <f t="shared" si="20"/>
        <v>0</v>
      </c>
      <c r="Q65" s="813">
        <f t="shared" si="20"/>
        <v>2</v>
      </c>
      <c r="R65" s="813">
        <f t="shared" si="20"/>
        <v>0</v>
      </c>
      <c r="S65" s="813">
        <f t="shared" si="20"/>
        <v>0</v>
      </c>
      <c r="T65" s="813">
        <f t="shared" si="20"/>
        <v>3</v>
      </c>
      <c r="U65" s="813">
        <f t="shared" si="20"/>
        <v>0</v>
      </c>
      <c r="V65" s="813">
        <f t="shared" si="20"/>
        <v>3</v>
      </c>
      <c r="W65" s="816">
        <f t="shared" si="20"/>
        <v>0</v>
      </c>
      <c r="X65" s="829"/>
    </row>
    <row r="66" spans="1:24" ht="14.25" customHeight="1">
      <c r="A66" s="856"/>
      <c r="B66" s="857" t="s">
        <v>122</v>
      </c>
      <c r="C66" s="832">
        <f>D66+K66+N66+T66</f>
        <v>61</v>
      </c>
      <c r="D66" s="867">
        <f>SUM(E66:J66)</f>
        <v>60</v>
      </c>
      <c r="E66" s="813">
        <v>1</v>
      </c>
      <c r="F66" s="813">
        <v>43</v>
      </c>
      <c r="G66" s="833">
        <v>0</v>
      </c>
      <c r="H66" s="833">
        <v>0</v>
      </c>
      <c r="I66" s="813">
        <v>10</v>
      </c>
      <c r="J66" s="813">
        <v>6</v>
      </c>
      <c r="K66" s="832">
        <f>SUM(L66:M66)</f>
        <v>0</v>
      </c>
      <c r="L66" s="832">
        <v>0</v>
      </c>
      <c r="M66" s="813" t="s">
        <v>110</v>
      </c>
      <c r="N66" s="813">
        <f>SUM(O66:S66)</f>
        <v>1</v>
      </c>
      <c r="O66" s="813">
        <v>0</v>
      </c>
      <c r="P66" s="813">
        <v>0</v>
      </c>
      <c r="Q66" s="813">
        <v>1</v>
      </c>
      <c r="R66" s="813">
        <v>0</v>
      </c>
      <c r="S66" s="813">
        <v>0</v>
      </c>
      <c r="T66" s="813">
        <f>SUM(U66:W66)</f>
        <v>0</v>
      </c>
      <c r="U66" s="833">
        <v>0</v>
      </c>
      <c r="V66" s="833">
        <v>0</v>
      </c>
      <c r="W66" s="834">
        <v>0</v>
      </c>
      <c r="X66" s="829"/>
    </row>
    <row r="67" spans="1:24" ht="14.25" customHeight="1">
      <c r="A67" s="859"/>
      <c r="B67" s="857" t="s">
        <v>123</v>
      </c>
      <c r="C67" s="832">
        <f>D67+K67+N67+T67</f>
        <v>48</v>
      </c>
      <c r="D67" s="867">
        <f>SUM(E67:J67)</f>
        <v>43</v>
      </c>
      <c r="E67" s="813">
        <v>1</v>
      </c>
      <c r="F67" s="813">
        <v>14</v>
      </c>
      <c r="G67" s="833">
        <v>0</v>
      </c>
      <c r="H67" s="833">
        <v>0</v>
      </c>
      <c r="I67" s="813">
        <v>22</v>
      </c>
      <c r="J67" s="813">
        <v>6</v>
      </c>
      <c r="K67" s="813">
        <f>SUM(L67:M67)</f>
        <v>1</v>
      </c>
      <c r="L67" s="832">
        <v>0</v>
      </c>
      <c r="M67" s="813">
        <v>1</v>
      </c>
      <c r="N67" s="813">
        <f>SUM(O67:S67)</f>
        <v>1</v>
      </c>
      <c r="O67" s="813">
        <v>0</v>
      </c>
      <c r="P67" s="813">
        <v>0</v>
      </c>
      <c r="Q67" s="813">
        <v>1</v>
      </c>
      <c r="R67" s="813">
        <v>0</v>
      </c>
      <c r="S67" s="813">
        <v>0</v>
      </c>
      <c r="T67" s="813">
        <f>SUM(U67:W67)</f>
        <v>3</v>
      </c>
      <c r="U67" s="833">
        <v>0</v>
      </c>
      <c r="V67" s="833">
        <v>3</v>
      </c>
      <c r="W67" s="834">
        <v>0</v>
      </c>
      <c r="X67" s="829"/>
    </row>
    <row r="68" spans="1:24" ht="14.25" customHeight="1">
      <c r="A68" s="852" t="s">
        <v>694</v>
      </c>
      <c r="B68" s="890"/>
      <c r="C68" s="887">
        <f aca="true" t="shared" si="21" ref="C68:W68">SUM(C69:C70)</f>
        <v>181</v>
      </c>
      <c r="D68" s="887">
        <f t="shared" si="21"/>
        <v>173</v>
      </c>
      <c r="E68" s="870">
        <f t="shared" si="21"/>
        <v>6</v>
      </c>
      <c r="F68" s="870">
        <f t="shared" si="21"/>
        <v>63</v>
      </c>
      <c r="G68" s="870">
        <f t="shared" si="21"/>
        <v>19</v>
      </c>
      <c r="H68" s="870">
        <f t="shared" si="21"/>
        <v>8</v>
      </c>
      <c r="I68" s="870">
        <f t="shared" si="21"/>
        <v>59</v>
      </c>
      <c r="J68" s="870">
        <f t="shared" si="21"/>
        <v>18</v>
      </c>
      <c r="K68" s="870">
        <f t="shared" si="21"/>
        <v>1</v>
      </c>
      <c r="L68" s="888">
        <f t="shared" si="21"/>
        <v>0</v>
      </c>
      <c r="M68" s="870">
        <f t="shared" si="21"/>
        <v>1</v>
      </c>
      <c r="N68" s="870">
        <f t="shared" si="21"/>
        <v>1</v>
      </c>
      <c r="O68" s="870">
        <f t="shared" si="21"/>
        <v>0</v>
      </c>
      <c r="P68" s="870">
        <f t="shared" si="21"/>
        <v>0</v>
      </c>
      <c r="Q68" s="870">
        <f t="shared" si="21"/>
        <v>1</v>
      </c>
      <c r="R68" s="870">
        <f t="shared" si="21"/>
        <v>0</v>
      </c>
      <c r="S68" s="870">
        <f t="shared" si="21"/>
        <v>0</v>
      </c>
      <c r="T68" s="870">
        <f t="shared" si="21"/>
        <v>6</v>
      </c>
      <c r="U68" s="870">
        <f t="shared" si="21"/>
        <v>0</v>
      </c>
      <c r="V68" s="870">
        <f t="shared" si="21"/>
        <v>6</v>
      </c>
      <c r="W68" s="873">
        <f t="shared" si="21"/>
        <v>0</v>
      </c>
      <c r="X68" s="829"/>
    </row>
    <row r="69" spans="1:24" ht="14.25" customHeight="1">
      <c r="A69" s="856"/>
      <c r="B69" s="891" t="s">
        <v>695</v>
      </c>
      <c r="C69" s="832">
        <f>D69+K69+N69+T69</f>
        <v>88</v>
      </c>
      <c r="D69" s="867">
        <f>SUM(E69:J69)</f>
        <v>82</v>
      </c>
      <c r="E69" s="813">
        <v>2</v>
      </c>
      <c r="F69" s="813">
        <v>22</v>
      </c>
      <c r="G69" s="813">
        <v>19</v>
      </c>
      <c r="H69" s="813">
        <v>8</v>
      </c>
      <c r="I69" s="813">
        <v>24</v>
      </c>
      <c r="J69" s="813">
        <v>7</v>
      </c>
      <c r="K69" s="813">
        <f>SUM(L69:M69)</f>
        <v>1</v>
      </c>
      <c r="L69" s="832">
        <v>0</v>
      </c>
      <c r="M69" s="813">
        <v>1</v>
      </c>
      <c r="N69" s="813">
        <f>SUM(O69:S69)</f>
        <v>0</v>
      </c>
      <c r="O69" s="813">
        <v>0</v>
      </c>
      <c r="P69" s="813">
        <v>0</v>
      </c>
      <c r="Q69" s="813">
        <v>0</v>
      </c>
      <c r="R69" s="813">
        <v>0</v>
      </c>
      <c r="S69" s="813">
        <v>0</v>
      </c>
      <c r="T69" s="813">
        <f>SUM(U69:W69)</f>
        <v>5</v>
      </c>
      <c r="U69" s="833">
        <v>0</v>
      </c>
      <c r="V69" s="833">
        <v>5</v>
      </c>
      <c r="W69" s="834">
        <v>0</v>
      </c>
      <c r="X69" s="829"/>
    </row>
    <row r="70" spans="1:24" ht="14.25" customHeight="1">
      <c r="A70" s="859"/>
      <c r="B70" s="892" t="s">
        <v>696</v>
      </c>
      <c r="C70" s="864">
        <f>D70+K70+N70+T70</f>
        <v>93</v>
      </c>
      <c r="D70" s="893">
        <f>SUM(E70:J70)</f>
        <v>91</v>
      </c>
      <c r="E70" s="863">
        <v>4</v>
      </c>
      <c r="F70" s="863">
        <v>41</v>
      </c>
      <c r="G70" s="865">
        <v>0</v>
      </c>
      <c r="H70" s="865">
        <v>0</v>
      </c>
      <c r="I70" s="863">
        <v>35</v>
      </c>
      <c r="J70" s="863">
        <v>11</v>
      </c>
      <c r="K70" s="864">
        <f>SUM(L70:M70)</f>
        <v>0</v>
      </c>
      <c r="L70" s="864">
        <v>0</v>
      </c>
      <c r="M70" s="863" t="s">
        <v>110</v>
      </c>
      <c r="N70" s="863">
        <f>SUM(O70:S70)</f>
        <v>1</v>
      </c>
      <c r="O70" s="863">
        <v>0</v>
      </c>
      <c r="P70" s="863">
        <v>0</v>
      </c>
      <c r="Q70" s="863">
        <v>1</v>
      </c>
      <c r="R70" s="863">
        <v>0</v>
      </c>
      <c r="S70" s="863">
        <v>0</v>
      </c>
      <c r="T70" s="863">
        <f>SUM(U70:W70)</f>
        <v>1</v>
      </c>
      <c r="U70" s="865">
        <v>0</v>
      </c>
      <c r="V70" s="865">
        <v>1</v>
      </c>
      <c r="W70" s="866">
        <v>0</v>
      </c>
      <c r="X70" s="829"/>
    </row>
    <row r="71" spans="1:24" ht="14.25" customHeight="1">
      <c r="A71" s="852" t="s">
        <v>697</v>
      </c>
      <c r="B71" s="857"/>
      <c r="C71" s="832">
        <f aca="true" t="shared" si="22" ref="C71:W71">SUM(C72:C74)</f>
        <v>284</v>
      </c>
      <c r="D71" s="832">
        <f t="shared" si="22"/>
        <v>276</v>
      </c>
      <c r="E71" s="813">
        <f t="shared" si="22"/>
        <v>5</v>
      </c>
      <c r="F71" s="813">
        <f t="shared" si="22"/>
        <v>137</v>
      </c>
      <c r="G71" s="833">
        <f t="shared" si="22"/>
        <v>0</v>
      </c>
      <c r="H71" s="833">
        <f t="shared" si="22"/>
        <v>0</v>
      </c>
      <c r="I71" s="813">
        <f t="shared" si="22"/>
        <v>101</v>
      </c>
      <c r="J71" s="813">
        <f t="shared" si="22"/>
        <v>33</v>
      </c>
      <c r="K71" s="813">
        <f t="shared" si="22"/>
        <v>6</v>
      </c>
      <c r="L71" s="813">
        <f t="shared" si="22"/>
        <v>1</v>
      </c>
      <c r="M71" s="813">
        <f t="shared" si="22"/>
        <v>5</v>
      </c>
      <c r="N71" s="813">
        <f t="shared" si="22"/>
        <v>1</v>
      </c>
      <c r="O71" s="813">
        <f t="shared" si="22"/>
        <v>0</v>
      </c>
      <c r="P71" s="813">
        <f t="shared" si="22"/>
        <v>0</v>
      </c>
      <c r="Q71" s="813">
        <f t="shared" si="22"/>
        <v>1</v>
      </c>
      <c r="R71" s="813">
        <f t="shared" si="22"/>
        <v>0</v>
      </c>
      <c r="S71" s="813">
        <f t="shared" si="22"/>
        <v>0</v>
      </c>
      <c r="T71" s="813">
        <f t="shared" si="22"/>
        <v>1</v>
      </c>
      <c r="U71" s="813">
        <f t="shared" si="22"/>
        <v>0</v>
      </c>
      <c r="V71" s="813">
        <f t="shared" si="22"/>
        <v>1</v>
      </c>
      <c r="W71" s="816">
        <f t="shared" si="22"/>
        <v>0</v>
      </c>
      <c r="X71" s="829"/>
    </row>
    <row r="72" spans="1:24" ht="14.25" customHeight="1">
      <c r="A72" s="856"/>
      <c r="B72" s="857" t="s">
        <v>698</v>
      </c>
      <c r="C72" s="832">
        <f>D72+K72+N72+T72</f>
        <v>170</v>
      </c>
      <c r="D72" s="867">
        <f>SUM(E72:J72)</f>
        <v>167</v>
      </c>
      <c r="E72" s="813">
        <v>1</v>
      </c>
      <c r="F72" s="813">
        <v>108</v>
      </c>
      <c r="G72" s="833">
        <v>0</v>
      </c>
      <c r="H72" s="833">
        <v>0</v>
      </c>
      <c r="I72" s="813">
        <v>42</v>
      </c>
      <c r="J72" s="813">
        <v>16</v>
      </c>
      <c r="K72" s="813">
        <f>SUM(L72:M72)</f>
        <v>1</v>
      </c>
      <c r="L72" s="832">
        <v>0</v>
      </c>
      <c r="M72" s="813">
        <v>1</v>
      </c>
      <c r="N72" s="813">
        <f>SUM(O72:S72)</f>
        <v>1</v>
      </c>
      <c r="O72" s="813">
        <v>0</v>
      </c>
      <c r="P72" s="813">
        <v>0</v>
      </c>
      <c r="Q72" s="813">
        <v>1</v>
      </c>
      <c r="R72" s="813">
        <v>0</v>
      </c>
      <c r="S72" s="813">
        <v>0</v>
      </c>
      <c r="T72" s="813">
        <f>SUM(U72:W72)</f>
        <v>1</v>
      </c>
      <c r="U72" s="833">
        <v>0</v>
      </c>
      <c r="V72" s="833">
        <v>1</v>
      </c>
      <c r="W72" s="834">
        <v>0</v>
      </c>
      <c r="X72" s="829"/>
    </row>
    <row r="73" spans="1:24" ht="14.25" customHeight="1">
      <c r="A73" s="856"/>
      <c r="B73" s="857" t="s">
        <v>124</v>
      </c>
      <c r="C73" s="832">
        <f>D73+K73+N73+T73</f>
        <v>56</v>
      </c>
      <c r="D73" s="867">
        <f>SUM(E73:J73)</f>
        <v>53</v>
      </c>
      <c r="E73" s="813">
        <v>2</v>
      </c>
      <c r="F73" s="813">
        <v>14</v>
      </c>
      <c r="G73" s="833">
        <v>0</v>
      </c>
      <c r="H73" s="833">
        <v>0</v>
      </c>
      <c r="I73" s="813">
        <v>28</v>
      </c>
      <c r="J73" s="813">
        <v>9</v>
      </c>
      <c r="K73" s="813">
        <f>SUM(L73:M73)</f>
        <v>3</v>
      </c>
      <c r="L73" s="832">
        <v>0</v>
      </c>
      <c r="M73" s="813">
        <v>3</v>
      </c>
      <c r="N73" s="813">
        <f>SUM(O73:S73)</f>
        <v>0</v>
      </c>
      <c r="O73" s="813">
        <v>0</v>
      </c>
      <c r="P73" s="813">
        <v>0</v>
      </c>
      <c r="Q73" s="813">
        <v>0</v>
      </c>
      <c r="R73" s="813">
        <v>0</v>
      </c>
      <c r="S73" s="813">
        <v>0</v>
      </c>
      <c r="T73" s="813">
        <f>SUM(U73:W73)</f>
        <v>0</v>
      </c>
      <c r="U73" s="833">
        <v>0</v>
      </c>
      <c r="V73" s="833">
        <v>0</v>
      </c>
      <c r="W73" s="834">
        <v>0</v>
      </c>
      <c r="X73" s="829"/>
    </row>
    <row r="74" spans="1:24" ht="14.25" customHeight="1" thickBot="1">
      <c r="A74" s="894"/>
      <c r="B74" s="895" t="s">
        <v>699</v>
      </c>
      <c r="C74" s="896">
        <f>D74+K74+N74+T74</f>
        <v>58</v>
      </c>
      <c r="D74" s="897">
        <f>SUM(E74:J74)</f>
        <v>56</v>
      </c>
      <c r="E74" s="898">
        <v>2</v>
      </c>
      <c r="F74" s="898">
        <v>15</v>
      </c>
      <c r="G74" s="899">
        <v>0</v>
      </c>
      <c r="H74" s="899">
        <v>0</v>
      </c>
      <c r="I74" s="898">
        <v>31</v>
      </c>
      <c r="J74" s="898">
        <v>8</v>
      </c>
      <c r="K74" s="898">
        <f>SUM(L74:M74)</f>
        <v>2</v>
      </c>
      <c r="L74" s="898">
        <v>1</v>
      </c>
      <c r="M74" s="898">
        <v>1</v>
      </c>
      <c r="N74" s="898">
        <f>SUM(O74:S74)</f>
        <v>0</v>
      </c>
      <c r="O74" s="898">
        <v>0</v>
      </c>
      <c r="P74" s="898">
        <v>0</v>
      </c>
      <c r="Q74" s="898">
        <v>0</v>
      </c>
      <c r="R74" s="898">
        <v>0</v>
      </c>
      <c r="S74" s="898">
        <v>0</v>
      </c>
      <c r="T74" s="898">
        <f>SUM(U74:W74)</f>
        <v>0</v>
      </c>
      <c r="U74" s="899">
        <v>0</v>
      </c>
      <c r="V74" s="899">
        <v>0</v>
      </c>
      <c r="W74" s="900">
        <v>0</v>
      </c>
      <c r="X74" s="829"/>
    </row>
    <row r="75" spans="24:25" s="876" customFormat="1" ht="12">
      <c r="X75" s="829"/>
      <c r="Y75" s="829"/>
    </row>
    <row r="76" spans="24:25" s="876" customFormat="1" ht="12">
      <c r="X76" s="829"/>
      <c r="Y76" s="829"/>
    </row>
    <row r="77" spans="21:25" s="876" customFormat="1" ht="12">
      <c r="U77" s="901"/>
      <c r="V77" s="901"/>
      <c r="X77" s="829"/>
      <c r="Y77" s="829"/>
    </row>
    <row r="78" spans="21:25" s="876" customFormat="1" ht="12">
      <c r="U78" s="901"/>
      <c r="V78" s="901"/>
      <c r="X78" s="829"/>
      <c r="Y78" s="829"/>
    </row>
    <row r="79" spans="21:25" s="876" customFormat="1" ht="12">
      <c r="U79" s="901"/>
      <c r="V79" s="901"/>
      <c r="X79" s="829"/>
      <c r="Y79" s="829"/>
    </row>
    <row r="80" spans="21:25" s="876" customFormat="1" ht="12">
      <c r="U80" s="901"/>
      <c r="V80" s="901"/>
      <c r="X80" s="829"/>
      <c r="Y80" s="829"/>
    </row>
    <row r="81" spans="21:25" s="876" customFormat="1" ht="12">
      <c r="U81" s="901"/>
      <c r="V81" s="901"/>
      <c r="X81" s="829"/>
      <c r="Y81" s="829"/>
    </row>
    <row r="82" spans="21:25" s="876" customFormat="1" ht="12">
      <c r="U82" s="901"/>
      <c r="V82" s="901"/>
      <c r="X82" s="829"/>
      <c r="Y82" s="829"/>
    </row>
    <row r="83" spans="21:25" s="876" customFormat="1" ht="12">
      <c r="U83" s="901"/>
      <c r="V83" s="901"/>
      <c r="X83" s="829"/>
      <c r="Y83" s="829"/>
    </row>
    <row r="84" spans="21:25" s="876" customFormat="1" ht="12">
      <c r="U84" s="901"/>
      <c r="V84" s="901"/>
      <c r="X84" s="829"/>
      <c r="Y84" s="829"/>
    </row>
    <row r="85" spans="24:25" ht="12">
      <c r="X85" s="829"/>
      <c r="Y85" s="829"/>
    </row>
    <row r="86" spans="24:25" ht="12">
      <c r="X86" s="829"/>
      <c r="Y86" s="829"/>
    </row>
    <row r="87" spans="24:25" ht="12">
      <c r="X87" s="829"/>
      <c r="Y87" s="829"/>
    </row>
    <row r="88" spans="24:25" ht="12">
      <c r="X88" s="829"/>
      <c r="Y88" s="829"/>
    </row>
    <row r="89" spans="24:25" ht="12">
      <c r="X89" s="829"/>
      <c r="Y89" s="829"/>
    </row>
    <row r="90" spans="24:25" ht="12">
      <c r="X90" s="829"/>
      <c r="Y90" s="829"/>
    </row>
    <row r="91" spans="24:25" ht="12">
      <c r="X91" s="829"/>
      <c r="Y91" s="829"/>
    </row>
    <row r="92" spans="24:25" ht="12">
      <c r="X92" s="829"/>
      <c r="Y92" s="829"/>
    </row>
    <row r="93" spans="24:25" ht="12">
      <c r="X93" s="829"/>
      <c r="Y93" s="829"/>
    </row>
    <row r="94" spans="24:25" ht="12">
      <c r="X94" s="829"/>
      <c r="Y94" s="829"/>
    </row>
    <row r="95" spans="24:25" ht="12">
      <c r="X95" s="829"/>
      <c r="Y95" s="829"/>
    </row>
    <row r="96" spans="24:25" ht="12">
      <c r="X96" s="829"/>
      <c r="Y96" s="829"/>
    </row>
    <row r="97" spans="24:25" ht="12">
      <c r="X97" s="829"/>
      <c r="Y97" s="829"/>
    </row>
    <row r="98" spans="24:25" ht="12">
      <c r="X98" s="829"/>
      <c r="Y98" s="829"/>
    </row>
    <row r="99" spans="24:25" ht="12">
      <c r="X99" s="829"/>
      <c r="Y99" s="829"/>
    </row>
    <row r="100" spans="24:25" ht="12">
      <c r="X100" s="829"/>
      <c r="Y100" s="829"/>
    </row>
    <row r="101" spans="24:25" ht="12">
      <c r="X101" s="829"/>
      <c r="Y101" s="829"/>
    </row>
    <row r="102" spans="24:25" ht="12">
      <c r="X102" s="829"/>
      <c r="Y102" s="829"/>
    </row>
    <row r="103" spans="24:25" ht="12">
      <c r="X103" s="829"/>
      <c r="Y103" s="829"/>
    </row>
    <row r="104" spans="24:25" ht="12">
      <c r="X104" s="829"/>
      <c r="Y104" s="829"/>
    </row>
    <row r="105" spans="24:25" ht="12">
      <c r="X105" s="829"/>
      <c r="Y105" s="829"/>
    </row>
    <row r="106" spans="24:25" ht="12">
      <c r="X106" s="829"/>
      <c r="Y106" s="829"/>
    </row>
    <row r="107" spans="24:25" ht="12">
      <c r="X107" s="829"/>
      <c r="Y107" s="829"/>
    </row>
    <row r="108" spans="24:25" ht="12">
      <c r="X108" s="829"/>
      <c r="Y108" s="829"/>
    </row>
    <row r="109" spans="24:25" ht="12">
      <c r="X109" s="829"/>
      <c r="Y109" s="829"/>
    </row>
    <row r="110" spans="24:25" ht="12">
      <c r="X110" s="829"/>
      <c r="Y110" s="829"/>
    </row>
    <row r="111" spans="24:25" ht="12">
      <c r="X111" s="829"/>
      <c r="Y111" s="829"/>
    </row>
    <row r="112" spans="24:25" ht="12">
      <c r="X112" s="829"/>
      <c r="Y112" s="829"/>
    </row>
    <row r="113" spans="24:25" ht="12">
      <c r="X113" s="829"/>
      <c r="Y113" s="829"/>
    </row>
    <row r="114" spans="24:25" ht="12">
      <c r="X114" s="829"/>
      <c r="Y114" s="829"/>
    </row>
    <row r="115" spans="24:25" ht="12">
      <c r="X115" s="829"/>
      <c r="Y115" s="829"/>
    </row>
    <row r="116" spans="24:25" ht="12">
      <c r="X116" s="829"/>
      <c r="Y116" s="829"/>
    </row>
    <row r="117" spans="24:25" ht="12">
      <c r="X117" s="829"/>
      <c r="Y117" s="829"/>
    </row>
    <row r="118" spans="24:25" ht="12">
      <c r="X118" s="829"/>
      <c r="Y118" s="829"/>
    </row>
    <row r="119" spans="24:25" ht="12">
      <c r="X119" s="829"/>
      <c r="Y119" s="829"/>
    </row>
    <row r="120" spans="24:25" ht="12">
      <c r="X120" s="829"/>
      <c r="Y120" s="829"/>
    </row>
    <row r="121" spans="24:25" ht="12">
      <c r="X121" s="829"/>
      <c r="Y121" s="829"/>
    </row>
    <row r="122" spans="24:25" ht="12">
      <c r="X122" s="829"/>
      <c r="Y122" s="829"/>
    </row>
    <row r="123" spans="6:25" ht="21">
      <c r="F123" s="903"/>
      <c r="X123" s="829"/>
      <c r="Y123" s="829"/>
    </row>
    <row r="124" spans="24:25" ht="12">
      <c r="X124" s="829"/>
      <c r="Y124" s="829"/>
    </row>
    <row r="125" spans="24:25" ht="12">
      <c r="X125" s="829"/>
      <c r="Y125" s="829"/>
    </row>
    <row r="126" spans="24:25" ht="12">
      <c r="X126" s="829"/>
      <c r="Y126" s="829"/>
    </row>
    <row r="127" spans="24:25" ht="12">
      <c r="X127" s="829"/>
      <c r="Y127" s="829"/>
    </row>
    <row r="128" spans="24:25" ht="12">
      <c r="X128" s="829"/>
      <c r="Y128" s="829"/>
    </row>
    <row r="129" spans="24:25" ht="12">
      <c r="X129" s="829"/>
      <c r="Y129" s="829"/>
    </row>
    <row r="130" spans="24:25" ht="12">
      <c r="X130" s="829"/>
      <c r="Y130" s="829"/>
    </row>
    <row r="131" spans="24:25" ht="12">
      <c r="X131" s="829"/>
      <c r="Y131" s="829"/>
    </row>
    <row r="132" spans="24:25" ht="12">
      <c r="X132" s="829"/>
      <c r="Y132" s="829"/>
    </row>
    <row r="133" spans="24:25" ht="12">
      <c r="X133" s="829"/>
      <c r="Y133" s="829"/>
    </row>
    <row r="134" spans="24:25" ht="12">
      <c r="X134" s="829"/>
      <c r="Y134" s="829"/>
    </row>
    <row r="135" spans="24:25" ht="12">
      <c r="X135" s="829"/>
      <c r="Y135" s="829"/>
    </row>
    <row r="136" spans="24:25" ht="12">
      <c r="X136" s="829"/>
      <c r="Y136" s="829"/>
    </row>
    <row r="137" spans="24:25" ht="12">
      <c r="X137" s="829"/>
      <c r="Y137" s="829"/>
    </row>
    <row r="138" spans="24:25" ht="12">
      <c r="X138" s="829"/>
      <c r="Y138" s="829"/>
    </row>
    <row r="139" spans="24:25" ht="12">
      <c r="X139" s="829"/>
      <c r="Y139" s="829"/>
    </row>
    <row r="140" spans="24:25" ht="12">
      <c r="X140" s="829"/>
      <c r="Y140" s="829"/>
    </row>
    <row r="141" spans="24:25" ht="12">
      <c r="X141" s="829"/>
      <c r="Y141" s="829"/>
    </row>
    <row r="142" spans="24:25" ht="12">
      <c r="X142" s="829"/>
      <c r="Y142" s="829"/>
    </row>
    <row r="143" spans="24:25" ht="12">
      <c r="X143" s="829"/>
      <c r="Y143" s="829"/>
    </row>
    <row r="144" spans="24:25" ht="12">
      <c r="X144" s="829"/>
      <c r="Y144" s="829"/>
    </row>
    <row r="145" spans="24:25" ht="12">
      <c r="X145" s="829"/>
      <c r="Y145" s="829"/>
    </row>
    <row r="146" spans="24:25" ht="12">
      <c r="X146" s="829"/>
      <c r="Y146" s="829"/>
    </row>
    <row r="147" spans="24:25" ht="12">
      <c r="X147" s="829"/>
      <c r="Y147" s="829"/>
    </row>
    <row r="148" spans="24:25" ht="12">
      <c r="X148" s="829"/>
      <c r="Y148" s="829"/>
    </row>
    <row r="149" spans="24:25" ht="12">
      <c r="X149" s="829"/>
      <c r="Y149" s="829"/>
    </row>
    <row r="150" spans="24:25" ht="12">
      <c r="X150" s="829"/>
      <c r="Y150" s="829"/>
    </row>
    <row r="151" spans="24:25" ht="12">
      <c r="X151" s="829"/>
      <c r="Y151" s="829"/>
    </row>
    <row r="152" spans="24:25" ht="12">
      <c r="X152" s="829"/>
      <c r="Y152" s="829"/>
    </row>
    <row r="153" spans="24:25" ht="12">
      <c r="X153" s="829"/>
      <c r="Y153" s="829"/>
    </row>
    <row r="154" spans="24:25" ht="12">
      <c r="X154" s="829"/>
      <c r="Y154" s="829"/>
    </row>
    <row r="155" spans="24:25" ht="12">
      <c r="X155" s="829"/>
      <c r="Y155" s="829"/>
    </row>
    <row r="156" spans="24:25" ht="12">
      <c r="X156" s="829"/>
      <c r="Y156" s="829"/>
    </row>
    <row r="157" spans="24:25" ht="12">
      <c r="X157" s="829"/>
      <c r="Y157" s="829"/>
    </row>
    <row r="158" spans="24:25" ht="12">
      <c r="X158" s="829"/>
      <c r="Y158" s="829"/>
    </row>
    <row r="159" spans="24:25" ht="12">
      <c r="X159" s="829"/>
      <c r="Y159" s="829"/>
    </row>
    <row r="160" spans="24:25" ht="12">
      <c r="X160" s="829"/>
      <c r="Y160" s="829"/>
    </row>
    <row r="161" spans="24:25" ht="12">
      <c r="X161" s="829"/>
      <c r="Y161" s="829"/>
    </row>
    <row r="162" spans="24:25" ht="12">
      <c r="X162" s="829"/>
      <c r="Y162" s="829"/>
    </row>
    <row r="163" spans="24:25" ht="12">
      <c r="X163" s="829"/>
      <c r="Y163" s="829"/>
    </row>
    <row r="164" spans="24:25" ht="12">
      <c r="X164" s="829"/>
      <c r="Y164" s="829"/>
    </row>
    <row r="165" spans="24:25" ht="12">
      <c r="X165" s="829"/>
      <c r="Y165" s="829"/>
    </row>
    <row r="166" spans="24:25" ht="12">
      <c r="X166" s="829"/>
      <c r="Y166" s="829"/>
    </row>
    <row r="167" spans="24:25" ht="12">
      <c r="X167" s="829"/>
      <c r="Y167" s="829"/>
    </row>
    <row r="168" spans="24:25" ht="12">
      <c r="X168" s="829"/>
      <c r="Y168" s="829"/>
    </row>
    <row r="169" spans="24:25" ht="12">
      <c r="X169" s="829"/>
      <c r="Y169" s="829"/>
    </row>
    <row r="170" spans="24:25" ht="12">
      <c r="X170" s="829"/>
      <c r="Y170" s="829"/>
    </row>
  </sheetData>
  <sheetProtection/>
  <mergeCells count="26">
    <mergeCell ref="N5:N8"/>
    <mergeCell ref="C5:C7"/>
    <mergeCell ref="D5:D8"/>
    <mergeCell ref="E5:E8"/>
    <mergeCell ref="F5:F8"/>
    <mergeCell ref="D3:J3"/>
    <mergeCell ref="K3:M3"/>
    <mergeCell ref="N3:S3"/>
    <mergeCell ref="T3:W3"/>
    <mergeCell ref="O5:O8"/>
    <mergeCell ref="P5:P8"/>
    <mergeCell ref="G4:H5"/>
    <mergeCell ref="G7:G8"/>
    <mergeCell ref="H7:H8"/>
    <mergeCell ref="K5:K8"/>
    <mergeCell ref="I5:I8"/>
    <mergeCell ref="J5:J8"/>
    <mergeCell ref="L5:L8"/>
    <mergeCell ref="M5:M8"/>
    <mergeCell ref="W5:W8"/>
    <mergeCell ref="Q5:Q8"/>
    <mergeCell ref="R5:R8"/>
    <mergeCell ref="S5:S8"/>
    <mergeCell ref="T5:T8"/>
    <mergeCell ref="U5:U8"/>
    <mergeCell ref="V5:V8"/>
  </mergeCells>
  <printOptions/>
  <pageMargins left="0.6692913385826772" right="0.5511811023622047" top="0.7480314960629921" bottom="0.35433070866141736" header="0.5118110236220472" footer="0.1968503937007874"/>
  <pageSetup horizontalDpi="600" verticalDpi="600" orientation="portrait" paperSize="9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53"/>
  <sheetViews>
    <sheetView zoomScale="80" zoomScaleNormal="80" zoomScalePageLayoutView="0" workbookViewId="0" topLeftCell="A1">
      <selection activeCell="A2" sqref="A2"/>
    </sheetView>
  </sheetViews>
  <sheetFormatPr defaultColWidth="13.375" defaultRowHeight="14.25"/>
  <cols>
    <col min="1" max="1" width="14.625" style="905" customWidth="1"/>
    <col min="2" max="2" width="10.875" style="905" customWidth="1"/>
    <col min="3" max="3" width="14.625" style="905" customWidth="1"/>
    <col min="4" max="10" width="13.375" style="905" customWidth="1"/>
    <col min="11" max="23" width="10.875" style="905" customWidth="1"/>
    <col min="24" max="25" width="13.375" style="905" customWidth="1"/>
    <col min="26" max="16384" width="13.375" style="905" customWidth="1"/>
  </cols>
  <sheetData>
    <row r="1" spans="1:21" ht="34.5" customHeight="1">
      <c r="A1" s="904" t="s">
        <v>753</v>
      </c>
      <c r="U1" s="906"/>
    </row>
    <row r="2" spans="1:22" ht="15" customHeight="1" thickBot="1">
      <c r="A2" s="904"/>
      <c r="V2" s="906" t="s">
        <v>708</v>
      </c>
    </row>
    <row r="3" spans="1:23" ht="19.5" customHeight="1">
      <c r="A3" s="1476" t="s">
        <v>709</v>
      </c>
      <c r="B3" s="1477"/>
      <c r="C3" s="907"/>
      <c r="D3" s="1468" t="s">
        <v>710</v>
      </c>
      <c r="E3" s="1469"/>
      <c r="F3" s="1469"/>
      <c r="G3" s="1469"/>
      <c r="H3" s="1469"/>
      <c r="I3" s="1469"/>
      <c r="J3" s="1482"/>
      <c r="K3" s="1468" t="s">
        <v>701</v>
      </c>
      <c r="L3" s="1469"/>
      <c r="M3" s="1482"/>
      <c r="N3" s="1468" t="s">
        <v>702</v>
      </c>
      <c r="O3" s="1469"/>
      <c r="P3" s="1469"/>
      <c r="Q3" s="1469"/>
      <c r="R3" s="1469"/>
      <c r="S3" s="1482"/>
      <c r="T3" s="1468" t="s">
        <v>711</v>
      </c>
      <c r="U3" s="1469"/>
      <c r="V3" s="1469"/>
      <c r="W3" s="1470"/>
    </row>
    <row r="4" spans="1:23" ht="19.5" customHeight="1">
      <c r="A4" s="1478"/>
      <c r="B4" s="1479"/>
      <c r="C4" s="908" t="s">
        <v>712</v>
      </c>
      <c r="D4" s="909"/>
      <c r="E4" s="1483" t="s">
        <v>713</v>
      </c>
      <c r="F4" s="1484"/>
      <c r="G4" s="1483" t="s">
        <v>714</v>
      </c>
      <c r="H4" s="1484"/>
      <c r="I4" s="1485" t="s">
        <v>715</v>
      </c>
      <c r="J4" s="1486"/>
      <c r="K4" s="909"/>
      <c r="L4" s="1487" t="s">
        <v>716</v>
      </c>
      <c r="M4" s="1465" t="s">
        <v>717</v>
      </c>
      <c r="N4" s="909"/>
      <c r="O4" s="1467" t="s">
        <v>703</v>
      </c>
      <c r="P4" s="1489" t="s">
        <v>718</v>
      </c>
      <c r="Q4" s="1465" t="s">
        <v>719</v>
      </c>
      <c r="R4" s="1465" t="s">
        <v>720</v>
      </c>
      <c r="S4" s="912" t="s">
        <v>721</v>
      </c>
      <c r="T4" s="913"/>
      <c r="U4" s="914" t="s">
        <v>704</v>
      </c>
      <c r="V4" s="1474" t="s">
        <v>705</v>
      </c>
      <c r="W4" s="1471" t="s">
        <v>722</v>
      </c>
    </row>
    <row r="5" spans="1:23" ht="19.5" customHeight="1" thickBot="1">
      <c r="A5" s="1480"/>
      <c r="B5" s="1481"/>
      <c r="C5" s="915"/>
      <c r="D5" s="915"/>
      <c r="E5" s="916" t="s">
        <v>723</v>
      </c>
      <c r="F5" s="917" t="s">
        <v>717</v>
      </c>
      <c r="G5" s="917" t="s">
        <v>724</v>
      </c>
      <c r="H5" s="917" t="s">
        <v>725</v>
      </c>
      <c r="I5" s="916" t="s">
        <v>723</v>
      </c>
      <c r="J5" s="917" t="s">
        <v>717</v>
      </c>
      <c r="K5" s="918"/>
      <c r="L5" s="1488"/>
      <c r="M5" s="1466"/>
      <c r="N5" s="919"/>
      <c r="O5" s="1466"/>
      <c r="P5" s="1490"/>
      <c r="Q5" s="1466"/>
      <c r="R5" s="1473"/>
      <c r="S5" s="920" t="s">
        <v>726</v>
      </c>
      <c r="T5" s="921"/>
      <c r="U5" s="922" t="s">
        <v>727</v>
      </c>
      <c r="V5" s="1475"/>
      <c r="W5" s="1472"/>
    </row>
    <row r="6" spans="1:23" ht="31.5" customHeight="1">
      <c r="A6" s="923" t="s">
        <v>728</v>
      </c>
      <c r="B6" s="924" t="s">
        <v>729</v>
      </c>
      <c r="C6" s="925">
        <f aca="true" t="shared" si="0" ref="C6:W6">SUM(C7:C8)</f>
        <v>12313</v>
      </c>
      <c r="D6" s="925">
        <f t="shared" si="0"/>
        <v>11688</v>
      </c>
      <c r="E6" s="925">
        <f t="shared" si="0"/>
        <v>218</v>
      </c>
      <c r="F6" s="925">
        <f t="shared" si="0"/>
        <v>5422</v>
      </c>
      <c r="G6" s="925">
        <f t="shared" si="0"/>
        <v>560</v>
      </c>
      <c r="H6" s="925">
        <f t="shared" si="0"/>
        <v>706</v>
      </c>
      <c r="I6" s="925">
        <f t="shared" si="0"/>
        <v>3742</v>
      </c>
      <c r="J6" s="925">
        <f t="shared" si="0"/>
        <v>1040</v>
      </c>
      <c r="K6" s="925">
        <f t="shared" si="0"/>
        <v>137</v>
      </c>
      <c r="L6" s="925">
        <f t="shared" si="0"/>
        <v>11</v>
      </c>
      <c r="M6" s="925">
        <f t="shared" si="0"/>
        <v>126</v>
      </c>
      <c r="N6" s="925">
        <f t="shared" si="0"/>
        <v>323</v>
      </c>
      <c r="O6" s="925">
        <f t="shared" si="0"/>
        <v>95</v>
      </c>
      <c r="P6" s="925">
        <f t="shared" si="0"/>
        <v>70</v>
      </c>
      <c r="Q6" s="925">
        <f t="shared" si="0"/>
        <v>65</v>
      </c>
      <c r="R6" s="925">
        <f t="shared" si="0"/>
        <v>26</v>
      </c>
      <c r="S6" s="925">
        <f t="shared" si="0"/>
        <v>67</v>
      </c>
      <c r="T6" s="925">
        <f t="shared" si="0"/>
        <v>165</v>
      </c>
      <c r="U6" s="925">
        <f t="shared" si="0"/>
        <v>41</v>
      </c>
      <c r="V6" s="926">
        <f t="shared" si="0"/>
        <v>123</v>
      </c>
      <c r="W6" s="927">
        <f t="shared" si="0"/>
        <v>1</v>
      </c>
    </row>
    <row r="7" spans="1:23" ht="19.5" customHeight="1">
      <c r="A7" s="928"/>
      <c r="B7" s="924" t="s">
        <v>730</v>
      </c>
      <c r="C7" s="929">
        <f aca="true" t="shared" si="1" ref="C7:W7">SUM(C10,C13,C16,C19,C22,C25,C28,C31,C34,C37,C40,C43,C46,C49)</f>
        <v>10172</v>
      </c>
      <c r="D7" s="929">
        <f t="shared" si="1"/>
        <v>9673</v>
      </c>
      <c r="E7" s="929">
        <f t="shared" si="1"/>
        <v>212</v>
      </c>
      <c r="F7" s="929">
        <f t="shared" si="1"/>
        <v>4391</v>
      </c>
      <c r="G7" s="929">
        <f t="shared" si="1"/>
        <v>510</v>
      </c>
      <c r="H7" s="929">
        <f t="shared" si="1"/>
        <v>455</v>
      </c>
      <c r="I7" s="929">
        <f t="shared" si="1"/>
        <v>3384</v>
      </c>
      <c r="J7" s="929">
        <f t="shared" si="1"/>
        <v>721</v>
      </c>
      <c r="K7" s="929">
        <f t="shared" si="1"/>
        <v>115</v>
      </c>
      <c r="L7" s="929">
        <f t="shared" si="1"/>
        <v>10</v>
      </c>
      <c r="M7" s="929">
        <f t="shared" si="1"/>
        <v>105</v>
      </c>
      <c r="N7" s="929">
        <f t="shared" si="1"/>
        <v>265</v>
      </c>
      <c r="O7" s="929">
        <f t="shared" si="1"/>
        <v>84</v>
      </c>
      <c r="P7" s="929">
        <f t="shared" si="1"/>
        <v>64</v>
      </c>
      <c r="Q7" s="929">
        <f t="shared" si="1"/>
        <v>45</v>
      </c>
      <c r="R7" s="929">
        <f t="shared" si="1"/>
        <v>17</v>
      </c>
      <c r="S7" s="929">
        <f t="shared" si="1"/>
        <v>55</v>
      </c>
      <c r="T7" s="929">
        <f t="shared" si="1"/>
        <v>119</v>
      </c>
      <c r="U7" s="929">
        <f t="shared" si="1"/>
        <v>30</v>
      </c>
      <c r="V7" s="930">
        <f t="shared" si="1"/>
        <v>88</v>
      </c>
      <c r="W7" s="931">
        <f t="shared" si="1"/>
        <v>1</v>
      </c>
    </row>
    <row r="8" spans="1:23" ht="19.5" customHeight="1">
      <c r="A8" s="928"/>
      <c r="B8" s="924" t="s">
        <v>731</v>
      </c>
      <c r="C8" s="929">
        <f aca="true" t="shared" si="2" ref="C8:W8">SUM(C11,C14,C17,C20,C23,C26,C29,C32,C35,C38,C41,C44,C47,C50)</f>
        <v>2141</v>
      </c>
      <c r="D8" s="929">
        <f t="shared" si="2"/>
        <v>2015</v>
      </c>
      <c r="E8" s="929">
        <f t="shared" si="2"/>
        <v>6</v>
      </c>
      <c r="F8" s="929">
        <f t="shared" si="2"/>
        <v>1031</v>
      </c>
      <c r="G8" s="929">
        <f t="shared" si="2"/>
        <v>50</v>
      </c>
      <c r="H8" s="929">
        <f t="shared" si="2"/>
        <v>251</v>
      </c>
      <c r="I8" s="929">
        <f t="shared" si="2"/>
        <v>358</v>
      </c>
      <c r="J8" s="929">
        <f t="shared" si="2"/>
        <v>319</v>
      </c>
      <c r="K8" s="929">
        <f t="shared" si="2"/>
        <v>22</v>
      </c>
      <c r="L8" s="929">
        <f t="shared" si="2"/>
        <v>1</v>
      </c>
      <c r="M8" s="929">
        <f t="shared" si="2"/>
        <v>21</v>
      </c>
      <c r="N8" s="929">
        <f t="shared" si="2"/>
        <v>58</v>
      </c>
      <c r="O8" s="929">
        <f t="shared" si="2"/>
        <v>11</v>
      </c>
      <c r="P8" s="929">
        <f t="shared" si="2"/>
        <v>6</v>
      </c>
      <c r="Q8" s="929">
        <f t="shared" si="2"/>
        <v>20</v>
      </c>
      <c r="R8" s="929">
        <f t="shared" si="2"/>
        <v>9</v>
      </c>
      <c r="S8" s="929">
        <f t="shared" si="2"/>
        <v>12</v>
      </c>
      <c r="T8" s="929">
        <f t="shared" si="2"/>
        <v>46</v>
      </c>
      <c r="U8" s="929">
        <f t="shared" si="2"/>
        <v>11</v>
      </c>
      <c r="V8" s="930">
        <f t="shared" si="2"/>
        <v>35</v>
      </c>
      <c r="W8" s="931">
        <f t="shared" si="2"/>
        <v>0</v>
      </c>
    </row>
    <row r="9" spans="1:23" ht="31.5" customHeight="1">
      <c r="A9" s="932" t="s">
        <v>732</v>
      </c>
      <c r="B9" s="933" t="s">
        <v>733</v>
      </c>
      <c r="C9" s="934">
        <f aca="true" t="shared" si="3" ref="C9:W9">SUM(C10:C11)</f>
        <v>14</v>
      </c>
      <c r="D9" s="934">
        <f t="shared" si="3"/>
        <v>14</v>
      </c>
      <c r="E9" s="935">
        <f t="shared" si="3"/>
        <v>0</v>
      </c>
      <c r="F9" s="934">
        <f t="shared" si="3"/>
        <v>10</v>
      </c>
      <c r="G9" s="935">
        <f t="shared" si="3"/>
        <v>0</v>
      </c>
      <c r="H9" s="934">
        <f t="shared" si="3"/>
        <v>4</v>
      </c>
      <c r="I9" s="935">
        <f t="shared" si="3"/>
        <v>0</v>
      </c>
      <c r="J9" s="935">
        <f t="shared" si="3"/>
        <v>0</v>
      </c>
      <c r="K9" s="935">
        <f t="shared" si="3"/>
        <v>0</v>
      </c>
      <c r="L9" s="935">
        <f t="shared" si="3"/>
        <v>0</v>
      </c>
      <c r="M9" s="935">
        <f t="shared" si="3"/>
        <v>0</v>
      </c>
      <c r="N9" s="935">
        <f t="shared" si="3"/>
        <v>0</v>
      </c>
      <c r="O9" s="935">
        <f t="shared" si="3"/>
        <v>0</v>
      </c>
      <c r="P9" s="935">
        <f t="shared" si="3"/>
        <v>0</v>
      </c>
      <c r="Q9" s="935">
        <f t="shared" si="3"/>
        <v>0</v>
      </c>
      <c r="R9" s="935">
        <f t="shared" si="3"/>
        <v>0</v>
      </c>
      <c r="S9" s="934">
        <f t="shared" si="3"/>
        <v>0</v>
      </c>
      <c r="T9" s="935">
        <f t="shared" si="3"/>
        <v>0</v>
      </c>
      <c r="U9" s="935">
        <f t="shared" si="3"/>
        <v>0</v>
      </c>
      <c r="V9" s="936">
        <f t="shared" si="3"/>
        <v>0</v>
      </c>
      <c r="W9" s="937">
        <f t="shared" si="3"/>
        <v>0</v>
      </c>
    </row>
    <row r="10" spans="1:23" ht="19.5" customHeight="1">
      <c r="A10" s="928"/>
      <c r="B10" s="924" t="s">
        <v>734</v>
      </c>
      <c r="C10" s="929">
        <f>SUM(D10,K10,N10,T10)</f>
        <v>10</v>
      </c>
      <c r="D10" s="929">
        <f>SUM(E10:J10)</f>
        <v>10</v>
      </c>
      <c r="E10" s="938" t="s">
        <v>110</v>
      </c>
      <c r="F10" s="938">
        <v>7</v>
      </c>
      <c r="G10" s="938" t="s">
        <v>110</v>
      </c>
      <c r="H10" s="938">
        <v>3</v>
      </c>
      <c r="I10" s="938" t="s">
        <v>110</v>
      </c>
      <c r="J10" s="938" t="s">
        <v>110</v>
      </c>
      <c r="K10" s="938">
        <f>SUM(L10:M10)</f>
        <v>0</v>
      </c>
      <c r="L10" s="938" t="s">
        <v>110</v>
      </c>
      <c r="M10" s="938" t="s">
        <v>110</v>
      </c>
      <c r="N10" s="939">
        <f>SUM(O10:S10)</f>
        <v>0</v>
      </c>
      <c r="O10" s="938" t="s">
        <v>110</v>
      </c>
      <c r="P10" s="938" t="s">
        <v>110</v>
      </c>
      <c r="Q10" s="938" t="s">
        <v>110</v>
      </c>
      <c r="R10" s="938" t="s">
        <v>110</v>
      </c>
      <c r="S10" s="938" t="s">
        <v>110</v>
      </c>
      <c r="T10" s="938">
        <f>SUM(U10:V10)</f>
        <v>0</v>
      </c>
      <c r="U10" s="938">
        <v>0</v>
      </c>
      <c r="V10" s="940">
        <v>0</v>
      </c>
      <c r="W10" s="941">
        <v>0</v>
      </c>
    </row>
    <row r="11" spans="1:23" ht="19.5" customHeight="1">
      <c r="A11" s="928"/>
      <c r="B11" s="924" t="s">
        <v>735</v>
      </c>
      <c r="C11" s="929">
        <f>SUM(D11,K11,N11,T11)</f>
        <v>4</v>
      </c>
      <c r="D11" s="929">
        <f>SUM(E11:J11)</f>
        <v>4</v>
      </c>
      <c r="E11" s="938" t="s">
        <v>110</v>
      </c>
      <c r="F11" s="938">
        <v>3</v>
      </c>
      <c r="G11" s="938" t="s">
        <v>110</v>
      </c>
      <c r="H11" s="938">
        <v>1</v>
      </c>
      <c r="I11" s="938" t="s">
        <v>110</v>
      </c>
      <c r="J11" s="938" t="s">
        <v>110</v>
      </c>
      <c r="K11" s="938">
        <f>SUM(L11:M11)</f>
        <v>0</v>
      </c>
      <c r="L11" s="938" t="s">
        <v>110</v>
      </c>
      <c r="M11" s="938" t="s">
        <v>110</v>
      </c>
      <c r="N11" s="939">
        <f>SUM(O11:S11)</f>
        <v>0</v>
      </c>
      <c r="O11" s="938" t="s">
        <v>110</v>
      </c>
      <c r="P11" s="938" t="s">
        <v>110</v>
      </c>
      <c r="Q11" s="938" t="s">
        <v>110</v>
      </c>
      <c r="R11" s="938" t="s">
        <v>110</v>
      </c>
      <c r="S11" s="938" t="s">
        <v>110</v>
      </c>
      <c r="T11" s="938">
        <f>SUM(U11:V11)</f>
        <v>0</v>
      </c>
      <c r="U11" s="938">
        <v>0</v>
      </c>
      <c r="V11" s="940">
        <v>0</v>
      </c>
      <c r="W11" s="941">
        <v>0</v>
      </c>
    </row>
    <row r="12" spans="1:23" ht="31.5" customHeight="1">
      <c r="A12" s="923" t="s">
        <v>736</v>
      </c>
      <c r="B12" s="924" t="s">
        <v>729</v>
      </c>
      <c r="C12" s="929">
        <f aca="true" t="shared" si="4" ref="C12:W12">SUM(C13:C14)</f>
        <v>1027</v>
      </c>
      <c r="D12" s="929">
        <f t="shared" si="4"/>
        <v>1013</v>
      </c>
      <c r="E12" s="939">
        <f t="shared" si="4"/>
        <v>0</v>
      </c>
      <c r="F12" s="929">
        <f t="shared" si="4"/>
        <v>760</v>
      </c>
      <c r="G12" s="939">
        <f t="shared" si="4"/>
        <v>3</v>
      </c>
      <c r="H12" s="929">
        <f t="shared" si="4"/>
        <v>248</v>
      </c>
      <c r="I12" s="939">
        <f t="shared" si="4"/>
        <v>0</v>
      </c>
      <c r="J12" s="939">
        <f t="shared" si="4"/>
        <v>2</v>
      </c>
      <c r="K12" s="939">
        <f t="shared" si="4"/>
        <v>0</v>
      </c>
      <c r="L12" s="939">
        <f t="shared" si="4"/>
        <v>0</v>
      </c>
      <c r="M12" s="939">
        <f t="shared" si="4"/>
        <v>0</v>
      </c>
      <c r="N12" s="939">
        <f t="shared" si="4"/>
        <v>10</v>
      </c>
      <c r="O12" s="939">
        <f t="shared" si="4"/>
        <v>2</v>
      </c>
      <c r="P12" s="939">
        <f t="shared" si="4"/>
        <v>1</v>
      </c>
      <c r="Q12" s="939">
        <f t="shared" si="4"/>
        <v>6</v>
      </c>
      <c r="R12" s="939">
        <f t="shared" si="4"/>
        <v>0</v>
      </c>
      <c r="S12" s="929">
        <f t="shared" si="4"/>
        <v>1</v>
      </c>
      <c r="T12" s="939">
        <f t="shared" si="4"/>
        <v>4</v>
      </c>
      <c r="U12" s="939">
        <f t="shared" si="4"/>
        <v>2</v>
      </c>
      <c r="V12" s="942">
        <f t="shared" si="4"/>
        <v>2</v>
      </c>
      <c r="W12" s="943">
        <f t="shared" si="4"/>
        <v>0</v>
      </c>
    </row>
    <row r="13" spans="1:23" ht="19.5" customHeight="1">
      <c r="A13" s="928"/>
      <c r="B13" s="924" t="s">
        <v>730</v>
      </c>
      <c r="C13" s="929">
        <f>SUM(D13,K13,N13,T13)</f>
        <v>658</v>
      </c>
      <c r="D13" s="929">
        <f>SUM(E13:J13)</f>
        <v>651</v>
      </c>
      <c r="E13" s="938" t="s">
        <v>110</v>
      </c>
      <c r="F13" s="938">
        <v>504</v>
      </c>
      <c r="G13" s="938">
        <v>2</v>
      </c>
      <c r="H13" s="938">
        <v>145</v>
      </c>
      <c r="I13" s="938" t="s">
        <v>110</v>
      </c>
      <c r="J13" s="938" t="s">
        <v>110</v>
      </c>
      <c r="K13" s="938">
        <f>SUM(L13:M13)</f>
        <v>0</v>
      </c>
      <c r="L13" s="938" t="s">
        <v>110</v>
      </c>
      <c r="M13" s="938" t="s">
        <v>110</v>
      </c>
      <c r="N13" s="939">
        <f>SUM(O13:S13)</f>
        <v>6</v>
      </c>
      <c r="O13" s="938">
        <v>2</v>
      </c>
      <c r="P13" s="938" t="s">
        <v>110</v>
      </c>
      <c r="Q13" s="938">
        <v>4</v>
      </c>
      <c r="R13" s="938" t="s">
        <v>110</v>
      </c>
      <c r="S13" s="938" t="s">
        <v>110</v>
      </c>
      <c r="T13" s="938">
        <f>SUM(U13:W13)</f>
        <v>1</v>
      </c>
      <c r="U13" s="938">
        <v>1</v>
      </c>
      <c r="V13" s="940">
        <v>0</v>
      </c>
      <c r="W13" s="941">
        <v>0</v>
      </c>
    </row>
    <row r="14" spans="1:23" ht="19.5" customHeight="1">
      <c r="A14" s="928"/>
      <c r="B14" s="924" t="s">
        <v>731</v>
      </c>
      <c r="C14" s="929">
        <f>SUM(D14,K14,N14,T14)</f>
        <v>369</v>
      </c>
      <c r="D14" s="929">
        <f>SUM(E14:J14)</f>
        <v>362</v>
      </c>
      <c r="E14" s="938" t="s">
        <v>110</v>
      </c>
      <c r="F14" s="938">
        <v>256</v>
      </c>
      <c r="G14" s="938">
        <v>1</v>
      </c>
      <c r="H14" s="938">
        <v>103</v>
      </c>
      <c r="I14" s="938" t="s">
        <v>110</v>
      </c>
      <c r="J14" s="938">
        <v>2</v>
      </c>
      <c r="K14" s="938">
        <f>SUM(L14:M14)</f>
        <v>0</v>
      </c>
      <c r="L14" s="938" t="s">
        <v>110</v>
      </c>
      <c r="M14" s="938" t="s">
        <v>110</v>
      </c>
      <c r="N14" s="939">
        <f>SUM(O14:S14)</f>
        <v>4</v>
      </c>
      <c r="O14" s="938" t="s">
        <v>110</v>
      </c>
      <c r="P14" s="938">
        <v>1</v>
      </c>
      <c r="Q14" s="938">
        <v>2</v>
      </c>
      <c r="R14" s="938" t="s">
        <v>110</v>
      </c>
      <c r="S14" s="938">
        <v>1</v>
      </c>
      <c r="T14" s="938">
        <f>SUM(U14:W14)</f>
        <v>3</v>
      </c>
      <c r="U14" s="938">
        <v>1</v>
      </c>
      <c r="V14" s="940">
        <v>2</v>
      </c>
      <c r="W14" s="941">
        <v>0</v>
      </c>
    </row>
    <row r="15" spans="1:23" ht="31.5" customHeight="1">
      <c r="A15" s="932" t="s">
        <v>737</v>
      </c>
      <c r="B15" s="933" t="s">
        <v>729</v>
      </c>
      <c r="C15" s="934">
        <f aca="true" t="shared" si="5" ref="C15:W15">SUM(C16:C17)</f>
        <v>1182</v>
      </c>
      <c r="D15" s="934">
        <f t="shared" si="5"/>
        <v>1151</v>
      </c>
      <c r="E15" s="935">
        <f t="shared" si="5"/>
        <v>0</v>
      </c>
      <c r="F15" s="934">
        <f t="shared" si="5"/>
        <v>724</v>
      </c>
      <c r="G15" s="935">
        <f t="shared" si="5"/>
        <v>55</v>
      </c>
      <c r="H15" s="934">
        <f t="shared" si="5"/>
        <v>314</v>
      </c>
      <c r="I15" s="935">
        <f t="shared" si="5"/>
        <v>13</v>
      </c>
      <c r="J15" s="935">
        <f t="shared" si="5"/>
        <v>45</v>
      </c>
      <c r="K15" s="935">
        <f t="shared" si="5"/>
        <v>4</v>
      </c>
      <c r="L15" s="935">
        <f t="shared" si="5"/>
        <v>0</v>
      </c>
      <c r="M15" s="935">
        <f t="shared" si="5"/>
        <v>4</v>
      </c>
      <c r="N15" s="935">
        <f t="shared" si="5"/>
        <v>20</v>
      </c>
      <c r="O15" s="935">
        <f t="shared" si="5"/>
        <v>12</v>
      </c>
      <c r="P15" s="935">
        <f t="shared" si="5"/>
        <v>5</v>
      </c>
      <c r="Q15" s="935">
        <f t="shared" si="5"/>
        <v>0</v>
      </c>
      <c r="R15" s="935">
        <f t="shared" si="5"/>
        <v>2</v>
      </c>
      <c r="S15" s="934">
        <f t="shared" si="5"/>
        <v>1</v>
      </c>
      <c r="T15" s="935">
        <f t="shared" si="5"/>
        <v>7</v>
      </c>
      <c r="U15" s="935">
        <f t="shared" si="5"/>
        <v>3</v>
      </c>
      <c r="V15" s="936">
        <f t="shared" si="5"/>
        <v>3</v>
      </c>
      <c r="W15" s="937">
        <f t="shared" si="5"/>
        <v>1</v>
      </c>
    </row>
    <row r="16" spans="1:23" ht="19.5" customHeight="1">
      <c r="A16" s="928"/>
      <c r="B16" s="924" t="s">
        <v>730</v>
      </c>
      <c r="C16" s="929">
        <f>SUM(D16,K16,N16,T16)</f>
        <v>800</v>
      </c>
      <c r="D16" s="929">
        <f>SUM(E16:J16)</f>
        <v>779</v>
      </c>
      <c r="E16" s="938" t="s">
        <v>110</v>
      </c>
      <c r="F16" s="938">
        <v>500</v>
      </c>
      <c r="G16" s="938">
        <v>37</v>
      </c>
      <c r="H16" s="938">
        <v>211</v>
      </c>
      <c r="I16" s="938">
        <v>7</v>
      </c>
      <c r="J16" s="938">
        <v>24</v>
      </c>
      <c r="K16" s="938">
        <f>SUM(L16:M16)</f>
        <v>3</v>
      </c>
      <c r="L16" s="938" t="s">
        <v>110</v>
      </c>
      <c r="M16" s="938">
        <v>3</v>
      </c>
      <c r="N16" s="939">
        <f>SUM(O16:S16)</f>
        <v>13</v>
      </c>
      <c r="O16" s="938">
        <v>9</v>
      </c>
      <c r="P16" s="938">
        <v>4</v>
      </c>
      <c r="Q16" s="938" t="s">
        <v>110</v>
      </c>
      <c r="R16" s="938" t="s">
        <v>110</v>
      </c>
      <c r="S16" s="938" t="s">
        <v>110</v>
      </c>
      <c r="T16" s="938">
        <f>SUM(U16:W16)</f>
        <v>5</v>
      </c>
      <c r="U16" s="938">
        <v>3</v>
      </c>
      <c r="V16" s="940">
        <v>1</v>
      </c>
      <c r="W16" s="941">
        <v>1</v>
      </c>
    </row>
    <row r="17" spans="1:23" ht="19.5" customHeight="1">
      <c r="A17" s="928"/>
      <c r="B17" s="924" t="s">
        <v>731</v>
      </c>
      <c r="C17" s="929">
        <f>SUM(D17,K17,N17,T17)</f>
        <v>382</v>
      </c>
      <c r="D17" s="929">
        <f>SUM(E17:J17)</f>
        <v>372</v>
      </c>
      <c r="E17" s="938" t="s">
        <v>110</v>
      </c>
      <c r="F17" s="938">
        <v>224</v>
      </c>
      <c r="G17" s="938">
        <v>18</v>
      </c>
      <c r="H17" s="938">
        <v>103</v>
      </c>
      <c r="I17" s="938">
        <v>6</v>
      </c>
      <c r="J17" s="938">
        <v>21</v>
      </c>
      <c r="K17" s="938">
        <f>SUM(L17:M17)</f>
        <v>1</v>
      </c>
      <c r="L17" s="938" t="s">
        <v>110</v>
      </c>
      <c r="M17" s="938">
        <v>1</v>
      </c>
      <c r="N17" s="939">
        <f>SUM(O17:S17)</f>
        <v>7</v>
      </c>
      <c r="O17" s="938">
        <v>3</v>
      </c>
      <c r="P17" s="938">
        <v>1</v>
      </c>
      <c r="Q17" s="938" t="s">
        <v>110</v>
      </c>
      <c r="R17" s="938">
        <v>2</v>
      </c>
      <c r="S17" s="938">
        <v>1</v>
      </c>
      <c r="T17" s="938">
        <f>SUM(U17:W17)</f>
        <v>2</v>
      </c>
      <c r="U17" s="938">
        <v>0</v>
      </c>
      <c r="V17" s="940">
        <v>2</v>
      </c>
      <c r="W17" s="941">
        <v>0</v>
      </c>
    </row>
    <row r="18" spans="1:23" ht="31.5" customHeight="1">
      <c r="A18" s="923" t="s">
        <v>738</v>
      </c>
      <c r="B18" s="924" t="s">
        <v>729</v>
      </c>
      <c r="C18" s="929">
        <f aca="true" t="shared" si="6" ref="C18:W18">SUM(C19:C20)</f>
        <v>1433</v>
      </c>
      <c r="D18" s="929">
        <f t="shared" si="6"/>
        <v>1380</v>
      </c>
      <c r="E18" s="939">
        <f t="shared" si="6"/>
        <v>4</v>
      </c>
      <c r="F18" s="929">
        <f t="shared" si="6"/>
        <v>894</v>
      </c>
      <c r="G18" s="939">
        <f t="shared" si="6"/>
        <v>156</v>
      </c>
      <c r="H18" s="929">
        <f t="shared" si="6"/>
        <v>98</v>
      </c>
      <c r="I18" s="939">
        <f t="shared" si="6"/>
        <v>96</v>
      </c>
      <c r="J18" s="939">
        <f t="shared" si="6"/>
        <v>132</v>
      </c>
      <c r="K18" s="939">
        <f t="shared" si="6"/>
        <v>10</v>
      </c>
      <c r="L18" s="939">
        <f t="shared" si="6"/>
        <v>1</v>
      </c>
      <c r="M18" s="939">
        <f t="shared" si="6"/>
        <v>9</v>
      </c>
      <c r="N18" s="939">
        <f t="shared" si="6"/>
        <v>33</v>
      </c>
      <c r="O18" s="939">
        <f t="shared" si="6"/>
        <v>15</v>
      </c>
      <c r="P18" s="939">
        <f t="shared" si="6"/>
        <v>7</v>
      </c>
      <c r="Q18" s="939">
        <f t="shared" si="6"/>
        <v>3</v>
      </c>
      <c r="R18" s="939">
        <f t="shared" si="6"/>
        <v>2</v>
      </c>
      <c r="S18" s="929">
        <f t="shared" si="6"/>
        <v>6</v>
      </c>
      <c r="T18" s="939">
        <f t="shared" si="6"/>
        <v>10</v>
      </c>
      <c r="U18" s="939">
        <f t="shared" si="6"/>
        <v>4</v>
      </c>
      <c r="V18" s="942">
        <f t="shared" si="6"/>
        <v>6</v>
      </c>
      <c r="W18" s="943">
        <f t="shared" si="6"/>
        <v>0</v>
      </c>
    </row>
    <row r="19" spans="1:23" ht="19.5" customHeight="1">
      <c r="A19" s="928"/>
      <c r="B19" s="924" t="s">
        <v>730</v>
      </c>
      <c r="C19" s="929">
        <f>SUM(D19,K19,N19,T19)</f>
        <v>1127</v>
      </c>
      <c r="D19" s="929">
        <f>SUM(E19:J19)</f>
        <v>1093</v>
      </c>
      <c r="E19" s="938">
        <v>3</v>
      </c>
      <c r="F19" s="938">
        <v>719</v>
      </c>
      <c r="G19" s="938">
        <v>145</v>
      </c>
      <c r="H19" s="938">
        <v>73</v>
      </c>
      <c r="I19" s="938">
        <v>81</v>
      </c>
      <c r="J19" s="938">
        <v>72</v>
      </c>
      <c r="K19" s="938">
        <f>SUM(L19:M19)</f>
        <v>2</v>
      </c>
      <c r="L19" s="938" t="s">
        <v>110</v>
      </c>
      <c r="M19" s="938">
        <v>2</v>
      </c>
      <c r="N19" s="939">
        <f>SUM(O19:S19)</f>
        <v>27</v>
      </c>
      <c r="O19" s="938">
        <v>14</v>
      </c>
      <c r="P19" s="938">
        <v>7</v>
      </c>
      <c r="Q19" s="938">
        <v>1</v>
      </c>
      <c r="R19" s="938">
        <v>1</v>
      </c>
      <c r="S19" s="938">
        <v>4</v>
      </c>
      <c r="T19" s="938">
        <f>SUM(U19:W19)</f>
        <v>5</v>
      </c>
      <c r="U19" s="938">
        <v>3</v>
      </c>
      <c r="V19" s="940">
        <v>2</v>
      </c>
      <c r="W19" s="941">
        <v>0</v>
      </c>
    </row>
    <row r="20" spans="1:23" ht="19.5" customHeight="1">
      <c r="A20" s="928"/>
      <c r="B20" s="924" t="s">
        <v>731</v>
      </c>
      <c r="C20" s="929">
        <f>SUM(D20,K20,N20,T20)</f>
        <v>306</v>
      </c>
      <c r="D20" s="929">
        <f>SUM(E20:J20)</f>
        <v>287</v>
      </c>
      <c r="E20" s="938">
        <v>1</v>
      </c>
      <c r="F20" s="938">
        <v>175</v>
      </c>
      <c r="G20" s="938">
        <v>11</v>
      </c>
      <c r="H20" s="938">
        <v>25</v>
      </c>
      <c r="I20" s="938">
        <v>15</v>
      </c>
      <c r="J20" s="938">
        <v>60</v>
      </c>
      <c r="K20" s="938">
        <f>SUM(L20:M20)</f>
        <v>8</v>
      </c>
      <c r="L20" s="938">
        <v>1</v>
      </c>
      <c r="M20" s="938">
        <v>7</v>
      </c>
      <c r="N20" s="939">
        <f>SUM(O20:S20)</f>
        <v>6</v>
      </c>
      <c r="O20" s="938">
        <v>1</v>
      </c>
      <c r="P20" s="938" t="s">
        <v>110</v>
      </c>
      <c r="Q20" s="938">
        <v>2</v>
      </c>
      <c r="R20" s="938">
        <v>1</v>
      </c>
      <c r="S20" s="938">
        <v>2</v>
      </c>
      <c r="T20" s="938">
        <f>SUM(U20:W20)</f>
        <v>5</v>
      </c>
      <c r="U20" s="938">
        <v>1</v>
      </c>
      <c r="V20" s="940">
        <v>4</v>
      </c>
      <c r="W20" s="941">
        <v>0</v>
      </c>
    </row>
    <row r="21" spans="1:23" ht="31.5" customHeight="1">
      <c r="A21" s="932" t="s">
        <v>739</v>
      </c>
      <c r="B21" s="933" t="s">
        <v>729</v>
      </c>
      <c r="C21" s="934">
        <f aca="true" t="shared" si="7" ref="C21:W21">SUM(C22:C23)</f>
        <v>1432</v>
      </c>
      <c r="D21" s="934">
        <f t="shared" si="7"/>
        <v>1380</v>
      </c>
      <c r="E21" s="935">
        <f t="shared" si="7"/>
        <v>8</v>
      </c>
      <c r="F21" s="934">
        <f t="shared" si="7"/>
        <v>801</v>
      </c>
      <c r="G21" s="935">
        <f t="shared" si="7"/>
        <v>124</v>
      </c>
      <c r="H21" s="934">
        <f t="shared" si="7"/>
        <v>30</v>
      </c>
      <c r="I21" s="935">
        <f t="shared" si="7"/>
        <v>270</v>
      </c>
      <c r="J21" s="935">
        <f t="shared" si="7"/>
        <v>147</v>
      </c>
      <c r="K21" s="935">
        <f t="shared" si="7"/>
        <v>4</v>
      </c>
      <c r="L21" s="935">
        <f t="shared" si="7"/>
        <v>1</v>
      </c>
      <c r="M21" s="935">
        <f t="shared" si="7"/>
        <v>3</v>
      </c>
      <c r="N21" s="935">
        <f t="shared" si="7"/>
        <v>36</v>
      </c>
      <c r="O21" s="935">
        <f t="shared" si="7"/>
        <v>11</v>
      </c>
      <c r="P21" s="935">
        <f t="shared" si="7"/>
        <v>10</v>
      </c>
      <c r="Q21" s="935">
        <f t="shared" si="7"/>
        <v>6</v>
      </c>
      <c r="R21" s="935">
        <f t="shared" si="7"/>
        <v>4</v>
      </c>
      <c r="S21" s="934">
        <f t="shared" si="7"/>
        <v>5</v>
      </c>
      <c r="T21" s="935">
        <f t="shared" si="7"/>
        <v>12</v>
      </c>
      <c r="U21" s="935">
        <f t="shared" si="7"/>
        <v>9</v>
      </c>
      <c r="V21" s="936">
        <f t="shared" si="7"/>
        <v>3</v>
      </c>
      <c r="W21" s="937">
        <f t="shared" si="7"/>
        <v>0</v>
      </c>
    </row>
    <row r="22" spans="1:23" ht="19.5" customHeight="1">
      <c r="A22" s="928"/>
      <c r="B22" s="924" t="s">
        <v>730</v>
      </c>
      <c r="C22" s="929">
        <f>SUM(D22,K22,N22,T22)</f>
        <v>1146</v>
      </c>
      <c r="D22" s="929">
        <f>SUM(E22:J22)</f>
        <v>1111</v>
      </c>
      <c r="E22" s="938">
        <v>7</v>
      </c>
      <c r="F22" s="938">
        <v>659</v>
      </c>
      <c r="G22" s="938">
        <v>117</v>
      </c>
      <c r="H22" s="938">
        <v>15</v>
      </c>
      <c r="I22" s="938">
        <v>225</v>
      </c>
      <c r="J22" s="938">
        <v>88</v>
      </c>
      <c r="K22" s="938">
        <f>SUM(L22:M22)</f>
        <v>3</v>
      </c>
      <c r="L22" s="938">
        <v>1</v>
      </c>
      <c r="M22" s="938">
        <v>2</v>
      </c>
      <c r="N22" s="939">
        <f>SUM(O22:S22)</f>
        <v>25</v>
      </c>
      <c r="O22" s="938">
        <v>9</v>
      </c>
      <c r="P22" s="938">
        <v>8</v>
      </c>
      <c r="Q22" s="938">
        <v>4</v>
      </c>
      <c r="R22" s="938">
        <v>2</v>
      </c>
      <c r="S22" s="938">
        <v>2</v>
      </c>
      <c r="T22" s="938">
        <f>SUM(U22:W22)</f>
        <v>7</v>
      </c>
      <c r="U22" s="938">
        <v>6</v>
      </c>
      <c r="V22" s="940">
        <v>1</v>
      </c>
      <c r="W22" s="941">
        <v>0</v>
      </c>
    </row>
    <row r="23" spans="1:23" ht="19.5" customHeight="1">
      <c r="A23" s="928"/>
      <c r="B23" s="924" t="s">
        <v>731</v>
      </c>
      <c r="C23" s="929">
        <f>SUM(D23,K23,N23,T23)</f>
        <v>286</v>
      </c>
      <c r="D23" s="929">
        <f>SUM(E23:J23)</f>
        <v>269</v>
      </c>
      <c r="E23" s="938">
        <v>1</v>
      </c>
      <c r="F23" s="938">
        <v>142</v>
      </c>
      <c r="G23" s="938">
        <v>7</v>
      </c>
      <c r="H23" s="938">
        <v>15</v>
      </c>
      <c r="I23" s="938">
        <v>45</v>
      </c>
      <c r="J23" s="938">
        <v>59</v>
      </c>
      <c r="K23" s="938">
        <f>SUM(L23:M23)</f>
        <v>1</v>
      </c>
      <c r="L23" s="938" t="s">
        <v>110</v>
      </c>
      <c r="M23" s="938">
        <v>1</v>
      </c>
      <c r="N23" s="939">
        <f>SUM(O23:S23)</f>
        <v>11</v>
      </c>
      <c r="O23" s="938">
        <v>2</v>
      </c>
      <c r="P23" s="938">
        <v>2</v>
      </c>
      <c r="Q23" s="938">
        <v>2</v>
      </c>
      <c r="R23" s="938">
        <v>2</v>
      </c>
      <c r="S23" s="938">
        <v>3</v>
      </c>
      <c r="T23" s="938">
        <f>SUM(U23:W23)</f>
        <v>5</v>
      </c>
      <c r="U23" s="938">
        <v>3</v>
      </c>
      <c r="V23" s="940">
        <v>2</v>
      </c>
      <c r="W23" s="941">
        <v>0</v>
      </c>
    </row>
    <row r="24" spans="1:23" ht="31.5" customHeight="1">
      <c r="A24" s="923" t="s">
        <v>740</v>
      </c>
      <c r="B24" s="924" t="s">
        <v>729</v>
      </c>
      <c r="C24" s="929">
        <f aca="true" t="shared" si="8" ref="C24:W24">SUM(C25:C26)</f>
        <v>1574</v>
      </c>
      <c r="D24" s="929">
        <f t="shared" si="8"/>
        <v>1503</v>
      </c>
      <c r="E24" s="939">
        <f t="shared" si="8"/>
        <v>8</v>
      </c>
      <c r="F24" s="929">
        <f t="shared" si="8"/>
        <v>745</v>
      </c>
      <c r="G24" s="939">
        <f t="shared" si="8"/>
        <v>103</v>
      </c>
      <c r="H24" s="929">
        <f t="shared" si="8"/>
        <v>4</v>
      </c>
      <c r="I24" s="939">
        <f t="shared" si="8"/>
        <v>494</v>
      </c>
      <c r="J24" s="939">
        <f t="shared" si="8"/>
        <v>149</v>
      </c>
      <c r="K24" s="939">
        <f t="shared" si="8"/>
        <v>14</v>
      </c>
      <c r="L24" s="939">
        <f t="shared" si="8"/>
        <v>0</v>
      </c>
      <c r="M24" s="939">
        <f t="shared" si="8"/>
        <v>14</v>
      </c>
      <c r="N24" s="939">
        <f t="shared" si="8"/>
        <v>51</v>
      </c>
      <c r="O24" s="939">
        <f t="shared" si="8"/>
        <v>13</v>
      </c>
      <c r="P24" s="939">
        <f t="shared" si="8"/>
        <v>13</v>
      </c>
      <c r="Q24" s="939">
        <f t="shared" si="8"/>
        <v>14</v>
      </c>
      <c r="R24" s="939">
        <f t="shared" si="8"/>
        <v>4</v>
      </c>
      <c r="S24" s="929">
        <f t="shared" si="8"/>
        <v>7</v>
      </c>
      <c r="T24" s="939">
        <f t="shared" si="8"/>
        <v>6</v>
      </c>
      <c r="U24" s="939">
        <f t="shared" si="8"/>
        <v>6</v>
      </c>
      <c r="V24" s="942">
        <f t="shared" si="8"/>
        <v>0</v>
      </c>
      <c r="W24" s="943">
        <f t="shared" si="8"/>
        <v>0</v>
      </c>
    </row>
    <row r="25" spans="1:23" ht="19.5" customHeight="1">
      <c r="A25" s="928"/>
      <c r="B25" s="924" t="s">
        <v>730</v>
      </c>
      <c r="C25" s="929">
        <f>SUM(D25,K25,N25,T25)</f>
        <v>1363</v>
      </c>
      <c r="D25" s="929">
        <f>SUM(E25:J25)</f>
        <v>1313</v>
      </c>
      <c r="E25" s="938">
        <v>8</v>
      </c>
      <c r="F25" s="938">
        <v>664</v>
      </c>
      <c r="G25" s="938">
        <v>96</v>
      </c>
      <c r="H25" s="938">
        <v>2</v>
      </c>
      <c r="I25" s="938">
        <v>449</v>
      </c>
      <c r="J25" s="938">
        <v>94</v>
      </c>
      <c r="K25" s="938">
        <f>SUM(L25:M25)</f>
        <v>7</v>
      </c>
      <c r="L25" s="938" t="s">
        <v>110</v>
      </c>
      <c r="M25" s="938">
        <v>7</v>
      </c>
      <c r="N25" s="939">
        <f>SUM(O25:S25)</f>
        <v>40</v>
      </c>
      <c r="O25" s="938">
        <v>11</v>
      </c>
      <c r="P25" s="938">
        <v>13</v>
      </c>
      <c r="Q25" s="938">
        <v>8</v>
      </c>
      <c r="R25" s="938">
        <v>2</v>
      </c>
      <c r="S25" s="938">
        <v>6</v>
      </c>
      <c r="T25" s="938">
        <f>SUM(U25:W25)</f>
        <v>3</v>
      </c>
      <c r="U25" s="938">
        <v>3</v>
      </c>
      <c r="V25" s="940">
        <v>0</v>
      </c>
      <c r="W25" s="941">
        <v>0</v>
      </c>
    </row>
    <row r="26" spans="1:23" ht="19.5" customHeight="1">
      <c r="A26" s="928"/>
      <c r="B26" s="924" t="s">
        <v>731</v>
      </c>
      <c r="C26" s="929">
        <f>SUM(D26,K26,N26,T26)</f>
        <v>211</v>
      </c>
      <c r="D26" s="929">
        <f>SUM(E26:J26)</f>
        <v>190</v>
      </c>
      <c r="E26" s="938" t="s">
        <v>110</v>
      </c>
      <c r="F26" s="938">
        <v>81</v>
      </c>
      <c r="G26" s="938">
        <v>7</v>
      </c>
      <c r="H26" s="938">
        <v>2</v>
      </c>
      <c r="I26" s="938">
        <v>45</v>
      </c>
      <c r="J26" s="938">
        <v>55</v>
      </c>
      <c r="K26" s="938">
        <f>SUM(L26:M26)</f>
        <v>7</v>
      </c>
      <c r="L26" s="938" t="s">
        <v>110</v>
      </c>
      <c r="M26" s="938">
        <v>7</v>
      </c>
      <c r="N26" s="939">
        <f>SUM(O26:S26)</f>
        <v>11</v>
      </c>
      <c r="O26" s="938">
        <v>2</v>
      </c>
      <c r="P26" s="938" t="s">
        <v>110</v>
      </c>
      <c r="Q26" s="938">
        <v>6</v>
      </c>
      <c r="R26" s="938">
        <v>2</v>
      </c>
      <c r="S26" s="938">
        <v>1</v>
      </c>
      <c r="T26" s="938">
        <f>SUM(U26:W26)</f>
        <v>3</v>
      </c>
      <c r="U26" s="938">
        <v>3</v>
      </c>
      <c r="V26" s="940">
        <v>0</v>
      </c>
      <c r="W26" s="941">
        <v>0</v>
      </c>
    </row>
    <row r="27" spans="1:23" ht="31.5" customHeight="1">
      <c r="A27" s="932" t="s">
        <v>741</v>
      </c>
      <c r="B27" s="933" t="s">
        <v>729</v>
      </c>
      <c r="C27" s="934">
        <f aca="true" t="shared" si="9" ref="C27:W27">SUM(C28:C29)</f>
        <v>1512</v>
      </c>
      <c r="D27" s="934">
        <f t="shared" si="9"/>
        <v>1441</v>
      </c>
      <c r="E27" s="935">
        <f t="shared" si="9"/>
        <v>19</v>
      </c>
      <c r="F27" s="934">
        <f t="shared" si="9"/>
        <v>600</v>
      </c>
      <c r="G27" s="935">
        <f t="shared" si="9"/>
        <v>57</v>
      </c>
      <c r="H27" s="934">
        <f t="shared" si="9"/>
        <v>3</v>
      </c>
      <c r="I27" s="935">
        <f t="shared" si="9"/>
        <v>656</v>
      </c>
      <c r="J27" s="935">
        <f t="shared" si="9"/>
        <v>106</v>
      </c>
      <c r="K27" s="935">
        <f t="shared" si="9"/>
        <v>9</v>
      </c>
      <c r="L27" s="935">
        <f t="shared" si="9"/>
        <v>2</v>
      </c>
      <c r="M27" s="935">
        <f t="shared" si="9"/>
        <v>7</v>
      </c>
      <c r="N27" s="935">
        <f t="shared" si="9"/>
        <v>57</v>
      </c>
      <c r="O27" s="935">
        <f t="shared" si="9"/>
        <v>20</v>
      </c>
      <c r="P27" s="935">
        <f t="shared" si="9"/>
        <v>12</v>
      </c>
      <c r="Q27" s="935">
        <f t="shared" si="9"/>
        <v>13</v>
      </c>
      <c r="R27" s="935">
        <f t="shared" si="9"/>
        <v>3</v>
      </c>
      <c r="S27" s="934">
        <f t="shared" si="9"/>
        <v>9</v>
      </c>
      <c r="T27" s="935">
        <f t="shared" si="9"/>
        <v>5</v>
      </c>
      <c r="U27" s="935">
        <f t="shared" si="9"/>
        <v>4</v>
      </c>
      <c r="V27" s="936">
        <f t="shared" si="9"/>
        <v>1</v>
      </c>
      <c r="W27" s="937">
        <f t="shared" si="9"/>
        <v>0</v>
      </c>
    </row>
    <row r="28" spans="1:23" ht="19.5" customHeight="1">
      <c r="A28" s="928"/>
      <c r="B28" s="924" t="s">
        <v>730</v>
      </c>
      <c r="C28" s="929">
        <f>SUM(D28,K28,N28,T28)</f>
        <v>1328</v>
      </c>
      <c r="D28" s="929">
        <f>SUM(E28:J28)</f>
        <v>1267</v>
      </c>
      <c r="E28" s="938">
        <v>18</v>
      </c>
      <c r="F28" s="938">
        <v>528</v>
      </c>
      <c r="G28" s="938">
        <v>52</v>
      </c>
      <c r="H28" s="938">
        <v>1</v>
      </c>
      <c r="I28" s="938">
        <v>602</v>
      </c>
      <c r="J28" s="938">
        <v>66</v>
      </c>
      <c r="K28" s="938">
        <f>SUM(L28:M28)</f>
        <v>9</v>
      </c>
      <c r="L28" s="938">
        <v>2</v>
      </c>
      <c r="M28" s="938">
        <v>7</v>
      </c>
      <c r="N28" s="939">
        <f>SUM(O28:S28)</f>
        <v>48</v>
      </c>
      <c r="O28" s="938">
        <v>19</v>
      </c>
      <c r="P28" s="938">
        <v>12</v>
      </c>
      <c r="Q28" s="938">
        <v>8</v>
      </c>
      <c r="R28" s="938">
        <v>2</v>
      </c>
      <c r="S28" s="938">
        <v>7</v>
      </c>
      <c r="T28" s="938">
        <f>SUM(U28:W28)</f>
        <v>4</v>
      </c>
      <c r="U28" s="938">
        <v>3</v>
      </c>
      <c r="V28" s="940">
        <v>1</v>
      </c>
      <c r="W28" s="941">
        <v>0</v>
      </c>
    </row>
    <row r="29" spans="1:23" ht="19.5" customHeight="1">
      <c r="A29" s="928"/>
      <c r="B29" s="924" t="s">
        <v>731</v>
      </c>
      <c r="C29" s="929">
        <f>SUM(D29,K29,N29,T29)</f>
        <v>184</v>
      </c>
      <c r="D29" s="929">
        <f>SUM(E29:J29)</f>
        <v>174</v>
      </c>
      <c r="E29" s="938">
        <v>1</v>
      </c>
      <c r="F29" s="938">
        <v>72</v>
      </c>
      <c r="G29" s="938">
        <v>5</v>
      </c>
      <c r="H29" s="938">
        <v>2</v>
      </c>
      <c r="I29" s="938">
        <v>54</v>
      </c>
      <c r="J29" s="938">
        <v>40</v>
      </c>
      <c r="K29" s="938">
        <f>SUM(L29:M29)</f>
        <v>0</v>
      </c>
      <c r="L29" s="938" t="s">
        <v>110</v>
      </c>
      <c r="M29" s="938" t="s">
        <v>110</v>
      </c>
      <c r="N29" s="939">
        <f>SUM(O29:S29)</f>
        <v>9</v>
      </c>
      <c r="O29" s="938">
        <v>1</v>
      </c>
      <c r="P29" s="938" t="s">
        <v>110</v>
      </c>
      <c r="Q29" s="938">
        <v>5</v>
      </c>
      <c r="R29" s="938">
        <v>1</v>
      </c>
      <c r="S29" s="938">
        <v>2</v>
      </c>
      <c r="T29" s="938">
        <f>SUM(U29:W29)</f>
        <v>1</v>
      </c>
      <c r="U29" s="938">
        <v>1</v>
      </c>
      <c r="V29" s="940">
        <v>0</v>
      </c>
      <c r="W29" s="941">
        <v>0</v>
      </c>
    </row>
    <row r="30" spans="1:23" ht="31.5" customHeight="1">
      <c r="A30" s="923" t="s">
        <v>742</v>
      </c>
      <c r="B30" s="924" t="s">
        <v>729</v>
      </c>
      <c r="C30" s="929">
        <f aca="true" t="shared" si="10" ref="C30:W30">SUM(C31:C32)</f>
        <v>1274</v>
      </c>
      <c r="D30" s="929">
        <f t="shared" si="10"/>
        <v>1226</v>
      </c>
      <c r="E30" s="939">
        <f t="shared" si="10"/>
        <v>36</v>
      </c>
      <c r="F30" s="929">
        <f t="shared" si="10"/>
        <v>372</v>
      </c>
      <c r="G30" s="939">
        <f t="shared" si="10"/>
        <v>36</v>
      </c>
      <c r="H30" s="929">
        <f t="shared" si="10"/>
        <v>3</v>
      </c>
      <c r="I30" s="939">
        <f t="shared" si="10"/>
        <v>670</v>
      </c>
      <c r="J30" s="939">
        <f t="shared" si="10"/>
        <v>109</v>
      </c>
      <c r="K30" s="939">
        <f t="shared" si="10"/>
        <v>5</v>
      </c>
      <c r="L30" s="939">
        <f t="shared" si="10"/>
        <v>0</v>
      </c>
      <c r="M30" s="939">
        <f t="shared" si="10"/>
        <v>5</v>
      </c>
      <c r="N30" s="939">
        <f t="shared" si="10"/>
        <v>41</v>
      </c>
      <c r="O30" s="939">
        <f t="shared" si="10"/>
        <v>12</v>
      </c>
      <c r="P30" s="939">
        <f t="shared" si="10"/>
        <v>9</v>
      </c>
      <c r="Q30" s="939">
        <f t="shared" si="10"/>
        <v>14</v>
      </c>
      <c r="R30" s="939">
        <f t="shared" si="10"/>
        <v>3</v>
      </c>
      <c r="S30" s="929">
        <f t="shared" si="10"/>
        <v>3</v>
      </c>
      <c r="T30" s="939">
        <f t="shared" si="10"/>
        <v>2</v>
      </c>
      <c r="U30" s="939">
        <f t="shared" si="10"/>
        <v>1</v>
      </c>
      <c r="V30" s="942">
        <f t="shared" si="10"/>
        <v>1</v>
      </c>
      <c r="W30" s="943">
        <f t="shared" si="10"/>
        <v>0</v>
      </c>
    </row>
    <row r="31" spans="1:23" ht="19.5" customHeight="1">
      <c r="A31" s="928"/>
      <c r="B31" s="924" t="s">
        <v>730</v>
      </c>
      <c r="C31" s="929">
        <f>SUM(D31,K31,N31,T31)</f>
        <v>1139</v>
      </c>
      <c r="D31" s="929">
        <f>SUM(E31:J31)</f>
        <v>1097</v>
      </c>
      <c r="E31" s="938">
        <v>35</v>
      </c>
      <c r="F31" s="938">
        <v>329</v>
      </c>
      <c r="G31" s="938">
        <v>35</v>
      </c>
      <c r="H31" s="938">
        <v>3</v>
      </c>
      <c r="I31" s="938">
        <v>617</v>
      </c>
      <c r="J31" s="938">
        <v>78</v>
      </c>
      <c r="K31" s="938">
        <f>SUM(L31:M31)</f>
        <v>4</v>
      </c>
      <c r="L31" s="938" t="s">
        <v>110</v>
      </c>
      <c r="M31" s="938">
        <v>4</v>
      </c>
      <c r="N31" s="939">
        <f>SUM(O31:S31)</f>
        <v>36</v>
      </c>
      <c r="O31" s="938">
        <v>10</v>
      </c>
      <c r="P31" s="938">
        <v>9</v>
      </c>
      <c r="Q31" s="938">
        <v>12</v>
      </c>
      <c r="R31" s="938">
        <v>2</v>
      </c>
      <c r="S31" s="938">
        <v>3</v>
      </c>
      <c r="T31" s="938">
        <f>SUM(U31:W31)</f>
        <v>2</v>
      </c>
      <c r="U31" s="938">
        <v>1</v>
      </c>
      <c r="V31" s="940">
        <v>1</v>
      </c>
      <c r="W31" s="941">
        <v>0</v>
      </c>
    </row>
    <row r="32" spans="1:23" ht="19.5" customHeight="1">
      <c r="A32" s="928"/>
      <c r="B32" s="924" t="s">
        <v>731</v>
      </c>
      <c r="C32" s="929">
        <f>SUM(D32,K32,N32,T32)</f>
        <v>135</v>
      </c>
      <c r="D32" s="929">
        <f>SUM(E32:J32)</f>
        <v>129</v>
      </c>
      <c r="E32" s="938">
        <v>1</v>
      </c>
      <c r="F32" s="938">
        <v>43</v>
      </c>
      <c r="G32" s="938">
        <v>1</v>
      </c>
      <c r="H32" s="938" t="s">
        <v>110</v>
      </c>
      <c r="I32" s="938">
        <v>53</v>
      </c>
      <c r="J32" s="938">
        <v>31</v>
      </c>
      <c r="K32" s="938">
        <f>SUM(L32:M32)</f>
        <v>1</v>
      </c>
      <c r="L32" s="938" t="s">
        <v>110</v>
      </c>
      <c r="M32" s="938">
        <v>1</v>
      </c>
      <c r="N32" s="939">
        <f>SUM(O32:S32)</f>
        <v>5</v>
      </c>
      <c r="O32" s="938">
        <v>2</v>
      </c>
      <c r="P32" s="938" t="s">
        <v>110</v>
      </c>
      <c r="Q32" s="938">
        <v>2</v>
      </c>
      <c r="R32" s="938">
        <v>1</v>
      </c>
      <c r="S32" s="938" t="s">
        <v>110</v>
      </c>
      <c r="T32" s="938">
        <f>SUM(U32:W32)</f>
        <v>0</v>
      </c>
      <c r="U32" s="938">
        <v>0</v>
      </c>
      <c r="V32" s="940">
        <v>0</v>
      </c>
      <c r="W32" s="941">
        <v>0</v>
      </c>
    </row>
    <row r="33" spans="1:23" ht="31.5" customHeight="1">
      <c r="A33" s="932" t="s">
        <v>743</v>
      </c>
      <c r="B33" s="933" t="s">
        <v>729</v>
      </c>
      <c r="C33" s="934">
        <f aca="true" t="shared" si="11" ref="C33:W33">SUM(C34:C35)</f>
        <v>822</v>
      </c>
      <c r="D33" s="934">
        <f t="shared" si="11"/>
        <v>785</v>
      </c>
      <c r="E33" s="935">
        <f t="shared" si="11"/>
        <v>43</v>
      </c>
      <c r="F33" s="934">
        <f t="shared" si="11"/>
        <v>215</v>
      </c>
      <c r="G33" s="935">
        <f t="shared" si="11"/>
        <v>21</v>
      </c>
      <c r="H33" s="934">
        <f t="shared" si="11"/>
        <v>1</v>
      </c>
      <c r="I33" s="935">
        <f t="shared" si="11"/>
        <v>456</v>
      </c>
      <c r="J33" s="935">
        <f t="shared" si="11"/>
        <v>49</v>
      </c>
      <c r="K33" s="935">
        <f t="shared" si="11"/>
        <v>12</v>
      </c>
      <c r="L33" s="935">
        <f t="shared" si="11"/>
        <v>1</v>
      </c>
      <c r="M33" s="935">
        <f t="shared" si="11"/>
        <v>11</v>
      </c>
      <c r="N33" s="935">
        <f t="shared" si="11"/>
        <v>22</v>
      </c>
      <c r="O33" s="935">
        <f t="shared" si="11"/>
        <v>4</v>
      </c>
      <c r="P33" s="935">
        <f t="shared" si="11"/>
        <v>6</v>
      </c>
      <c r="Q33" s="935">
        <f t="shared" si="11"/>
        <v>5</v>
      </c>
      <c r="R33" s="935">
        <f t="shared" si="11"/>
        <v>2</v>
      </c>
      <c r="S33" s="934">
        <f t="shared" si="11"/>
        <v>5</v>
      </c>
      <c r="T33" s="935">
        <f t="shared" si="11"/>
        <v>3</v>
      </c>
      <c r="U33" s="935">
        <f t="shared" si="11"/>
        <v>2</v>
      </c>
      <c r="V33" s="936">
        <f t="shared" si="11"/>
        <v>1</v>
      </c>
      <c r="W33" s="937">
        <f t="shared" si="11"/>
        <v>0</v>
      </c>
    </row>
    <row r="34" spans="1:23" ht="19.5" customHeight="1">
      <c r="A34" s="928"/>
      <c r="B34" s="924" t="s">
        <v>730</v>
      </c>
      <c r="C34" s="929">
        <f>SUM(D34,K34,N34,T34)</f>
        <v>753</v>
      </c>
      <c r="D34" s="929">
        <f>SUM(E34:J34)</f>
        <v>720</v>
      </c>
      <c r="E34" s="938">
        <v>43</v>
      </c>
      <c r="F34" s="938">
        <v>204</v>
      </c>
      <c r="G34" s="938">
        <v>21</v>
      </c>
      <c r="H34" s="938">
        <v>1</v>
      </c>
      <c r="I34" s="938">
        <v>416</v>
      </c>
      <c r="J34" s="938">
        <v>35</v>
      </c>
      <c r="K34" s="938">
        <f>SUM(L34:M34)</f>
        <v>11</v>
      </c>
      <c r="L34" s="938">
        <v>1</v>
      </c>
      <c r="M34" s="938">
        <v>10</v>
      </c>
      <c r="N34" s="939">
        <f>SUM(O34:S34)</f>
        <v>19</v>
      </c>
      <c r="O34" s="938">
        <v>4</v>
      </c>
      <c r="P34" s="938">
        <v>4</v>
      </c>
      <c r="Q34" s="938">
        <v>4</v>
      </c>
      <c r="R34" s="938">
        <v>2</v>
      </c>
      <c r="S34" s="938">
        <v>5</v>
      </c>
      <c r="T34" s="938">
        <f>SUM(U34:W34)</f>
        <v>3</v>
      </c>
      <c r="U34" s="938">
        <v>2</v>
      </c>
      <c r="V34" s="940">
        <v>1</v>
      </c>
      <c r="W34" s="941">
        <v>0</v>
      </c>
    </row>
    <row r="35" spans="1:23" ht="19.5" customHeight="1">
      <c r="A35" s="928"/>
      <c r="B35" s="924" t="s">
        <v>731</v>
      </c>
      <c r="C35" s="929">
        <f>SUM(D35,K35,N35,T35)</f>
        <v>69</v>
      </c>
      <c r="D35" s="929">
        <f>SUM(E35:J35)</f>
        <v>65</v>
      </c>
      <c r="E35" s="938" t="s">
        <v>110</v>
      </c>
      <c r="F35" s="938">
        <v>11</v>
      </c>
      <c r="G35" s="938" t="s">
        <v>110</v>
      </c>
      <c r="H35" s="938" t="s">
        <v>110</v>
      </c>
      <c r="I35" s="938">
        <v>40</v>
      </c>
      <c r="J35" s="938">
        <v>14</v>
      </c>
      <c r="K35" s="938">
        <f>SUM(L35:M35)</f>
        <v>1</v>
      </c>
      <c r="L35" s="938" t="s">
        <v>110</v>
      </c>
      <c r="M35" s="938">
        <v>1</v>
      </c>
      <c r="N35" s="939">
        <f>SUM(O35:S35)</f>
        <v>3</v>
      </c>
      <c r="O35" s="938" t="s">
        <v>110</v>
      </c>
      <c r="P35" s="938">
        <v>2</v>
      </c>
      <c r="Q35" s="938">
        <v>1</v>
      </c>
      <c r="R35" s="938" t="s">
        <v>110</v>
      </c>
      <c r="S35" s="938" t="s">
        <v>110</v>
      </c>
      <c r="T35" s="938">
        <f>SUM(U35:W35)</f>
        <v>0</v>
      </c>
      <c r="U35" s="938">
        <v>0</v>
      </c>
      <c r="V35" s="940">
        <v>0</v>
      </c>
      <c r="W35" s="941">
        <v>0</v>
      </c>
    </row>
    <row r="36" spans="1:23" ht="31.5" customHeight="1">
      <c r="A36" s="923" t="s">
        <v>744</v>
      </c>
      <c r="B36" s="924" t="s">
        <v>729</v>
      </c>
      <c r="C36" s="929">
        <f aca="true" t="shared" si="12" ref="C36:W36">SUM(C37:C38)</f>
        <v>592</v>
      </c>
      <c r="D36" s="929">
        <f t="shared" si="12"/>
        <v>551</v>
      </c>
      <c r="E36" s="939">
        <f t="shared" si="12"/>
        <v>40</v>
      </c>
      <c r="F36" s="929">
        <f t="shared" si="12"/>
        <v>127</v>
      </c>
      <c r="G36" s="939">
        <f t="shared" si="12"/>
        <v>5</v>
      </c>
      <c r="H36" s="929">
        <f t="shared" si="12"/>
        <v>1</v>
      </c>
      <c r="I36" s="939">
        <f t="shared" si="12"/>
        <v>333</v>
      </c>
      <c r="J36" s="939">
        <f t="shared" si="12"/>
        <v>45</v>
      </c>
      <c r="K36" s="939">
        <f t="shared" si="12"/>
        <v>15</v>
      </c>
      <c r="L36" s="939">
        <f t="shared" si="12"/>
        <v>1</v>
      </c>
      <c r="M36" s="939">
        <f t="shared" si="12"/>
        <v>14</v>
      </c>
      <c r="N36" s="939">
        <f t="shared" si="12"/>
        <v>19</v>
      </c>
      <c r="O36" s="939">
        <f t="shared" si="12"/>
        <v>5</v>
      </c>
      <c r="P36" s="939">
        <f t="shared" si="12"/>
        <v>3</v>
      </c>
      <c r="Q36" s="939">
        <f t="shared" si="12"/>
        <v>3</v>
      </c>
      <c r="R36" s="939">
        <f t="shared" si="12"/>
        <v>2</v>
      </c>
      <c r="S36" s="929">
        <f t="shared" si="12"/>
        <v>6</v>
      </c>
      <c r="T36" s="939">
        <f t="shared" si="12"/>
        <v>7</v>
      </c>
      <c r="U36" s="939">
        <f t="shared" si="12"/>
        <v>0</v>
      </c>
      <c r="V36" s="942">
        <f t="shared" si="12"/>
        <v>7</v>
      </c>
      <c r="W36" s="943">
        <f t="shared" si="12"/>
        <v>0</v>
      </c>
    </row>
    <row r="37" spans="1:23" ht="19.5" customHeight="1">
      <c r="A37" s="928"/>
      <c r="B37" s="924" t="s">
        <v>730</v>
      </c>
      <c r="C37" s="929">
        <f>SUM(D37,K37,N37,T37)</f>
        <v>534</v>
      </c>
      <c r="D37" s="929">
        <f>SUM(E37:J37)</f>
        <v>500</v>
      </c>
      <c r="E37" s="938">
        <v>40</v>
      </c>
      <c r="F37" s="938">
        <v>113</v>
      </c>
      <c r="G37" s="938">
        <v>5</v>
      </c>
      <c r="H37" s="938">
        <v>1</v>
      </c>
      <c r="I37" s="938">
        <v>305</v>
      </c>
      <c r="J37" s="938">
        <v>36</v>
      </c>
      <c r="K37" s="938">
        <f>SUM(L37:M37)</f>
        <v>13</v>
      </c>
      <c r="L37" s="938">
        <v>1</v>
      </c>
      <c r="M37" s="938">
        <v>12</v>
      </c>
      <c r="N37" s="939">
        <f>SUM(O37:S37)</f>
        <v>18</v>
      </c>
      <c r="O37" s="938">
        <v>5</v>
      </c>
      <c r="P37" s="938">
        <v>3</v>
      </c>
      <c r="Q37" s="938">
        <v>3</v>
      </c>
      <c r="R37" s="938">
        <v>2</v>
      </c>
      <c r="S37" s="938">
        <v>5</v>
      </c>
      <c r="T37" s="938">
        <f>SUM(U37:W37)</f>
        <v>3</v>
      </c>
      <c r="U37" s="938">
        <v>0</v>
      </c>
      <c r="V37" s="940">
        <v>3</v>
      </c>
      <c r="W37" s="941">
        <v>0</v>
      </c>
    </row>
    <row r="38" spans="1:23" ht="19.5" customHeight="1">
      <c r="A38" s="928"/>
      <c r="B38" s="924" t="s">
        <v>731</v>
      </c>
      <c r="C38" s="929">
        <f>SUM(D38,K38,N38,T38)</f>
        <v>58</v>
      </c>
      <c r="D38" s="929">
        <f>SUM(E38:J38)</f>
        <v>51</v>
      </c>
      <c r="E38" s="938" t="s">
        <v>110</v>
      </c>
      <c r="F38" s="938">
        <v>14</v>
      </c>
      <c r="G38" s="938" t="s">
        <v>110</v>
      </c>
      <c r="H38" s="938" t="s">
        <v>110</v>
      </c>
      <c r="I38" s="938">
        <v>28</v>
      </c>
      <c r="J38" s="938">
        <v>9</v>
      </c>
      <c r="K38" s="938">
        <f>SUM(L38:M38)</f>
        <v>2</v>
      </c>
      <c r="L38" s="938" t="s">
        <v>110</v>
      </c>
      <c r="M38" s="938">
        <v>2</v>
      </c>
      <c r="N38" s="939">
        <f>SUM(O38:S38)</f>
        <v>1</v>
      </c>
      <c r="O38" s="938" t="s">
        <v>110</v>
      </c>
      <c r="P38" s="938" t="s">
        <v>110</v>
      </c>
      <c r="Q38" s="938" t="s">
        <v>110</v>
      </c>
      <c r="R38" s="938" t="s">
        <v>110</v>
      </c>
      <c r="S38" s="938">
        <v>1</v>
      </c>
      <c r="T38" s="938">
        <f>SUM(U38:W38)</f>
        <v>4</v>
      </c>
      <c r="U38" s="938">
        <v>0</v>
      </c>
      <c r="V38" s="940">
        <v>4</v>
      </c>
      <c r="W38" s="941">
        <v>0</v>
      </c>
    </row>
    <row r="39" spans="1:23" ht="31.5" customHeight="1">
      <c r="A39" s="932" t="s">
        <v>745</v>
      </c>
      <c r="B39" s="933" t="s">
        <v>729</v>
      </c>
      <c r="C39" s="934">
        <f aca="true" t="shared" si="13" ref="C39:W39">SUM(C40:C41)</f>
        <v>503</v>
      </c>
      <c r="D39" s="934">
        <f t="shared" si="13"/>
        <v>446</v>
      </c>
      <c r="E39" s="935">
        <f t="shared" si="13"/>
        <v>25</v>
      </c>
      <c r="F39" s="934">
        <f t="shared" si="13"/>
        <v>78</v>
      </c>
      <c r="G39" s="935">
        <f t="shared" si="13"/>
        <v>0</v>
      </c>
      <c r="H39" s="934">
        <f t="shared" si="13"/>
        <v>0</v>
      </c>
      <c r="I39" s="935">
        <f t="shared" si="13"/>
        <v>283</v>
      </c>
      <c r="J39" s="935">
        <f t="shared" si="13"/>
        <v>60</v>
      </c>
      <c r="K39" s="935">
        <f t="shared" si="13"/>
        <v>27</v>
      </c>
      <c r="L39" s="935">
        <f t="shared" si="13"/>
        <v>1</v>
      </c>
      <c r="M39" s="935">
        <f t="shared" si="13"/>
        <v>26</v>
      </c>
      <c r="N39" s="935">
        <f t="shared" si="13"/>
        <v>18</v>
      </c>
      <c r="O39" s="935">
        <f t="shared" si="13"/>
        <v>0</v>
      </c>
      <c r="P39" s="935">
        <f t="shared" si="13"/>
        <v>3</v>
      </c>
      <c r="Q39" s="935">
        <f t="shared" si="13"/>
        <v>0</v>
      </c>
      <c r="R39" s="935">
        <f t="shared" si="13"/>
        <v>3</v>
      </c>
      <c r="S39" s="934">
        <f t="shared" si="13"/>
        <v>12</v>
      </c>
      <c r="T39" s="935">
        <f t="shared" si="13"/>
        <v>12</v>
      </c>
      <c r="U39" s="935">
        <f t="shared" si="13"/>
        <v>1</v>
      </c>
      <c r="V39" s="936">
        <f t="shared" si="13"/>
        <v>11</v>
      </c>
      <c r="W39" s="937">
        <f t="shared" si="13"/>
        <v>0</v>
      </c>
    </row>
    <row r="40" spans="1:23" ht="19.5" customHeight="1">
      <c r="A40" s="928"/>
      <c r="B40" s="924" t="s">
        <v>730</v>
      </c>
      <c r="C40" s="929">
        <f>SUM(D40,K40,N40,T40)</f>
        <v>469</v>
      </c>
      <c r="D40" s="929">
        <f>SUM(E40:J40)</f>
        <v>417</v>
      </c>
      <c r="E40" s="938">
        <v>25</v>
      </c>
      <c r="F40" s="938">
        <v>76</v>
      </c>
      <c r="G40" s="938" t="s">
        <v>110</v>
      </c>
      <c r="H40" s="938" t="s">
        <v>110</v>
      </c>
      <c r="I40" s="938">
        <v>260</v>
      </c>
      <c r="J40" s="938">
        <v>56</v>
      </c>
      <c r="K40" s="938">
        <f>SUM(L40:M40)</f>
        <v>27</v>
      </c>
      <c r="L40" s="938">
        <v>1</v>
      </c>
      <c r="M40" s="938">
        <v>26</v>
      </c>
      <c r="N40" s="939">
        <f>SUM(O40:S40)</f>
        <v>18</v>
      </c>
      <c r="O40" s="938" t="s">
        <v>110</v>
      </c>
      <c r="P40" s="938">
        <v>3</v>
      </c>
      <c r="Q40" s="938" t="s">
        <v>110</v>
      </c>
      <c r="R40" s="938">
        <v>3</v>
      </c>
      <c r="S40" s="938">
        <v>12</v>
      </c>
      <c r="T40" s="938">
        <f>SUM(U40:W40)</f>
        <v>7</v>
      </c>
      <c r="U40" s="938">
        <v>1</v>
      </c>
      <c r="V40" s="940">
        <v>6</v>
      </c>
      <c r="W40" s="941">
        <v>0</v>
      </c>
    </row>
    <row r="41" spans="1:23" ht="19.5" customHeight="1">
      <c r="A41" s="928"/>
      <c r="B41" s="924" t="s">
        <v>731</v>
      </c>
      <c r="C41" s="929">
        <f>SUM(D41,K41,N41,T41)</f>
        <v>34</v>
      </c>
      <c r="D41" s="929">
        <f>SUM(E41:J41)</f>
        <v>29</v>
      </c>
      <c r="E41" s="938" t="s">
        <v>110</v>
      </c>
      <c r="F41" s="938">
        <v>2</v>
      </c>
      <c r="G41" s="938" t="s">
        <v>110</v>
      </c>
      <c r="H41" s="938" t="s">
        <v>110</v>
      </c>
      <c r="I41" s="938">
        <v>23</v>
      </c>
      <c r="J41" s="938">
        <v>4</v>
      </c>
      <c r="K41" s="938">
        <f>SUM(L41:M41)</f>
        <v>0</v>
      </c>
      <c r="L41" s="938" t="s">
        <v>110</v>
      </c>
      <c r="M41" s="938" t="s">
        <v>110</v>
      </c>
      <c r="N41" s="939">
        <f>SUM(O41:S41)</f>
        <v>0</v>
      </c>
      <c r="O41" s="938" t="s">
        <v>110</v>
      </c>
      <c r="P41" s="938" t="s">
        <v>110</v>
      </c>
      <c r="Q41" s="938" t="s">
        <v>110</v>
      </c>
      <c r="R41" s="938" t="s">
        <v>110</v>
      </c>
      <c r="S41" s="938" t="s">
        <v>110</v>
      </c>
      <c r="T41" s="938">
        <f>SUM(U41:W41)</f>
        <v>5</v>
      </c>
      <c r="U41" s="938">
        <v>0</v>
      </c>
      <c r="V41" s="940">
        <v>5</v>
      </c>
      <c r="W41" s="941">
        <v>0</v>
      </c>
    </row>
    <row r="42" spans="1:23" ht="31.5" customHeight="1">
      <c r="A42" s="923" t="s">
        <v>746</v>
      </c>
      <c r="B42" s="924" t="s">
        <v>729</v>
      </c>
      <c r="C42" s="929">
        <f aca="true" t="shared" si="14" ref="C42:W42">SUM(C43:C44)</f>
        <v>415</v>
      </c>
      <c r="D42" s="929">
        <f t="shared" si="14"/>
        <v>365</v>
      </c>
      <c r="E42" s="939">
        <f t="shared" si="14"/>
        <v>19</v>
      </c>
      <c r="F42" s="929">
        <f t="shared" si="14"/>
        <v>46</v>
      </c>
      <c r="G42" s="939">
        <f t="shared" si="14"/>
        <v>0</v>
      </c>
      <c r="H42" s="929">
        <f t="shared" si="14"/>
        <v>0</v>
      </c>
      <c r="I42" s="939">
        <f t="shared" si="14"/>
        <v>230</v>
      </c>
      <c r="J42" s="939">
        <f t="shared" si="14"/>
        <v>70</v>
      </c>
      <c r="K42" s="939">
        <f t="shared" si="14"/>
        <v>15</v>
      </c>
      <c r="L42" s="939">
        <f t="shared" si="14"/>
        <v>4</v>
      </c>
      <c r="M42" s="939">
        <f t="shared" si="14"/>
        <v>11</v>
      </c>
      <c r="N42" s="939">
        <f t="shared" si="14"/>
        <v>10</v>
      </c>
      <c r="O42" s="939">
        <f t="shared" si="14"/>
        <v>1</v>
      </c>
      <c r="P42" s="939">
        <f t="shared" si="14"/>
        <v>1</v>
      </c>
      <c r="Q42" s="939">
        <f t="shared" si="14"/>
        <v>0</v>
      </c>
      <c r="R42" s="939">
        <f t="shared" si="14"/>
        <v>1</v>
      </c>
      <c r="S42" s="929">
        <f t="shared" si="14"/>
        <v>7</v>
      </c>
      <c r="T42" s="939">
        <f t="shared" si="14"/>
        <v>25</v>
      </c>
      <c r="U42" s="939">
        <f t="shared" si="14"/>
        <v>4</v>
      </c>
      <c r="V42" s="942">
        <f t="shared" si="14"/>
        <v>21</v>
      </c>
      <c r="W42" s="943">
        <f t="shared" si="14"/>
        <v>0</v>
      </c>
    </row>
    <row r="43" spans="1:23" ht="19.5" customHeight="1">
      <c r="A43" s="928"/>
      <c r="B43" s="924" t="s">
        <v>730</v>
      </c>
      <c r="C43" s="929">
        <f>SUM(D43,K43,N43,T43)</f>
        <v>380</v>
      </c>
      <c r="D43" s="929">
        <f>SUM(E43:J43)</f>
        <v>332</v>
      </c>
      <c r="E43" s="938">
        <v>18</v>
      </c>
      <c r="F43" s="938">
        <v>44</v>
      </c>
      <c r="G43" s="938" t="s">
        <v>110</v>
      </c>
      <c r="H43" s="938" t="s">
        <v>110</v>
      </c>
      <c r="I43" s="938">
        <v>210</v>
      </c>
      <c r="J43" s="938">
        <v>60</v>
      </c>
      <c r="K43" s="938">
        <f>SUM(L43:M43)</f>
        <v>15</v>
      </c>
      <c r="L43" s="938">
        <v>4</v>
      </c>
      <c r="M43" s="938">
        <v>11</v>
      </c>
      <c r="N43" s="939">
        <f>SUM(O43:S43)</f>
        <v>10</v>
      </c>
      <c r="O43" s="938">
        <v>1</v>
      </c>
      <c r="P43" s="938">
        <v>1</v>
      </c>
      <c r="Q43" s="938" t="s">
        <v>110</v>
      </c>
      <c r="R43" s="938">
        <v>1</v>
      </c>
      <c r="S43" s="938">
        <v>7</v>
      </c>
      <c r="T43" s="938">
        <f>SUM(U43:W43)</f>
        <v>23</v>
      </c>
      <c r="U43" s="938">
        <v>4</v>
      </c>
      <c r="V43" s="940">
        <v>19</v>
      </c>
      <c r="W43" s="941">
        <v>0</v>
      </c>
    </row>
    <row r="44" spans="1:23" ht="19.5" customHeight="1">
      <c r="A44" s="928"/>
      <c r="B44" s="924" t="s">
        <v>731</v>
      </c>
      <c r="C44" s="929">
        <f>SUM(D44,K44,N44,T44)</f>
        <v>35</v>
      </c>
      <c r="D44" s="929">
        <f>SUM(E44:J44)</f>
        <v>33</v>
      </c>
      <c r="E44" s="938">
        <v>1</v>
      </c>
      <c r="F44" s="938">
        <v>2</v>
      </c>
      <c r="G44" s="938" t="s">
        <v>110</v>
      </c>
      <c r="H44" s="938" t="s">
        <v>110</v>
      </c>
      <c r="I44" s="938">
        <v>20</v>
      </c>
      <c r="J44" s="938">
        <v>10</v>
      </c>
      <c r="K44" s="938">
        <f>SUM(L44:M44)</f>
        <v>0</v>
      </c>
      <c r="L44" s="938" t="s">
        <v>110</v>
      </c>
      <c r="M44" s="938" t="s">
        <v>110</v>
      </c>
      <c r="N44" s="939">
        <f>SUM(O44:S44)</f>
        <v>0</v>
      </c>
      <c r="O44" s="938" t="s">
        <v>110</v>
      </c>
      <c r="P44" s="938" t="s">
        <v>110</v>
      </c>
      <c r="Q44" s="938" t="s">
        <v>110</v>
      </c>
      <c r="R44" s="938" t="s">
        <v>110</v>
      </c>
      <c r="S44" s="938" t="s">
        <v>110</v>
      </c>
      <c r="T44" s="938">
        <f>SUM(U44:W44)</f>
        <v>2</v>
      </c>
      <c r="U44" s="938">
        <v>0</v>
      </c>
      <c r="V44" s="940">
        <v>2</v>
      </c>
      <c r="W44" s="941">
        <v>0</v>
      </c>
    </row>
    <row r="45" spans="1:23" ht="31.5" customHeight="1">
      <c r="A45" s="923" t="s">
        <v>747</v>
      </c>
      <c r="B45" s="924" t="s">
        <v>729</v>
      </c>
      <c r="C45" s="929">
        <f aca="true" t="shared" si="15" ref="C45:W45">SUM(C46:C47)</f>
        <v>387</v>
      </c>
      <c r="D45" s="929">
        <f t="shared" si="15"/>
        <v>324</v>
      </c>
      <c r="E45" s="939">
        <f t="shared" si="15"/>
        <v>15</v>
      </c>
      <c r="F45" s="929">
        <f t="shared" si="15"/>
        <v>35</v>
      </c>
      <c r="G45" s="939">
        <f t="shared" si="15"/>
        <v>0</v>
      </c>
      <c r="H45" s="929">
        <f t="shared" si="15"/>
        <v>0</v>
      </c>
      <c r="I45" s="939">
        <f t="shared" si="15"/>
        <v>185</v>
      </c>
      <c r="J45" s="939">
        <f t="shared" si="15"/>
        <v>89</v>
      </c>
      <c r="K45" s="939">
        <f t="shared" si="15"/>
        <v>15</v>
      </c>
      <c r="L45" s="939">
        <f t="shared" si="15"/>
        <v>0</v>
      </c>
      <c r="M45" s="939">
        <f t="shared" si="15"/>
        <v>15</v>
      </c>
      <c r="N45" s="939">
        <f t="shared" si="15"/>
        <v>6</v>
      </c>
      <c r="O45" s="939">
        <f t="shared" si="15"/>
        <v>0</v>
      </c>
      <c r="P45" s="939">
        <f t="shared" si="15"/>
        <v>0</v>
      </c>
      <c r="Q45" s="939">
        <f t="shared" si="15"/>
        <v>1</v>
      </c>
      <c r="R45" s="939">
        <f t="shared" si="15"/>
        <v>0</v>
      </c>
      <c r="S45" s="929">
        <f t="shared" si="15"/>
        <v>5</v>
      </c>
      <c r="T45" s="939">
        <f t="shared" si="15"/>
        <v>42</v>
      </c>
      <c r="U45" s="939">
        <f t="shared" si="15"/>
        <v>2</v>
      </c>
      <c r="V45" s="942">
        <f t="shared" si="15"/>
        <v>40</v>
      </c>
      <c r="W45" s="943">
        <f t="shared" si="15"/>
        <v>0</v>
      </c>
    </row>
    <row r="46" spans="1:23" ht="19.5" customHeight="1">
      <c r="A46" s="928"/>
      <c r="B46" s="924" t="s">
        <v>730</v>
      </c>
      <c r="C46" s="929">
        <f>SUM(D46,K46,N46,T46)</f>
        <v>346</v>
      </c>
      <c r="D46" s="929">
        <f>SUM(E46:J46)</f>
        <v>293</v>
      </c>
      <c r="E46" s="938">
        <v>14</v>
      </c>
      <c r="F46" s="938">
        <v>31</v>
      </c>
      <c r="G46" s="938" t="s">
        <v>110</v>
      </c>
      <c r="H46" s="938" t="s">
        <v>110</v>
      </c>
      <c r="I46" s="938">
        <v>169</v>
      </c>
      <c r="J46" s="938">
        <v>79</v>
      </c>
      <c r="K46" s="938">
        <f>SUM(L46:M46)</f>
        <v>15</v>
      </c>
      <c r="L46" s="938" t="s">
        <v>110</v>
      </c>
      <c r="M46" s="938">
        <v>15</v>
      </c>
      <c r="N46" s="939">
        <f>SUM(O46:S46)</f>
        <v>5</v>
      </c>
      <c r="O46" s="938" t="s">
        <v>110</v>
      </c>
      <c r="P46" s="938" t="s">
        <v>110</v>
      </c>
      <c r="Q46" s="938">
        <v>1</v>
      </c>
      <c r="R46" s="938" t="s">
        <v>110</v>
      </c>
      <c r="S46" s="938">
        <v>4</v>
      </c>
      <c r="T46" s="938">
        <f>SUM(U46:W46)</f>
        <v>33</v>
      </c>
      <c r="U46" s="938">
        <v>1</v>
      </c>
      <c r="V46" s="940">
        <v>32</v>
      </c>
      <c r="W46" s="941">
        <v>0</v>
      </c>
    </row>
    <row r="47" spans="1:23" ht="19.5" customHeight="1">
      <c r="A47" s="928"/>
      <c r="B47" s="924" t="s">
        <v>731</v>
      </c>
      <c r="C47" s="929">
        <f>SUM(D47,K47,N47,T47)</f>
        <v>41</v>
      </c>
      <c r="D47" s="929">
        <f>SUM(E47:J47)</f>
        <v>31</v>
      </c>
      <c r="E47" s="938">
        <v>1</v>
      </c>
      <c r="F47" s="938">
        <v>4</v>
      </c>
      <c r="G47" s="938" t="s">
        <v>110</v>
      </c>
      <c r="H47" s="938" t="s">
        <v>110</v>
      </c>
      <c r="I47" s="938">
        <v>16</v>
      </c>
      <c r="J47" s="938">
        <v>10</v>
      </c>
      <c r="K47" s="938">
        <f>SUM(L47:M47)</f>
        <v>0</v>
      </c>
      <c r="L47" s="938" t="s">
        <v>110</v>
      </c>
      <c r="M47" s="938" t="s">
        <v>110</v>
      </c>
      <c r="N47" s="939">
        <f>SUM(O47:S47)</f>
        <v>1</v>
      </c>
      <c r="O47" s="938" t="s">
        <v>110</v>
      </c>
      <c r="P47" s="938" t="s">
        <v>110</v>
      </c>
      <c r="Q47" s="938" t="s">
        <v>110</v>
      </c>
      <c r="R47" s="938" t="s">
        <v>110</v>
      </c>
      <c r="S47" s="938">
        <v>1</v>
      </c>
      <c r="T47" s="938">
        <f>SUM(U47:W47)</f>
        <v>9</v>
      </c>
      <c r="U47" s="938">
        <v>1</v>
      </c>
      <c r="V47" s="940">
        <v>8</v>
      </c>
      <c r="W47" s="941">
        <v>0</v>
      </c>
    </row>
    <row r="48" spans="1:23" ht="31.5" customHeight="1">
      <c r="A48" s="923" t="s">
        <v>748</v>
      </c>
      <c r="B48" s="924" t="s">
        <v>749</v>
      </c>
      <c r="C48" s="929">
        <f aca="true" t="shared" si="16" ref="C48:W48">SUM(C49:C50)</f>
        <v>146</v>
      </c>
      <c r="D48" s="929">
        <f t="shared" si="16"/>
        <v>109</v>
      </c>
      <c r="E48" s="939">
        <f t="shared" si="16"/>
        <v>1</v>
      </c>
      <c r="F48" s="929">
        <f t="shared" si="16"/>
        <v>15</v>
      </c>
      <c r="G48" s="939">
        <f t="shared" si="16"/>
        <v>0</v>
      </c>
      <c r="H48" s="929">
        <f t="shared" si="16"/>
        <v>0</v>
      </c>
      <c r="I48" s="939">
        <f t="shared" si="16"/>
        <v>56</v>
      </c>
      <c r="J48" s="939">
        <f t="shared" si="16"/>
        <v>37</v>
      </c>
      <c r="K48" s="939">
        <f t="shared" si="16"/>
        <v>7</v>
      </c>
      <c r="L48" s="939">
        <f t="shared" si="16"/>
        <v>0</v>
      </c>
      <c r="M48" s="939">
        <f t="shared" si="16"/>
        <v>7</v>
      </c>
      <c r="N48" s="939">
        <f t="shared" si="16"/>
        <v>0</v>
      </c>
      <c r="O48" s="939">
        <f t="shared" si="16"/>
        <v>0</v>
      </c>
      <c r="P48" s="939">
        <f t="shared" si="16"/>
        <v>0</v>
      </c>
      <c r="Q48" s="939">
        <f t="shared" si="16"/>
        <v>0</v>
      </c>
      <c r="R48" s="939">
        <f t="shared" si="16"/>
        <v>0</v>
      </c>
      <c r="S48" s="929">
        <f t="shared" si="16"/>
        <v>0</v>
      </c>
      <c r="T48" s="939">
        <f t="shared" si="16"/>
        <v>30</v>
      </c>
      <c r="U48" s="939">
        <f t="shared" si="16"/>
        <v>3</v>
      </c>
      <c r="V48" s="942">
        <f t="shared" si="16"/>
        <v>27</v>
      </c>
      <c r="W48" s="943">
        <f t="shared" si="16"/>
        <v>0</v>
      </c>
    </row>
    <row r="49" spans="1:23" ht="19.5" customHeight="1">
      <c r="A49" s="928"/>
      <c r="B49" s="924" t="s">
        <v>750</v>
      </c>
      <c r="C49" s="929">
        <f>SUM(D49,K49,N49,T49)</f>
        <v>119</v>
      </c>
      <c r="D49" s="929">
        <f>SUM(E49:J49)</f>
        <v>90</v>
      </c>
      <c r="E49" s="938">
        <v>1</v>
      </c>
      <c r="F49" s="938">
        <v>13</v>
      </c>
      <c r="G49" s="938" t="s">
        <v>110</v>
      </c>
      <c r="H49" s="938" t="s">
        <v>110</v>
      </c>
      <c r="I49" s="938">
        <v>43</v>
      </c>
      <c r="J49" s="938">
        <v>33</v>
      </c>
      <c r="K49" s="938">
        <f>SUM(L49:M49)</f>
        <v>6</v>
      </c>
      <c r="L49" s="938" t="s">
        <v>110</v>
      </c>
      <c r="M49" s="938">
        <v>6</v>
      </c>
      <c r="N49" s="939">
        <f>SUM(O49:S49)</f>
        <v>0</v>
      </c>
      <c r="O49" s="938" t="s">
        <v>110</v>
      </c>
      <c r="P49" s="938" t="s">
        <v>110</v>
      </c>
      <c r="Q49" s="938" t="s">
        <v>110</v>
      </c>
      <c r="R49" s="938" t="s">
        <v>110</v>
      </c>
      <c r="S49" s="938" t="s">
        <v>110</v>
      </c>
      <c r="T49" s="938">
        <f>SUM(U49:W49)</f>
        <v>23</v>
      </c>
      <c r="U49" s="938">
        <v>2</v>
      </c>
      <c r="V49" s="940">
        <v>21</v>
      </c>
      <c r="W49" s="941">
        <v>0</v>
      </c>
    </row>
    <row r="50" spans="1:23" ht="19.5" customHeight="1">
      <c r="A50" s="928"/>
      <c r="B50" s="924" t="s">
        <v>751</v>
      </c>
      <c r="C50" s="929">
        <f>SUM(D50,K50,N50,T50)</f>
        <v>27</v>
      </c>
      <c r="D50" s="929">
        <f>SUM(E50:J50)</f>
        <v>19</v>
      </c>
      <c r="E50" s="938" t="s">
        <v>110</v>
      </c>
      <c r="F50" s="938">
        <v>2</v>
      </c>
      <c r="G50" s="938" t="s">
        <v>110</v>
      </c>
      <c r="H50" s="938" t="s">
        <v>110</v>
      </c>
      <c r="I50" s="938">
        <v>13</v>
      </c>
      <c r="J50" s="938">
        <v>4</v>
      </c>
      <c r="K50" s="938">
        <f>SUM(L50:M50)</f>
        <v>1</v>
      </c>
      <c r="L50" s="938" t="s">
        <v>110</v>
      </c>
      <c r="M50" s="938">
        <v>1</v>
      </c>
      <c r="N50" s="939">
        <f>SUM(O50:S50)</f>
        <v>0</v>
      </c>
      <c r="O50" s="938" t="s">
        <v>110</v>
      </c>
      <c r="P50" s="938" t="s">
        <v>110</v>
      </c>
      <c r="Q50" s="938" t="s">
        <v>110</v>
      </c>
      <c r="R50" s="938" t="s">
        <v>110</v>
      </c>
      <c r="S50" s="938" t="s">
        <v>110</v>
      </c>
      <c r="T50" s="938">
        <f>SUM(U50:W50)</f>
        <v>7</v>
      </c>
      <c r="U50" s="938">
        <v>1</v>
      </c>
      <c r="V50" s="940">
        <v>6</v>
      </c>
      <c r="W50" s="941">
        <v>0</v>
      </c>
    </row>
    <row r="51" spans="1:23" ht="31.5" customHeight="1">
      <c r="A51" s="932" t="s">
        <v>706</v>
      </c>
      <c r="B51" s="933" t="s">
        <v>749</v>
      </c>
      <c r="C51" s="944">
        <v>49.8</v>
      </c>
      <c r="D51" s="944">
        <v>49.3</v>
      </c>
      <c r="E51" s="945">
        <v>63.9</v>
      </c>
      <c r="F51" s="945">
        <v>43.4</v>
      </c>
      <c r="G51" s="945">
        <v>43.9</v>
      </c>
      <c r="H51" s="945">
        <v>31.9</v>
      </c>
      <c r="I51" s="945">
        <v>59.1</v>
      </c>
      <c r="J51" s="945">
        <v>55.8</v>
      </c>
      <c r="K51" s="945">
        <v>64.5</v>
      </c>
      <c r="L51" s="945">
        <v>63.7</v>
      </c>
      <c r="M51" s="945">
        <v>64.6</v>
      </c>
      <c r="N51" s="945">
        <v>51.7</v>
      </c>
      <c r="O51" s="945">
        <v>47.3</v>
      </c>
      <c r="P51" s="945">
        <v>50</v>
      </c>
      <c r="Q51" s="945">
        <v>50.8</v>
      </c>
      <c r="R51" s="945">
        <v>53.6</v>
      </c>
      <c r="S51" s="945">
        <v>60</v>
      </c>
      <c r="T51" s="945" t="s">
        <v>752</v>
      </c>
      <c r="U51" s="945">
        <v>53.3</v>
      </c>
      <c r="V51" s="946">
        <v>75.5</v>
      </c>
      <c r="W51" s="947">
        <v>33.8</v>
      </c>
    </row>
    <row r="52" spans="1:23" ht="19.5" customHeight="1">
      <c r="A52" s="923" t="s">
        <v>707</v>
      </c>
      <c r="B52" s="924" t="s">
        <v>750</v>
      </c>
      <c r="C52" s="948">
        <v>51.1</v>
      </c>
      <c r="D52" s="948">
        <v>50.6</v>
      </c>
      <c r="E52" s="949">
        <v>64</v>
      </c>
      <c r="F52" s="949">
        <v>44.6</v>
      </c>
      <c r="G52" s="949">
        <v>44.3</v>
      </c>
      <c r="H52" s="949">
        <v>32.2</v>
      </c>
      <c r="I52" s="949">
        <v>59.3</v>
      </c>
      <c r="J52" s="949">
        <v>58.7</v>
      </c>
      <c r="K52" s="949">
        <v>67.7</v>
      </c>
      <c r="L52" s="949">
        <v>66.5</v>
      </c>
      <c r="M52" s="949">
        <v>67.8</v>
      </c>
      <c r="N52" s="949">
        <v>52.9</v>
      </c>
      <c r="O52" s="949">
        <v>47.8</v>
      </c>
      <c r="P52" s="949">
        <v>50.3</v>
      </c>
      <c r="Q52" s="949">
        <v>52.1</v>
      </c>
      <c r="R52" s="949">
        <v>58.6</v>
      </c>
      <c r="S52" s="949">
        <v>62.6</v>
      </c>
      <c r="T52" s="949" t="s">
        <v>752</v>
      </c>
      <c r="U52" s="949">
        <v>54</v>
      </c>
      <c r="V52" s="950">
        <v>79.1</v>
      </c>
      <c r="W52" s="951">
        <v>33.8</v>
      </c>
    </row>
    <row r="53" spans="1:23" ht="19.5" customHeight="1" thickBot="1">
      <c r="A53" s="952" t="s">
        <v>707</v>
      </c>
      <c r="B53" s="953" t="s">
        <v>751</v>
      </c>
      <c r="C53" s="954">
        <v>43.3</v>
      </c>
      <c r="D53" s="954">
        <v>42.7</v>
      </c>
      <c r="E53" s="955">
        <v>58.4</v>
      </c>
      <c r="F53" s="955">
        <v>38.3</v>
      </c>
      <c r="G53" s="955">
        <v>39.5</v>
      </c>
      <c r="H53" s="955">
        <v>31.4</v>
      </c>
      <c r="I53" s="955">
        <v>58</v>
      </c>
      <c r="J53" s="955">
        <v>49.2</v>
      </c>
      <c r="K53" s="955">
        <v>47.8</v>
      </c>
      <c r="L53" s="955">
        <v>35.8</v>
      </c>
      <c r="M53" s="955">
        <v>48.4</v>
      </c>
      <c r="N53" s="955">
        <v>46.3</v>
      </c>
      <c r="O53" s="955">
        <v>43.9</v>
      </c>
      <c r="P53" s="955">
        <v>46.4</v>
      </c>
      <c r="Q53" s="955">
        <v>47.8</v>
      </c>
      <c r="R53" s="955">
        <v>44.1</v>
      </c>
      <c r="S53" s="955">
        <v>47.8</v>
      </c>
      <c r="T53" s="955" t="s">
        <v>752</v>
      </c>
      <c r="U53" s="955">
        <v>51.4</v>
      </c>
      <c r="V53" s="956">
        <v>66.6</v>
      </c>
      <c r="W53" s="957">
        <v>0</v>
      </c>
    </row>
  </sheetData>
  <sheetProtection/>
  <mergeCells count="16">
    <mergeCell ref="A3:B5"/>
    <mergeCell ref="D3:J3"/>
    <mergeCell ref="K3:M3"/>
    <mergeCell ref="N3:S3"/>
    <mergeCell ref="E4:F4"/>
    <mergeCell ref="G4:H4"/>
    <mergeCell ref="I4:J4"/>
    <mergeCell ref="L4:L5"/>
    <mergeCell ref="P4:P5"/>
    <mergeCell ref="Q4:Q5"/>
    <mergeCell ref="M4:M5"/>
    <mergeCell ref="O4:O5"/>
    <mergeCell ref="T3:W3"/>
    <mergeCell ref="W4:W5"/>
    <mergeCell ref="R4:R5"/>
    <mergeCell ref="V4:V5"/>
  </mergeCells>
  <printOptions/>
  <pageMargins left="0.5905511811023623" right="0.5905511811023623" top="0.6299212598425197" bottom="0.3937007874015748" header="0.5118110236220472" footer="0.31496062992125984"/>
  <pageSetup horizontalDpi="300" verticalDpi="3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B154"/>
  <sheetViews>
    <sheetView zoomScalePageLayoutView="0" workbookViewId="0" topLeftCell="AA1">
      <selection activeCell="BB2" sqref="BB2"/>
    </sheetView>
  </sheetViews>
  <sheetFormatPr defaultColWidth="9.00390625" defaultRowHeight="14.25"/>
  <cols>
    <col min="1" max="1" width="1.25" style="906" customWidth="1"/>
    <col min="2" max="2" width="7.00390625" style="775" customWidth="1"/>
    <col min="3" max="3" width="9.375" style="775" customWidth="1"/>
    <col min="4" max="4" width="7.625" style="906" customWidth="1"/>
    <col min="5" max="7" width="5.625" style="906" customWidth="1"/>
    <col min="8" max="11" width="5.00390625" style="906" customWidth="1"/>
    <col min="12" max="12" width="5.625" style="906" customWidth="1"/>
    <col min="13" max="13" width="5.00390625" style="906" customWidth="1"/>
    <col min="14" max="15" width="5.625" style="906" customWidth="1"/>
    <col min="16" max="16" width="5.125" style="906" customWidth="1"/>
    <col min="17" max="18" width="5.00390625" style="906" customWidth="1"/>
    <col min="19" max="20" width="5.125" style="906" customWidth="1"/>
    <col min="21" max="24" width="5.00390625" style="906" customWidth="1"/>
    <col min="25" max="25" width="5.625" style="906" customWidth="1"/>
    <col min="26" max="26" width="5.00390625" style="906" customWidth="1"/>
    <col min="27" max="27" width="5.125" style="906" customWidth="1"/>
    <col min="28" max="28" width="5.625" style="906" customWidth="1"/>
    <col min="29" max="30" width="5.125" style="906" customWidth="1"/>
    <col min="31" max="31" width="5.625" style="906" customWidth="1"/>
    <col min="32" max="34" width="5.125" style="906" customWidth="1"/>
    <col min="35" max="38" width="5.00390625" style="906" customWidth="1"/>
    <col min="39" max="54" width="5.125" style="906" customWidth="1"/>
    <col min="55" max="56" width="4.625" style="906" customWidth="1"/>
    <col min="57" max="16384" width="9.00390625" style="906" customWidth="1"/>
  </cols>
  <sheetData>
    <row r="1" spans="1:21" ht="26.25" customHeight="1">
      <c r="A1" s="1496" t="s">
        <v>807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  <c r="N1" s="1497"/>
      <c r="O1" s="1497"/>
      <c r="P1" s="1497"/>
      <c r="Q1" s="1497"/>
      <c r="R1" s="1497"/>
      <c r="S1" s="1497"/>
      <c r="T1" s="1497"/>
      <c r="U1" s="1497"/>
    </row>
    <row r="2" spans="20:54" ht="14.25" thickBot="1">
      <c r="T2" s="958"/>
      <c r="X2" s="958"/>
      <c r="AR2" s="958"/>
      <c r="AU2" s="958"/>
      <c r="BB2" s="779" t="s">
        <v>765</v>
      </c>
    </row>
    <row r="3" spans="2:54" ht="9" customHeight="1">
      <c r="B3" s="780"/>
      <c r="C3" s="781"/>
      <c r="D3" s="959"/>
      <c r="E3" s="960"/>
      <c r="F3" s="961"/>
      <c r="G3" s="961"/>
      <c r="H3" s="960"/>
      <c r="I3" s="961"/>
      <c r="J3" s="961"/>
      <c r="K3" s="961"/>
      <c r="L3" s="961"/>
      <c r="M3" s="960"/>
      <c r="N3" s="961"/>
      <c r="O3" s="961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960"/>
      <c r="AJ3" s="960"/>
      <c r="AK3" s="960"/>
      <c r="AL3" s="960"/>
      <c r="AM3" s="960"/>
      <c r="AN3" s="960"/>
      <c r="AO3" s="960"/>
      <c r="AP3" s="959"/>
      <c r="AQ3" s="960"/>
      <c r="AR3" s="960"/>
      <c r="AS3" s="961"/>
      <c r="AT3" s="960"/>
      <c r="AU3" s="960"/>
      <c r="AV3" s="960"/>
      <c r="AW3" s="960"/>
      <c r="AX3" s="960"/>
      <c r="AY3" s="960"/>
      <c r="AZ3" s="960"/>
      <c r="BA3" s="960"/>
      <c r="BB3" s="962"/>
    </row>
    <row r="4" spans="2:54" ht="54.75" customHeight="1">
      <c r="B4" s="963" t="s">
        <v>754</v>
      </c>
      <c r="C4" s="964" t="s">
        <v>755</v>
      </c>
      <c r="D4" s="1493" t="s">
        <v>756</v>
      </c>
      <c r="E4" s="1494" t="s">
        <v>515</v>
      </c>
      <c r="F4" s="1491" t="s">
        <v>766</v>
      </c>
      <c r="G4" s="1491" t="s">
        <v>516</v>
      </c>
      <c r="H4" s="1495" t="s">
        <v>767</v>
      </c>
      <c r="I4" s="1491" t="s">
        <v>517</v>
      </c>
      <c r="J4" s="1492" t="s">
        <v>768</v>
      </c>
      <c r="K4" s="1491" t="s">
        <v>769</v>
      </c>
      <c r="L4" s="1491" t="s">
        <v>770</v>
      </c>
      <c r="M4" s="1494" t="s">
        <v>521</v>
      </c>
      <c r="N4" s="1491" t="s">
        <v>522</v>
      </c>
      <c r="O4" s="1491" t="s">
        <v>523</v>
      </c>
      <c r="P4" s="1494" t="s">
        <v>524</v>
      </c>
      <c r="Q4" s="1494" t="s">
        <v>525</v>
      </c>
      <c r="R4" s="1498" t="s">
        <v>526</v>
      </c>
      <c r="S4" s="1495" t="s">
        <v>573</v>
      </c>
      <c r="T4" s="1491" t="s">
        <v>527</v>
      </c>
      <c r="U4" s="1494" t="s">
        <v>528</v>
      </c>
      <c r="V4" s="1494" t="s">
        <v>529</v>
      </c>
      <c r="W4" s="1495" t="s">
        <v>574</v>
      </c>
      <c r="X4" s="1491" t="s">
        <v>530</v>
      </c>
      <c r="Y4" s="1494" t="s">
        <v>531</v>
      </c>
      <c r="Z4" s="1494" t="s">
        <v>532</v>
      </c>
      <c r="AA4" s="1494" t="s">
        <v>533</v>
      </c>
      <c r="AB4" s="1491" t="s">
        <v>534</v>
      </c>
      <c r="AC4" s="1495" t="s">
        <v>575</v>
      </c>
      <c r="AD4" s="1495" t="s">
        <v>535</v>
      </c>
      <c r="AE4" s="1491" t="s">
        <v>536</v>
      </c>
      <c r="AF4" s="1494" t="s">
        <v>537</v>
      </c>
      <c r="AG4" s="1495" t="s">
        <v>576</v>
      </c>
      <c r="AH4" s="1495" t="s">
        <v>538</v>
      </c>
      <c r="AI4" s="1494" t="s">
        <v>539</v>
      </c>
      <c r="AJ4" s="1494" t="s">
        <v>202</v>
      </c>
      <c r="AK4" s="1494" t="s">
        <v>540</v>
      </c>
      <c r="AL4" s="1494" t="s">
        <v>541</v>
      </c>
      <c r="AM4" s="1494" t="s">
        <v>542</v>
      </c>
      <c r="AN4" s="1494" t="s">
        <v>543</v>
      </c>
      <c r="AO4" s="1494" t="s">
        <v>544</v>
      </c>
      <c r="AP4" s="1493" t="s">
        <v>545</v>
      </c>
      <c r="AQ4" s="1494" t="s">
        <v>546</v>
      </c>
      <c r="AR4" s="1494" t="s">
        <v>547</v>
      </c>
      <c r="AS4" s="1500" t="s">
        <v>548</v>
      </c>
      <c r="AT4" s="1494" t="s">
        <v>549</v>
      </c>
      <c r="AU4" s="1494" t="s">
        <v>550</v>
      </c>
      <c r="AV4" s="1494" t="s">
        <v>551</v>
      </c>
      <c r="AW4" s="1495" t="s">
        <v>552</v>
      </c>
      <c r="AX4" s="1494" t="s">
        <v>553</v>
      </c>
      <c r="AY4" s="1494" t="s">
        <v>771</v>
      </c>
      <c r="AZ4" s="1494" t="s">
        <v>757</v>
      </c>
      <c r="BA4" s="1494" t="s">
        <v>758</v>
      </c>
      <c r="BB4" s="1499" t="s">
        <v>759</v>
      </c>
    </row>
    <row r="5" spans="2:54" ht="53.25" customHeight="1">
      <c r="B5" s="965" t="s">
        <v>772</v>
      </c>
      <c r="C5" s="966"/>
      <c r="D5" s="1493"/>
      <c r="E5" s="1494"/>
      <c r="F5" s="1492"/>
      <c r="G5" s="1492"/>
      <c r="H5" s="1494"/>
      <c r="I5" s="1492"/>
      <c r="J5" s="1492"/>
      <c r="K5" s="1492"/>
      <c r="L5" s="1492"/>
      <c r="M5" s="1494"/>
      <c r="N5" s="1492"/>
      <c r="O5" s="1492"/>
      <c r="P5" s="1494"/>
      <c r="Q5" s="1494"/>
      <c r="R5" s="1494"/>
      <c r="S5" s="1494"/>
      <c r="T5" s="1492"/>
      <c r="U5" s="1494"/>
      <c r="V5" s="1494"/>
      <c r="W5" s="1494"/>
      <c r="X5" s="1492"/>
      <c r="Y5" s="1494"/>
      <c r="Z5" s="1494"/>
      <c r="AA5" s="1494"/>
      <c r="AB5" s="1492"/>
      <c r="AC5" s="1494"/>
      <c r="AD5" s="1494"/>
      <c r="AE5" s="1492"/>
      <c r="AF5" s="1494"/>
      <c r="AG5" s="1494"/>
      <c r="AH5" s="1494"/>
      <c r="AI5" s="1494"/>
      <c r="AJ5" s="1494"/>
      <c r="AK5" s="1494"/>
      <c r="AL5" s="1494"/>
      <c r="AM5" s="1494"/>
      <c r="AN5" s="1494"/>
      <c r="AO5" s="1494"/>
      <c r="AP5" s="1493"/>
      <c r="AQ5" s="1494"/>
      <c r="AR5" s="1494"/>
      <c r="AS5" s="1500"/>
      <c r="AT5" s="1494"/>
      <c r="AU5" s="1494"/>
      <c r="AV5" s="1494"/>
      <c r="AW5" s="1494"/>
      <c r="AX5" s="1494"/>
      <c r="AY5" s="1494"/>
      <c r="AZ5" s="1494"/>
      <c r="BA5" s="1494"/>
      <c r="BB5" s="1499"/>
    </row>
    <row r="6" spans="2:54" ht="15" customHeight="1" thickBot="1">
      <c r="B6" s="799"/>
      <c r="C6" s="967"/>
      <c r="D6" s="968"/>
      <c r="E6" s="969"/>
      <c r="F6" s="970" t="s">
        <v>554</v>
      </c>
      <c r="G6" s="970" t="s">
        <v>555</v>
      </c>
      <c r="H6" s="970" t="s">
        <v>554</v>
      </c>
      <c r="I6" s="970" t="s">
        <v>555</v>
      </c>
      <c r="J6" s="970" t="s">
        <v>554</v>
      </c>
      <c r="K6" s="970" t="s">
        <v>555</v>
      </c>
      <c r="L6" s="970" t="s">
        <v>555</v>
      </c>
      <c r="M6" s="969"/>
      <c r="N6" s="970" t="s">
        <v>555</v>
      </c>
      <c r="O6" s="970" t="s">
        <v>555</v>
      </c>
      <c r="P6" s="969"/>
      <c r="Q6" s="969"/>
      <c r="R6" s="969"/>
      <c r="S6" s="1069" t="s">
        <v>554</v>
      </c>
      <c r="T6" s="970" t="s">
        <v>555</v>
      </c>
      <c r="U6" s="969"/>
      <c r="V6" s="969"/>
      <c r="W6" s="970" t="s">
        <v>554</v>
      </c>
      <c r="X6" s="969"/>
      <c r="Y6" s="969"/>
      <c r="Z6" s="969"/>
      <c r="AA6" s="969"/>
      <c r="AB6" s="970" t="s">
        <v>555</v>
      </c>
      <c r="AC6" s="970" t="s">
        <v>554</v>
      </c>
      <c r="AD6" s="970" t="s">
        <v>555</v>
      </c>
      <c r="AE6" s="970" t="s">
        <v>555</v>
      </c>
      <c r="AF6" s="969"/>
      <c r="AG6" s="970" t="s">
        <v>554</v>
      </c>
      <c r="AH6" s="970" t="s">
        <v>555</v>
      </c>
      <c r="AI6" s="969"/>
      <c r="AJ6" s="969"/>
      <c r="AK6" s="969"/>
      <c r="AL6" s="969"/>
      <c r="AM6" s="969"/>
      <c r="AN6" s="969"/>
      <c r="AO6" s="969"/>
      <c r="AP6" s="971"/>
      <c r="AQ6" s="969"/>
      <c r="AR6" s="969"/>
      <c r="AS6" s="972"/>
      <c r="AT6" s="969"/>
      <c r="AU6" s="969"/>
      <c r="AV6" s="969"/>
      <c r="AW6" s="970" t="s">
        <v>555</v>
      </c>
      <c r="AX6" s="969"/>
      <c r="AY6" s="969"/>
      <c r="AZ6" s="969"/>
      <c r="BA6" s="969"/>
      <c r="BB6" s="973"/>
    </row>
    <row r="7" spans="2:54" ht="15" customHeight="1">
      <c r="B7" s="797"/>
      <c r="C7" s="811" t="s">
        <v>655</v>
      </c>
      <c r="D7" s="974">
        <v>11021</v>
      </c>
      <c r="E7" s="975">
        <v>3238</v>
      </c>
      <c r="F7" s="976">
        <v>100</v>
      </c>
      <c r="G7" s="977" t="s">
        <v>773</v>
      </c>
      <c r="H7" s="975">
        <v>346</v>
      </c>
      <c r="I7" s="977" t="s">
        <v>773</v>
      </c>
      <c r="J7" s="976">
        <v>396</v>
      </c>
      <c r="K7" s="977" t="s">
        <v>773</v>
      </c>
      <c r="L7" s="977" t="s">
        <v>773</v>
      </c>
      <c r="M7" s="975">
        <v>105</v>
      </c>
      <c r="N7" s="977" t="s">
        <v>773</v>
      </c>
      <c r="O7" s="977" t="s">
        <v>773</v>
      </c>
      <c r="P7" s="975">
        <v>345</v>
      </c>
      <c r="Q7" s="975">
        <v>5</v>
      </c>
      <c r="R7" s="975">
        <v>27</v>
      </c>
      <c r="S7" s="975">
        <v>0</v>
      </c>
      <c r="T7" s="977" t="s">
        <v>773</v>
      </c>
      <c r="U7" s="975">
        <v>667</v>
      </c>
      <c r="V7" s="975">
        <v>452</v>
      </c>
      <c r="W7" s="975">
        <v>16</v>
      </c>
      <c r="X7" s="975">
        <v>38</v>
      </c>
      <c r="Y7" s="975">
        <v>1125</v>
      </c>
      <c r="Z7" s="975">
        <v>33</v>
      </c>
      <c r="AA7" s="975">
        <v>95</v>
      </c>
      <c r="AB7" s="977" t="s">
        <v>773</v>
      </c>
      <c r="AC7" s="978">
        <v>0</v>
      </c>
      <c r="AD7" s="977" t="s">
        <v>773</v>
      </c>
      <c r="AE7" s="977" t="s">
        <v>773</v>
      </c>
      <c r="AF7" s="975">
        <v>254</v>
      </c>
      <c r="AG7" s="975">
        <v>14</v>
      </c>
      <c r="AH7" s="977" t="s">
        <v>773</v>
      </c>
      <c r="AI7" s="975">
        <v>261</v>
      </c>
      <c r="AJ7" s="975">
        <v>861</v>
      </c>
      <c r="AK7" s="975">
        <v>59</v>
      </c>
      <c r="AL7" s="975">
        <v>13</v>
      </c>
      <c r="AM7" s="975">
        <v>621</v>
      </c>
      <c r="AN7" s="975">
        <v>411</v>
      </c>
      <c r="AO7" s="975">
        <v>25</v>
      </c>
      <c r="AP7" s="974">
        <v>441</v>
      </c>
      <c r="AQ7" s="975">
        <v>29</v>
      </c>
      <c r="AR7" s="975">
        <v>85</v>
      </c>
      <c r="AS7" s="976">
        <v>80</v>
      </c>
      <c r="AT7" s="975">
        <v>232</v>
      </c>
      <c r="AU7" s="975">
        <v>247</v>
      </c>
      <c r="AV7" s="977" t="s">
        <v>773</v>
      </c>
      <c r="AW7" s="977" t="s">
        <v>773</v>
      </c>
      <c r="AX7" s="977" t="s">
        <v>773</v>
      </c>
      <c r="AY7" s="977" t="s">
        <v>773</v>
      </c>
      <c r="AZ7" s="975">
        <v>145</v>
      </c>
      <c r="BA7" s="975">
        <v>180</v>
      </c>
      <c r="BB7" s="979">
        <v>75</v>
      </c>
    </row>
    <row r="8" spans="2:54" ht="15" customHeight="1">
      <c r="B8" s="797"/>
      <c r="C8" s="815">
        <v>18</v>
      </c>
      <c r="D8" s="974">
        <v>11371</v>
      </c>
      <c r="E8" s="975">
        <v>3089</v>
      </c>
      <c r="F8" s="976">
        <v>110</v>
      </c>
      <c r="G8" s="977" t="s">
        <v>773</v>
      </c>
      <c r="H8" s="975">
        <v>364</v>
      </c>
      <c r="I8" s="977" t="s">
        <v>773</v>
      </c>
      <c r="J8" s="976">
        <v>433</v>
      </c>
      <c r="K8" s="977" t="s">
        <v>773</v>
      </c>
      <c r="L8" s="977" t="s">
        <v>773</v>
      </c>
      <c r="M8" s="975">
        <v>99</v>
      </c>
      <c r="N8" s="977" t="s">
        <v>773</v>
      </c>
      <c r="O8" s="977" t="s">
        <v>773</v>
      </c>
      <c r="P8" s="975">
        <v>343</v>
      </c>
      <c r="Q8" s="975">
        <v>6</v>
      </c>
      <c r="R8" s="975">
        <v>22</v>
      </c>
      <c r="S8" s="975">
        <v>1</v>
      </c>
      <c r="T8" s="977" t="s">
        <v>773</v>
      </c>
      <c r="U8" s="975">
        <v>652</v>
      </c>
      <c r="V8" s="975">
        <v>460</v>
      </c>
      <c r="W8" s="975">
        <v>16</v>
      </c>
      <c r="X8" s="975">
        <v>44</v>
      </c>
      <c r="Y8" s="975">
        <v>1095</v>
      </c>
      <c r="Z8" s="975">
        <v>33</v>
      </c>
      <c r="AA8" s="975">
        <v>96</v>
      </c>
      <c r="AB8" s="977" t="s">
        <v>773</v>
      </c>
      <c r="AC8" s="978">
        <v>0</v>
      </c>
      <c r="AD8" s="977" t="s">
        <v>773</v>
      </c>
      <c r="AE8" s="977" t="s">
        <v>773</v>
      </c>
      <c r="AF8" s="975">
        <v>269</v>
      </c>
      <c r="AG8" s="975">
        <v>15</v>
      </c>
      <c r="AH8" s="977" t="s">
        <v>773</v>
      </c>
      <c r="AI8" s="975">
        <v>264</v>
      </c>
      <c r="AJ8" s="975">
        <v>903</v>
      </c>
      <c r="AK8" s="975">
        <v>75</v>
      </c>
      <c r="AL8" s="975">
        <v>16</v>
      </c>
      <c r="AM8" s="975">
        <v>618</v>
      </c>
      <c r="AN8" s="975">
        <v>399</v>
      </c>
      <c r="AO8" s="975">
        <v>24</v>
      </c>
      <c r="AP8" s="974">
        <v>416</v>
      </c>
      <c r="AQ8" s="975">
        <v>26</v>
      </c>
      <c r="AR8" s="975">
        <v>76</v>
      </c>
      <c r="AS8" s="976">
        <v>71</v>
      </c>
      <c r="AT8" s="975">
        <v>215</v>
      </c>
      <c r="AU8" s="975">
        <v>252</v>
      </c>
      <c r="AV8" s="975">
        <v>47</v>
      </c>
      <c r="AW8" s="977" t="s">
        <v>773</v>
      </c>
      <c r="AX8" s="975">
        <v>56</v>
      </c>
      <c r="AY8" s="975">
        <v>634</v>
      </c>
      <c r="AZ8" s="975">
        <v>4</v>
      </c>
      <c r="BA8" s="975">
        <v>84</v>
      </c>
      <c r="BB8" s="979">
        <v>44</v>
      </c>
    </row>
    <row r="9" spans="2:54" s="958" customFormat="1" ht="24.75" customHeight="1">
      <c r="B9" s="817"/>
      <c r="C9" s="980">
        <v>20</v>
      </c>
      <c r="D9" s="981">
        <f>SUM(D10,D20,D21,D22,D23,D24,D28,D31,D32,D37,D44,D49,D53,D57,D61,D64,D67)</f>
        <v>11688</v>
      </c>
      <c r="E9" s="982">
        <f>SUM(E10,E20,E21,E22,E23,E24,E28,E31,E32,E37,E44,E49,E53,E57,E61,E64,E67)</f>
        <v>2796</v>
      </c>
      <c r="F9" s="983" t="s">
        <v>760</v>
      </c>
      <c r="G9" s="982">
        <f>SUM(G10,G20,G21,G22,G23,G24,G28,G31,G32,G37,G44,G49,G53,G57,G61,G64,G67)</f>
        <v>149</v>
      </c>
      <c r="H9" s="983" t="s">
        <v>760</v>
      </c>
      <c r="I9" s="982">
        <f>SUM(I10,I20,I21,I22,I23,I24,I28,I31,I32,I37,I44,I49,I53,I57,I61,I64,I67)</f>
        <v>442</v>
      </c>
      <c r="J9" s="983" t="s">
        <v>760</v>
      </c>
      <c r="K9" s="982">
        <f aca="true" t="shared" si="0" ref="K9:R9">SUM(K10,K20,K21,K22,K23,K24,K28,K31,K32,K37,K44,K49,K53,K57,K61,K64,K67)</f>
        <v>433</v>
      </c>
      <c r="L9" s="982">
        <f t="shared" si="0"/>
        <v>82</v>
      </c>
      <c r="M9" s="982">
        <f t="shared" si="0"/>
        <v>111</v>
      </c>
      <c r="N9" s="982">
        <f t="shared" si="0"/>
        <v>107</v>
      </c>
      <c r="O9" s="982">
        <f t="shared" si="0"/>
        <v>62</v>
      </c>
      <c r="P9" s="982">
        <f t="shared" si="0"/>
        <v>369</v>
      </c>
      <c r="Q9" s="982">
        <f t="shared" si="0"/>
        <v>6</v>
      </c>
      <c r="R9" s="982">
        <f t="shared" si="0"/>
        <v>33</v>
      </c>
      <c r="S9" s="983" t="s">
        <v>760</v>
      </c>
      <c r="T9" s="982">
        <f>SUM(T10,T20,T21,T22,T23,T24,T28,T31,T32,T37,T44,T49,T53,T57,T61,T64,T67)</f>
        <v>7</v>
      </c>
      <c r="U9" s="982">
        <f>SUM(U10,U20,U21,U22,U23,U24,U28,U31,U32,U37,U44,U49,U53,U57,U61,U64,U67)</f>
        <v>674</v>
      </c>
      <c r="V9" s="982">
        <f>SUM(V10,V20,V21,V22,V23,V24,V28,V31,V32,V37,V44,V49,V53,V57,V61,V64,V67)</f>
        <v>498</v>
      </c>
      <c r="W9" s="983" t="s">
        <v>760</v>
      </c>
      <c r="X9" s="982">
        <f>SUM(X10,X20,X21,X22,X23,X24,X28,X31,X32,X37,X44,X49,X53,X57,X61,X64,X67)</f>
        <v>48</v>
      </c>
      <c r="Y9" s="982">
        <f>SUM(Y10,Y20,Y21,Y22,Y23,Y24,Y28,Y31,Y32,Y37,Y44,Y49,Y53,Y57,Y61,Y64,Y67)</f>
        <v>925</v>
      </c>
      <c r="Z9" s="982">
        <f>SUM(Z10,Z20,Z21,Z22,Z23,Z24,Z28,Z31,Z32,Z37,Z44,Z49,Z53,Z57,Z61,Z64,Z67)</f>
        <v>46</v>
      </c>
      <c r="AA9" s="982">
        <f>SUM(AA10,AA20,AA21,AA22,AA23,AA24,AA28,AA31,AA32,AA37,AA44,AA49,AA53,AA57,AA61,AA64,AA67)</f>
        <v>105</v>
      </c>
      <c r="AB9" s="982">
        <f>SUM(AB10,AB20,AB21,AB22,AB23,AB24,AB28,AB31,AB32,AB37,AB44,AB49,AB53,AB57,AB61,AB64,AB67)</f>
        <v>27</v>
      </c>
      <c r="AC9" s="983" t="s">
        <v>760</v>
      </c>
      <c r="AD9" s="982">
        <f>SUM(AD10,AD20,AD21,AD22,AD23,AD24,AD28,AD31,AD32,AD37,AD44,AD49,AD53,AD57,AD61,AD64,AD67)</f>
        <v>1</v>
      </c>
      <c r="AE9" s="982">
        <f>SUM(AE10,AE20,AE21,AE22,AE23,AE24,AE28,AE31,AE32,AE37,AE44,AE49,AE53,AE57,AE61,AE64,AE67)</f>
        <v>192</v>
      </c>
      <c r="AF9" s="982">
        <f>SUM(AF10,AF20,AF21,AF22,AF23,AF24,AF28,AF31,AF32,AF37,AF44,AF49,AF53,AF57,AF61,AF64,AF67)</f>
        <v>269</v>
      </c>
      <c r="AG9" s="983" t="s">
        <v>760</v>
      </c>
      <c r="AH9" s="982">
        <f aca="true" t="shared" si="1" ref="AH9:BB9">SUM(AH10,AH20,AH21,AH22,AH23,AH24,AH28,AH31,AH32,AH37,AH44,AH49,AH53,AH57,AH61,AH64,AH67)</f>
        <v>19</v>
      </c>
      <c r="AI9" s="982">
        <f t="shared" si="1"/>
        <v>252</v>
      </c>
      <c r="AJ9" s="982">
        <f t="shared" si="1"/>
        <v>899</v>
      </c>
      <c r="AK9" s="982">
        <f t="shared" si="1"/>
        <v>87</v>
      </c>
      <c r="AL9" s="982">
        <f t="shared" si="1"/>
        <v>12</v>
      </c>
      <c r="AM9" s="982">
        <f t="shared" si="1"/>
        <v>630</v>
      </c>
      <c r="AN9" s="982">
        <f t="shared" si="1"/>
        <v>400</v>
      </c>
      <c r="AO9" s="982">
        <f t="shared" si="1"/>
        <v>21</v>
      </c>
      <c r="AP9" s="981">
        <f t="shared" si="1"/>
        <v>437</v>
      </c>
      <c r="AQ9" s="982">
        <f t="shared" si="1"/>
        <v>14</v>
      </c>
      <c r="AR9" s="982">
        <f t="shared" si="1"/>
        <v>58</v>
      </c>
      <c r="AS9" s="984">
        <f t="shared" si="1"/>
        <v>79</v>
      </c>
      <c r="AT9" s="982">
        <f t="shared" si="1"/>
        <v>238</v>
      </c>
      <c r="AU9" s="982">
        <f t="shared" si="1"/>
        <v>293</v>
      </c>
      <c r="AV9" s="982">
        <f t="shared" si="1"/>
        <v>53</v>
      </c>
      <c r="AW9" s="982">
        <f t="shared" si="1"/>
        <v>8</v>
      </c>
      <c r="AX9" s="982">
        <f t="shared" si="1"/>
        <v>65</v>
      </c>
      <c r="AY9" s="982">
        <f t="shared" si="1"/>
        <v>589</v>
      </c>
      <c r="AZ9" s="982">
        <f t="shared" si="1"/>
        <v>4</v>
      </c>
      <c r="BA9" s="982">
        <f t="shared" si="1"/>
        <v>92</v>
      </c>
      <c r="BB9" s="985">
        <f t="shared" si="1"/>
        <v>56</v>
      </c>
    </row>
    <row r="10" spans="2:54" s="986" customFormat="1" ht="14.25" customHeight="1">
      <c r="B10" s="826" t="s">
        <v>98</v>
      </c>
      <c r="C10" s="987" t="s">
        <v>98</v>
      </c>
      <c r="D10" s="988">
        <f>SUM(D11:D19)</f>
        <v>4149</v>
      </c>
      <c r="E10" s="989">
        <f>SUM(E11:E19)</f>
        <v>850</v>
      </c>
      <c r="F10" s="990" t="s">
        <v>761</v>
      </c>
      <c r="G10" s="989">
        <f>SUM(G11:G19)</f>
        <v>63</v>
      </c>
      <c r="H10" s="990" t="s">
        <v>761</v>
      </c>
      <c r="I10" s="989">
        <f>SUM(I11:I19)</f>
        <v>164</v>
      </c>
      <c r="J10" s="990" t="s">
        <v>761</v>
      </c>
      <c r="K10" s="989">
        <f aca="true" t="shared" si="2" ref="K10:R10">SUM(K11:K19)</f>
        <v>155</v>
      </c>
      <c r="L10" s="989">
        <f t="shared" si="2"/>
        <v>36</v>
      </c>
      <c r="M10" s="989">
        <f t="shared" si="2"/>
        <v>39</v>
      </c>
      <c r="N10" s="989">
        <f t="shared" si="2"/>
        <v>58</v>
      </c>
      <c r="O10" s="989">
        <f t="shared" si="2"/>
        <v>30</v>
      </c>
      <c r="P10" s="989">
        <f t="shared" si="2"/>
        <v>129</v>
      </c>
      <c r="Q10" s="989">
        <f t="shared" si="2"/>
        <v>1</v>
      </c>
      <c r="R10" s="989">
        <f t="shared" si="2"/>
        <v>13</v>
      </c>
      <c r="S10" s="990" t="s">
        <v>761</v>
      </c>
      <c r="T10" s="989">
        <f>SUM(T11:T19)</f>
        <v>6</v>
      </c>
      <c r="U10" s="989">
        <f>SUM(U11:U19)</f>
        <v>248</v>
      </c>
      <c r="V10" s="989">
        <f>SUM(V11:V19)</f>
        <v>201</v>
      </c>
      <c r="W10" s="990" t="s">
        <v>761</v>
      </c>
      <c r="X10" s="989">
        <f>SUM(X11:X19)</f>
        <v>15</v>
      </c>
      <c r="Y10" s="989">
        <f>SUM(Y11:Y19)</f>
        <v>310</v>
      </c>
      <c r="Z10" s="989">
        <f>SUM(Z11:Z19)</f>
        <v>15</v>
      </c>
      <c r="AA10" s="989">
        <f>SUM(AA11:AA19)</f>
        <v>43</v>
      </c>
      <c r="AB10" s="989">
        <f>SUM(AB11:AB19)</f>
        <v>7</v>
      </c>
      <c r="AC10" s="990" t="s">
        <v>761</v>
      </c>
      <c r="AD10" s="989">
        <f>SUM(AD11:AD19)</f>
        <v>0</v>
      </c>
      <c r="AE10" s="989">
        <f>SUM(AE11:AE19)</f>
        <v>71</v>
      </c>
      <c r="AF10" s="989">
        <f>SUM(AF11:AF19)</f>
        <v>103</v>
      </c>
      <c r="AG10" s="990" t="s">
        <v>761</v>
      </c>
      <c r="AH10" s="989">
        <f aca="true" t="shared" si="3" ref="AH10:BB10">SUM(AH11:AH19)</f>
        <v>4</v>
      </c>
      <c r="AI10" s="989">
        <f t="shared" si="3"/>
        <v>88</v>
      </c>
      <c r="AJ10" s="989">
        <f t="shared" si="3"/>
        <v>294</v>
      </c>
      <c r="AK10" s="989">
        <f t="shared" si="3"/>
        <v>43</v>
      </c>
      <c r="AL10" s="989">
        <f t="shared" si="3"/>
        <v>7</v>
      </c>
      <c r="AM10" s="989">
        <f t="shared" si="3"/>
        <v>215</v>
      </c>
      <c r="AN10" s="989">
        <f t="shared" si="3"/>
        <v>130</v>
      </c>
      <c r="AO10" s="989">
        <f t="shared" si="3"/>
        <v>10</v>
      </c>
      <c r="AP10" s="988">
        <f t="shared" si="3"/>
        <v>140</v>
      </c>
      <c r="AQ10" s="989">
        <f t="shared" si="3"/>
        <v>11</v>
      </c>
      <c r="AR10" s="989">
        <f t="shared" si="3"/>
        <v>22</v>
      </c>
      <c r="AS10" s="991">
        <f t="shared" si="3"/>
        <v>18</v>
      </c>
      <c r="AT10" s="989">
        <f t="shared" si="3"/>
        <v>100</v>
      </c>
      <c r="AU10" s="989">
        <f t="shared" si="3"/>
        <v>121</v>
      </c>
      <c r="AV10" s="989">
        <f t="shared" si="3"/>
        <v>17</v>
      </c>
      <c r="AW10" s="989">
        <f t="shared" si="3"/>
        <v>4</v>
      </c>
      <c r="AX10" s="989">
        <f t="shared" si="3"/>
        <v>40</v>
      </c>
      <c r="AY10" s="989">
        <f t="shared" si="3"/>
        <v>250</v>
      </c>
      <c r="AZ10" s="989">
        <f t="shared" si="3"/>
        <v>0</v>
      </c>
      <c r="BA10" s="989">
        <f t="shared" si="3"/>
        <v>46</v>
      </c>
      <c r="BB10" s="992">
        <f t="shared" si="3"/>
        <v>32</v>
      </c>
    </row>
    <row r="11" spans="2:54" s="986" customFormat="1" ht="14.25" customHeight="1">
      <c r="B11" s="830"/>
      <c r="C11" s="993" t="s">
        <v>101</v>
      </c>
      <c r="D11" s="988">
        <f aca="true" t="shared" si="4" ref="D11:D23">SUM(E11:BB11)</f>
        <v>369</v>
      </c>
      <c r="E11" s="994">
        <v>122</v>
      </c>
      <c r="F11" s="995" t="s">
        <v>773</v>
      </c>
      <c r="G11" s="994">
        <v>2</v>
      </c>
      <c r="H11" s="995" t="s">
        <v>773</v>
      </c>
      <c r="I11" s="994">
        <v>13</v>
      </c>
      <c r="J11" s="995" t="s">
        <v>773</v>
      </c>
      <c r="K11" s="994">
        <v>9</v>
      </c>
      <c r="L11" s="994">
        <v>5</v>
      </c>
      <c r="M11" s="994">
        <v>4</v>
      </c>
      <c r="N11" s="994">
        <v>0</v>
      </c>
      <c r="O11" s="994">
        <v>0</v>
      </c>
      <c r="P11" s="994">
        <v>16</v>
      </c>
      <c r="Q11" s="994">
        <v>0</v>
      </c>
      <c r="R11" s="994">
        <v>1</v>
      </c>
      <c r="S11" s="995" t="s">
        <v>773</v>
      </c>
      <c r="T11" s="994">
        <v>0</v>
      </c>
      <c r="U11" s="994">
        <v>23</v>
      </c>
      <c r="V11" s="994">
        <v>7</v>
      </c>
      <c r="W11" s="995" t="s">
        <v>773</v>
      </c>
      <c r="X11" s="994">
        <v>2</v>
      </c>
      <c r="Y11" s="994">
        <v>31</v>
      </c>
      <c r="Z11" s="994">
        <v>0</v>
      </c>
      <c r="AA11" s="994">
        <v>1</v>
      </c>
      <c r="AB11" s="994">
        <v>1</v>
      </c>
      <c r="AC11" s="995" t="s">
        <v>773</v>
      </c>
      <c r="AD11" s="994">
        <v>0</v>
      </c>
      <c r="AE11" s="994">
        <v>2</v>
      </c>
      <c r="AF11" s="994">
        <v>5</v>
      </c>
      <c r="AG11" s="995" t="s">
        <v>773</v>
      </c>
      <c r="AH11" s="994">
        <v>0</v>
      </c>
      <c r="AI11" s="994">
        <v>4</v>
      </c>
      <c r="AJ11" s="994">
        <v>27</v>
      </c>
      <c r="AK11" s="994">
        <v>3</v>
      </c>
      <c r="AL11" s="994">
        <v>0</v>
      </c>
      <c r="AM11" s="994">
        <v>20</v>
      </c>
      <c r="AN11" s="994">
        <v>14</v>
      </c>
      <c r="AO11" s="994">
        <v>0</v>
      </c>
      <c r="AP11" s="996">
        <v>10</v>
      </c>
      <c r="AQ11" s="994">
        <v>1</v>
      </c>
      <c r="AR11" s="994">
        <v>4</v>
      </c>
      <c r="AS11" s="997" t="s">
        <v>110</v>
      </c>
      <c r="AT11" s="994">
        <v>3</v>
      </c>
      <c r="AU11" s="994">
        <v>6</v>
      </c>
      <c r="AV11" s="994">
        <v>1</v>
      </c>
      <c r="AW11" s="994">
        <v>0</v>
      </c>
      <c r="AX11" s="994">
        <v>0</v>
      </c>
      <c r="AY11" s="994">
        <v>21</v>
      </c>
      <c r="AZ11" s="994">
        <v>0</v>
      </c>
      <c r="BA11" s="994">
        <v>3</v>
      </c>
      <c r="BB11" s="998">
        <v>8</v>
      </c>
    </row>
    <row r="12" spans="2:54" s="986" customFormat="1" ht="14.25" customHeight="1">
      <c r="B12" s="830"/>
      <c r="C12" s="993" t="s">
        <v>762</v>
      </c>
      <c r="D12" s="988">
        <f t="shared" si="4"/>
        <v>260</v>
      </c>
      <c r="E12" s="994">
        <v>81</v>
      </c>
      <c r="F12" s="995" t="s">
        <v>761</v>
      </c>
      <c r="G12" s="994">
        <v>1</v>
      </c>
      <c r="H12" s="995" t="s">
        <v>761</v>
      </c>
      <c r="I12" s="994">
        <v>8</v>
      </c>
      <c r="J12" s="995" t="s">
        <v>761</v>
      </c>
      <c r="K12" s="994">
        <v>9</v>
      </c>
      <c r="L12" s="994">
        <v>0</v>
      </c>
      <c r="M12" s="994">
        <v>1</v>
      </c>
      <c r="N12" s="994">
        <v>2</v>
      </c>
      <c r="O12" s="994">
        <v>0</v>
      </c>
      <c r="P12" s="994">
        <v>11</v>
      </c>
      <c r="Q12" s="994">
        <v>0</v>
      </c>
      <c r="R12" s="994">
        <v>0</v>
      </c>
      <c r="S12" s="995" t="s">
        <v>761</v>
      </c>
      <c r="T12" s="994">
        <v>0</v>
      </c>
      <c r="U12" s="994">
        <v>17</v>
      </c>
      <c r="V12" s="994">
        <v>4</v>
      </c>
      <c r="W12" s="995" t="s">
        <v>761</v>
      </c>
      <c r="X12" s="994">
        <v>3</v>
      </c>
      <c r="Y12" s="994">
        <v>32</v>
      </c>
      <c r="Z12" s="994">
        <v>1</v>
      </c>
      <c r="AA12" s="994">
        <v>0</v>
      </c>
      <c r="AB12" s="994">
        <v>0</v>
      </c>
      <c r="AC12" s="995" t="s">
        <v>761</v>
      </c>
      <c r="AD12" s="994">
        <v>0</v>
      </c>
      <c r="AE12" s="994">
        <v>4</v>
      </c>
      <c r="AF12" s="994">
        <v>4</v>
      </c>
      <c r="AG12" s="995" t="s">
        <v>761</v>
      </c>
      <c r="AH12" s="994">
        <v>0</v>
      </c>
      <c r="AI12" s="994">
        <v>2</v>
      </c>
      <c r="AJ12" s="994">
        <v>22</v>
      </c>
      <c r="AK12" s="994">
        <v>5</v>
      </c>
      <c r="AL12" s="994">
        <v>0</v>
      </c>
      <c r="AM12" s="994">
        <v>19</v>
      </c>
      <c r="AN12" s="994">
        <v>6</v>
      </c>
      <c r="AO12" s="994">
        <v>0</v>
      </c>
      <c r="AP12" s="996">
        <v>9</v>
      </c>
      <c r="AQ12" s="994">
        <v>0</v>
      </c>
      <c r="AR12" s="994">
        <v>0</v>
      </c>
      <c r="AS12" s="997">
        <v>1</v>
      </c>
      <c r="AT12" s="994">
        <v>3</v>
      </c>
      <c r="AU12" s="994">
        <v>7</v>
      </c>
      <c r="AV12" s="994">
        <v>0</v>
      </c>
      <c r="AW12" s="994">
        <v>0</v>
      </c>
      <c r="AX12" s="994">
        <v>0</v>
      </c>
      <c r="AY12" s="994">
        <v>0</v>
      </c>
      <c r="AZ12" s="994">
        <v>0</v>
      </c>
      <c r="BA12" s="994">
        <v>4</v>
      </c>
      <c r="BB12" s="998">
        <v>4</v>
      </c>
    </row>
    <row r="13" spans="2:54" s="986" customFormat="1" ht="14.25" customHeight="1">
      <c r="B13" s="830"/>
      <c r="C13" s="999" t="s">
        <v>154</v>
      </c>
      <c r="D13" s="988">
        <f t="shared" si="4"/>
        <v>308</v>
      </c>
      <c r="E13" s="994">
        <v>88</v>
      </c>
      <c r="F13" s="995" t="s">
        <v>761</v>
      </c>
      <c r="G13" s="994">
        <v>2</v>
      </c>
      <c r="H13" s="995" t="s">
        <v>761</v>
      </c>
      <c r="I13" s="994">
        <v>8</v>
      </c>
      <c r="J13" s="995" t="s">
        <v>761</v>
      </c>
      <c r="K13" s="994">
        <v>12</v>
      </c>
      <c r="L13" s="994">
        <v>5</v>
      </c>
      <c r="M13" s="994">
        <v>2</v>
      </c>
      <c r="N13" s="994">
        <v>0</v>
      </c>
      <c r="O13" s="994">
        <v>0</v>
      </c>
      <c r="P13" s="994">
        <v>10</v>
      </c>
      <c r="Q13" s="994">
        <v>0</v>
      </c>
      <c r="R13" s="994">
        <v>0</v>
      </c>
      <c r="S13" s="995" t="s">
        <v>761</v>
      </c>
      <c r="T13" s="994">
        <v>1</v>
      </c>
      <c r="U13" s="994">
        <v>5</v>
      </c>
      <c r="V13" s="994">
        <v>23</v>
      </c>
      <c r="W13" s="995" t="s">
        <v>761</v>
      </c>
      <c r="X13" s="994">
        <v>0</v>
      </c>
      <c r="Y13" s="994">
        <v>30</v>
      </c>
      <c r="Z13" s="994">
        <v>0</v>
      </c>
      <c r="AA13" s="994">
        <v>0</v>
      </c>
      <c r="AB13" s="994">
        <v>0</v>
      </c>
      <c r="AC13" s="995" t="s">
        <v>761</v>
      </c>
      <c r="AD13" s="994">
        <v>0</v>
      </c>
      <c r="AE13" s="994">
        <v>2</v>
      </c>
      <c r="AF13" s="994">
        <v>9</v>
      </c>
      <c r="AG13" s="995" t="s">
        <v>761</v>
      </c>
      <c r="AH13" s="994">
        <v>0</v>
      </c>
      <c r="AI13" s="994">
        <v>11</v>
      </c>
      <c r="AJ13" s="994">
        <v>21</v>
      </c>
      <c r="AK13" s="994">
        <v>3</v>
      </c>
      <c r="AL13" s="994">
        <v>0</v>
      </c>
      <c r="AM13" s="994">
        <v>23</v>
      </c>
      <c r="AN13" s="994">
        <v>7</v>
      </c>
      <c r="AO13" s="994">
        <v>0</v>
      </c>
      <c r="AP13" s="996">
        <v>6</v>
      </c>
      <c r="AQ13" s="994">
        <v>0</v>
      </c>
      <c r="AR13" s="994">
        <v>0</v>
      </c>
      <c r="AS13" s="997">
        <v>1</v>
      </c>
      <c r="AT13" s="994">
        <v>11</v>
      </c>
      <c r="AU13" s="994">
        <v>4</v>
      </c>
      <c r="AV13" s="994">
        <v>0</v>
      </c>
      <c r="AW13" s="994">
        <v>1</v>
      </c>
      <c r="AX13" s="994">
        <v>0</v>
      </c>
      <c r="AY13" s="994">
        <v>14</v>
      </c>
      <c r="AZ13" s="994">
        <v>0</v>
      </c>
      <c r="BA13" s="994">
        <v>5</v>
      </c>
      <c r="BB13" s="998">
        <v>4</v>
      </c>
    </row>
    <row r="14" spans="2:54" s="986" customFormat="1" ht="14.25" customHeight="1">
      <c r="B14" s="830"/>
      <c r="C14" s="993" t="s">
        <v>155</v>
      </c>
      <c r="D14" s="988">
        <f t="shared" si="4"/>
        <v>259</v>
      </c>
      <c r="E14" s="994">
        <v>75</v>
      </c>
      <c r="F14" s="995" t="s">
        <v>761</v>
      </c>
      <c r="G14" s="994">
        <v>6</v>
      </c>
      <c r="H14" s="995" t="s">
        <v>761</v>
      </c>
      <c r="I14" s="994">
        <v>1</v>
      </c>
      <c r="J14" s="995" t="s">
        <v>761</v>
      </c>
      <c r="K14" s="994">
        <v>7</v>
      </c>
      <c r="L14" s="994">
        <v>3</v>
      </c>
      <c r="M14" s="994">
        <v>3</v>
      </c>
      <c r="N14" s="994">
        <v>1</v>
      </c>
      <c r="O14" s="994">
        <v>0</v>
      </c>
      <c r="P14" s="994">
        <v>6</v>
      </c>
      <c r="Q14" s="994">
        <v>0</v>
      </c>
      <c r="R14" s="994">
        <v>0</v>
      </c>
      <c r="S14" s="995" t="s">
        <v>761</v>
      </c>
      <c r="T14" s="994">
        <v>0</v>
      </c>
      <c r="U14" s="994">
        <v>12</v>
      </c>
      <c r="V14" s="994">
        <v>12</v>
      </c>
      <c r="W14" s="995" t="s">
        <v>761</v>
      </c>
      <c r="X14" s="994">
        <v>2</v>
      </c>
      <c r="Y14" s="994">
        <v>25</v>
      </c>
      <c r="Z14" s="994">
        <v>0</v>
      </c>
      <c r="AA14" s="994">
        <v>0</v>
      </c>
      <c r="AB14" s="994">
        <v>0</v>
      </c>
      <c r="AC14" s="995" t="s">
        <v>761</v>
      </c>
      <c r="AD14" s="994">
        <v>0</v>
      </c>
      <c r="AE14" s="994">
        <v>2</v>
      </c>
      <c r="AF14" s="994">
        <v>6</v>
      </c>
      <c r="AG14" s="995" t="s">
        <v>761</v>
      </c>
      <c r="AH14" s="994">
        <v>0</v>
      </c>
      <c r="AI14" s="994">
        <v>2</v>
      </c>
      <c r="AJ14" s="994">
        <v>27</v>
      </c>
      <c r="AK14" s="994">
        <v>0</v>
      </c>
      <c r="AL14" s="994">
        <v>0</v>
      </c>
      <c r="AM14" s="994">
        <v>14</v>
      </c>
      <c r="AN14" s="994">
        <v>15</v>
      </c>
      <c r="AO14" s="994">
        <v>0</v>
      </c>
      <c r="AP14" s="996">
        <v>8</v>
      </c>
      <c r="AQ14" s="994">
        <v>0</v>
      </c>
      <c r="AR14" s="994">
        <v>1</v>
      </c>
      <c r="AS14" s="997">
        <v>5</v>
      </c>
      <c r="AT14" s="994">
        <v>3</v>
      </c>
      <c r="AU14" s="994">
        <v>2</v>
      </c>
      <c r="AV14" s="994">
        <v>2</v>
      </c>
      <c r="AW14" s="994">
        <v>0</v>
      </c>
      <c r="AX14" s="994">
        <v>1</v>
      </c>
      <c r="AY14" s="994">
        <v>13</v>
      </c>
      <c r="AZ14" s="994">
        <v>0</v>
      </c>
      <c r="BA14" s="994">
        <v>1</v>
      </c>
      <c r="BB14" s="998">
        <v>4</v>
      </c>
    </row>
    <row r="15" spans="2:54" s="986" customFormat="1" ht="14.25" customHeight="1">
      <c r="B15" s="830"/>
      <c r="C15" s="993" t="s">
        <v>156</v>
      </c>
      <c r="D15" s="988">
        <f t="shared" si="4"/>
        <v>385</v>
      </c>
      <c r="E15" s="994">
        <v>86</v>
      </c>
      <c r="F15" s="995" t="s">
        <v>761</v>
      </c>
      <c r="G15" s="994">
        <v>1</v>
      </c>
      <c r="H15" s="995" t="s">
        <v>761</v>
      </c>
      <c r="I15" s="994">
        <v>13</v>
      </c>
      <c r="J15" s="995" t="s">
        <v>761</v>
      </c>
      <c r="K15" s="994">
        <v>6</v>
      </c>
      <c r="L15" s="994">
        <v>0</v>
      </c>
      <c r="M15" s="994">
        <v>2</v>
      </c>
      <c r="N15" s="994">
        <v>1</v>
      </c>
      <c r="O15" s="994">
        <v>0</v>
      </c>
      <c r="P15" s="994">
        <v>8</v>
      </c>
      <c r="Q15" s="994">
        <v>0</v>
      </c>
      <c r="R15" s="994">
        <v>0</v>
      </c>
      <c r="S15" s="995" t="s">
        <v>761</v>
      </c>
      <c r="T15" s="994">
        <v>0</v>
      </c>
      <c r="U15" s="994">
        <v>56</v>
      </c>
      <c r="V15" s="994">
        <v>4</v>
      </c>
      <c r="W15" s="995" t="s">
        <v>761</v>
      </c>
      <c r="X15" s="994">
        <v>1</v>
      </c>
      <c r="Y15" s="994">
        <v>29</v>
      </c>
      <c r="Z15" s="994">
        <v>1</v>
      </c>
      <c r="AA15" s="994">
        <v>6</v>
      </c>
      <c r="AB15" s="994">
        <v>0</v>
      </c>
      <c r="AC15" s="995" t="s">
        <v>761</v>
      </c>
      <c r="AD15" s="994">
        <v>0</v>
      </c>
      <c r="AE15" s="994">
        <v>3</v>
      </c>
      <c r="AF15" s="994">
        <v>12</v>
      </c>
      <c r="AG15" s="995" t="s">
        <v>761</v>
      </c>
      <c r="AH15" s="994">
        <v>0</v>
      </c>
      <c r="AI15" s="994">
        <v>14</v>
      </c>
      <c r="AJ15" s="994">
        <v>25</v>
      </c>
      <c r="AK15" s="994">
        <v>6</v>
      </c>
      <c r="AL15" s="994">
        <v>0</v>
      </c>
      <c r="AM15" s="994">
        <v>19</v>
      </c>
      <c r="AN15" s="994">
        <v>14</v>
      </c>
      <c r="AO15" s="994">
        <v>7</v>
      </c>
      <c r="AP15" s="996">
        <v>17</v>
      </c>
      <c r="AQ15" s="994">
        <v>7</v>
      </c>
      <c r="AR15" s="994">
        <v>3</v>
      </c>
      <c r="AS15" s="997">
        <v>1</v>
      </c>
      <c r="AT15" s="994">
        <v>8</v>
      </c>
      <c r="AU15" s="994">
        <v>20</v>
      </c>
      <c r="AV15" s="994">
        <v>2</v>
      </c>
      <c r="AW15" s="994">
        <v>0</v>
      </c>
      <c r="AX15" s="994">
        <v>0</v>
      </c>
      <c r="AY15" s="994">
        <v>10</v>
      </c>
      <c r="AZ15" s="994">
        <v>0</v>
      </c>
      <c r="BA15" s="994">
        <v>1</v>
      </c>
      <c r="BB15" s="998">
        <v>2</v>
      </c>
    </row>
    <row r="16" spans="2:54" s="986" customFormat="1" ht="14.25" customHeight="1">
      <c r="B16" s="830"/>
      <c r="C16" s="993" t="s">
        <v>157</v>
      </c>
      <c r="D16" s="988">
        <f t="shared" si="4"/>
        <v>256</v>
      </c>
      <c r="E16" s="994">
        <v>75</v>
      </c>
      <c r="F16" s="995" t="s">
        <v>761</v>
      </c>
      <c r="G16" s="994">
        <v>0</v>
      </c>
      <c r="H16" s="995" t="s">
        <v>761</v>
      </c>
      <c r="I16" s="994">
        <v>10</v>
      </c>
      <c r="J16" s="995" t="s">
        <v>761</v>
      </c>
      <c r="K16" s="994">
        <v>11</v>
      </c>
      <c r="L16" s="994">
        <v>2</v>
      </c>
      <c r="M16" s="994">
        <v>1</v>
      </c>
      <c r="N16" s="994">
        <v>2</v>
      </c>
      <c r="O16" s="994">
        <v>0</v>
      </c>
      <c r="P16" s="994">
        <v>10</v>
      </c>
      <c r="Q16" s="994">
        <v>0</v>
      </c>
      <c r="R16" s="994">
        <v>0</v>
      </c>
      <c r="S16" s="995" t="s">
        <v>761</v>
      </c>
      <c r="T16" s="994">
        <v>0</v>
      </c>
      <c r="U16" s="994">
        <v>18</v>
      </c>
      <c r="V16" s="994">
        <v>5</v>
      </c>
      <c r="W16" s="995" t="s">
        <v>761</v>
      </c>
      <c r="X16" s="994">
        <v>0</v>
      </c>
      <c r="Y16" s="994">
        <v>28</v>
      </c>
      <c r="Z16" s="994">
        <v>0</v>
      </c>
      <c r="AA16" s="994">
        <v>3</v>
      </c>
      <c r="AB16" s="994">
        <v>0</v>
      </c>
      <c r="AC16" s="995" t="s">
        <v>761</v>
      </c>
      <c r="AD16" s="994">
        <v>0</v>
      </c>
      <c r="AE16" s="994">
        <v>5</v>
      </c>
      <c r="AF16" s="994">
        <v>3</v>
      </c>
      <c r="AG16" s="995" t="s">
        <v>761</v>
      </c>
      <c r="AH16" s="994">
        <v>1</v>
      </c>
      <c r="AI16" s="994">
        <v>3</v>
      </c>
      <c r="AJ16" s="994">
        <v>23</v>
      </c>
      <c r="AK16" s="994">
        <v>0</v>
      </c>
      <c r="AL16" s="994">
        <v>0</v>
      </c>
      <c r="AM16" s="994">
        <v>18</v>
      </c>
      <c r="AN16" s="994">
        <v>11</v>
      </c>
      <c r="AO16" s="994">
        <v>0</v>
      </c>
      <c r="AP16" s="996">
        <v>13</v>
      </c>
      <c r="AQ16" s="994">
        <v>0</v>
      </c>
      <c r="AR16" s="994">
        <v>1</v>
      </c>
      <c r="AS16" s="997">
        <v>1</v>
      </c>
      <c r="AT16" s="994">
        <v>2</v>
      </c>
      <c r="AU16" s="994">
        <v>3</v>
      </c>
      <c r="AV16" s="994">
        <v>0</v>
      </c>
      <c r="AW16" s="994">
        <v>0</v>
      </c>
      <c r="AX16" s="994">
        <v>1</v>
      </c>
      <c r="AY16" s="994">
        <v>3</v>
      </c>
      <c r="AZ16" s="994">
        <v>0</v>
      </c>
      <c r="BA16" s="994">
        <v>0</v>
      </c>
      <c r="BB16" s="998">
        <v>3</v>
      </c>
    </row>
    <row r="17" spans="2:54" s="986" customFormat="1" ht="14.25" customHeight="1">
      <c r="B17" s="830"/>
      <c r="C17" s="993" t="s">
        <v>763</v>
      </c>
      <c r="D17" s="988">
        <f t="shared" si="4"/>
        <v>385</v>
      </c>
      <c r="E17" s="994">
        <v>86</v>
      </c>
      <c r="F17" s="995" t="s">
        <v>761</v>
      </c>
      <c r="G17" s="994">
        <v>4</v>
      </c>
      <c r="H17" s="995" t="s">
        <v>761</v>
      </c>
      <c r="I17" s="994">
        <v>18</v>
      </c>
      <c r="J17" s="995" t="s">
        <v>761</v>
      </c>
      <c r="K17" s="994">
        <v>9</v>
      </c>
      <c r="L17" s="994">
        <v>2</v>
      </c>
      <c r="M17" s="994">
        <v>2</v>
      </c>
      <c r="N17" s="994">
        <v>3</v>
      </c>
      <c r="O17" s="994">
        <v>1</v>
      </c>
      <c r="P17" s="994">
        <v>11</v>
      </c>
      <c r="Q17" s="994">
        <v>0</v>
      </c>
      <c r="R17" s="994">
        <v>0</v>
      </c>
      <c r="S17" s="995" t="s">
        <v>761</v>
      </c>
      <c r="T17" s="994">
        <v>0</v>
      </c>
      <c r="U17" s="994">
        <v>32</v>
      </c>
      <c r="V17" s="994">
        <v>51</v>
      </c>
      <c r="W17" s="995" t="s">
        <v>761</v>
      </c>
      <c r="X17" s="994">
        <v>2</v>
      </c>
      <c r="Y17" s="994">
        <v>31</v>
      </c>
      <c r="Z17" s="994">
        <v>0</v>
      </c>
      <c r="AA17" s="994">
        <v>1</v>
      </c>
      <c r="AB17" s="994">
        <v>0</v>
      </c>
      <c r="AC17" s="995" t="s">
        <v>761</v>
      </c>
      <c r="AD17" s="994">
        <v>0</v>
      </c>
      <c r="AE17" s="994">
        <v>9</v>
      </c>
      <c r="AF17" s="994">
        <v>9</v>
      </c>
      <c r="AG17" s="995" t="s">
        <v>761</v>
      </c>
      <c r="AH17" s="994">
        <v>0</v>
      </c>
      <c r="AI17" s="994">
        <v>9</v>
      </c>
      <c r="AJ17" s="994">
        <v>25</v>
      </c>
      <c r="AK17" s="994">
        <v>1</v>
      </c>
      <c r="AL17" s="994">
        <v>0</v>
      </c>
      <c r="AM17" s="994">
        <v>19</v>
      </c>
      <c r="AN17" s="994">
        <v>11</v>
      </c>
      <c r="AO17" s="994">
        <v>0</v>
      </c>
      <c r="AP17" s="996">
        <v>16</v>
      </c>
      <c r="AQ17" s="994">
        <v>0</v>
      </c>
      <c r="AR17" s="994">
        <v>2</v>
      </c>
      <c r="AS17" s="997">
        <v>3</v>
      </c>
      <c r="AT17" s="994">
        <v>8</v>
      </c>
      <c r="AU17" s="994">
        <v>10</v>
      </c>
      <c r="AV17" s="994">
        <v>2</v>
      </c>
      <c r="AW17" s="994">
        <v>0</v>
      </c>
      <c r="AX17" s="994">
        <v>0</v>
      </c>
      <c r="AY17" s="994">
        <v>7</v>
      </c>
      <c r="AZ17" s="994">
        <v>0</v>
      </c>
      <c r="BA17" s="994">
        <v>1</v>
      </c>
      <c r="BB17" s="998">
        <v>0</v>
      </c>
    </row>
    <row r="18" spans="2:54" s="986" customFormat="1" ht="14.25" customHeight="1">
      <c r="B18" s="830"/>
      <c r="C18" s="993" t="s">
        <v>158</v>
      </c>
      <c r="D18" s="988">
        <f t="shared" si="4"/>
        <v>1537</v>
      </c>
      <c r="E18" s="994">
        <v>166</v>
      </c>
      <c r="F18" s="995" t="s">
        <v>761</v>
      </c>
      <c r="G18" s="994">
        <v>38</v>
      </c>
      <c r="H18" s="995" t="s">
        <v>761</v>
      </c>
      <c r="I18" s="994">
        <v>82</v>
      </c>
      <c r="J18" s="995" t="s">
        <v>761</v>
      </c>
      <c r="K18" s="994">
        <v>77</v>
      </c>
      <c r="L18" s="994">
        <v>16</v>
      </c>
      <c r="M18" s="994">
        <v>18</v>
      </c>
      <c r="N18" s="994">
        <v>45</v>
      </c>
      <c r="O18" s="994">
        <v>26</v>
      </c>
      <c r="P18" s="994">
        <v>44</v>
      </c>
      <c r="Q18" s="994">
        <v>1</v>
      </c>
      <c r="R18" s="994">
        <v>11</v>
      </c>
      <c r="S18" s="995" t="s">
        <v>761</v>
      </c>
      <c r="T18" s="994">
        <v>5</v>
      </c>
      <c r="U18" s="994">
        <v>62</v>
      </c>
      <c r="V18" s="994">
        <v>42</v>
      </c>
      <c r="W18" s="995" t="s">
        <v>761</v>
      </c>
      <c r="X18" s="994">
        <v>5</v>
      </c>
      <c r="Y18" s="994">
        <v>62</v>
      </c>
      <c r="Z18" s="994">
        <v>10</v>
      </c>
      <c r="AA18" s="994">
        <v>31</v>
      </c>
      <c r="AB18" s="994">
        <v>6</v>
      </c>
      <c r="AC18" s="995" t="s">
        <v>761</v>
      </c>
      <c r="AD18" s="994">
        <v>0</v>
      </c>
      <c r="AE18" s="994">
        <v>43</v>
      </c>
      <c r="AF18" s="994">
        <v>45</v>
      </c>
      <c r="AG18" s="995" t="s">
        <v>761</v>
      </c>
      <c r="AH18" s="994">
        <v>2</v>
      </c>
      <c r="AI18" s="994">
        <v>37</v>
      </c>
      <c r="AJ18" s="994">
        <v>91</v>
      </c>
      <c r="AK18" s="994">
        <v>25</v>
      </c>
      <c r="AL18" s="994">
        <v>7</v>
      </c>
      <c r="AM18" s="994">
        <v>67</v>
      </c>
      <c r="AN18" s="994">
        <v>42</v>
      </c>
      <c r="AO18" s="994">
        <v>3</v>
      </c>
      <c r="AP18" s="996">
        <v>48</v>
      </c>
      <c r="AQ18" s="994">
        <v>3</v>
      </c>
      <c r="AR18" s="994">
        <v>10</v>
      </c>
      <c r="AS18" s="997">
        <v>4</v>
      </c>
      <c r="AT18" s="994">
        <v>56</v>
      </c>
      <c r="AU18" s="994">
        <v>59</v>
      </c>
      <c r="AV18" s="994">
        <v>8</v>
      </c>
      <c r="AW18" s="994">
        <v>3</v>
      </c>
      <c r="AX18" s="994">
        <v>38</v>
      </c>
      <c r="AY18" s="994">
        <v>164</v>
      </c>
      <c r="AZ18" s="994">
        <v>0</v>
      </c>
      <c r="BA18" s="994">
        <v>31</v>
      </c>
      <c r="BB18" s="998">
        <v>4</v>
      </c>
    </row>
    <row r="19" spans="2:54" s="1007" customFormat="1" ht="14.25" customHeight="1">
      <c r="B19" s="836"/>
      <c r="C19" s="1000" t="s">
        <v>764</v>
      </c>
      <c r="D19" s="1001">
        <f t="shared" si="4"/>
        <v>390</v>
      </c>
      <c r="E19" s="1002">
        <v>71</v>
      </c>
      <c r="F19" s="1003" t="s">
        <v>761</v>
      </c>
      <c r="G19" s="1002">
        <v>9</v>
      </c>
      <c r="H19" s="1003" t="s">
        <v>761</v>
      </c>
      <c r="I19" s="1002">
        <v>11</v>
      </c>
      <c r="J19" s="1003" t="s">
        <v>761</v>
      </c>
      <c r="K19" s="1002">
        <v>15</v>
      </c>
      <c r="L19" s="1002">
        <v>3</v>
      </c>
      <c r="M19" s="1002">
        <v>6</v>
      </c>
      <c r="N19" s="1002">
        <v>4</v>
      </c>
      <c r="O19" s="1002">
        <v>3</v>
      </c>
      <c r="P19" s="1002">
        <v>13</v>
      </c>
      <c r="Q19" s="1002">
        <v>0</v>
      </c>
      <c r="R19" s="1002">
        <v>1</v>
      </c>
      <c r="S19" s="1003" t="s">
        <v>761</v>
      </c>
      <c r="T19" s="1002">
        <v>0</v>
      </c>
      <c r="U19" s="1002">
        <v>23</v>
      </c>
      <c r="V19" s="1002">
        <v>53</v>
      </c>
      <c r="W19" s="1003" t="s">
        <v>761</v>
      </c>
      <c r="X19" s="1002">
        <v>0</v>
      </c>
      <c r="Y19" s="1002">
        <v>42</v>
      </c>
      <c r="Z19" s="1002">
        <v>3</v>
      </c>
      <c r="AA19" s="1002">
        <v>1</v>
      </c>
      <c r="AB19" s="1002">
        <v>0</v>
      </c>
      <c r="AC19" s="1003" t="s">
        <v>761</v>
      </c>
      <c r="AD19" s="1002">
        <v>0</v>
      </c>
      <c r="AE19" s="1002">
        <v>1</v>
      </c>
      <c r="AF19" s="1002">
        <v>10</v>
      </c>
      <c r="AG19" s="1003" t="s">
        <v>761</v>
      </c>
      <c r="AH19" s="1002">
        <v>1</v>
      </c>
      <c r="AI19" s="1002">
        <v>6</v>
      </c>
      <c r="AJ19" s="1002">
        <v>33</v>
      </c>
      <c r="AK19" s="1002">
        <v>0</v>
      </c>
      <c r="AL19" s="1002">
        <v>0</v>
      </c>
      <c r="AM19" s="1002">
        <v>16</v>
      </c>
      <c r="AN19" s="1002">
        <v>10</v>
      </c>
      <c r="AO19" s="1002">
        <v>0</v>
      </c>
      <c r="AP19" s="1004">
        <v>13</v>
      </c>
      <c r="AQ19" s="1002">
        <v>0</v>
      </c>
      <c r="AR19" s="1002">
        <v>1</v>
      </c>
      <c r="AS19" s="1005">
        <v>2</v>
      </c>
      <c r="AT19" s="1002">
        <v>6</v>
      </c>
      <c r="AU19" s="1002">
        <v>10</v>
      </c>
      <c r="AV19" s="1002">
        <v>2</v>
      </c>
      <c r="AW19" s="1002">
        <v>0</v>
      </c>
      <c r="AX19" s="1002">
        <v>0</v>
      </c>
      <c r="AY19" s="1002">
        <v>18</v>
      </c>
      <c r="AZ19" s="1002">
        <v>0</v>
      </c>
      <c r="BA19" s="1002">
        <v>0</v>
      </c>
      <c r="BB19" s="1006">
        <v>3</v>
      </c>
    </row>
    <row r="20" spans="2:54" s="848" customFormat="1" ht="12.75" customHeight="1">
      <c r="B20" s="840" t="s">
        <v>102</v>
      </c>
      <c r="C20" s="1008" t="s">
        <v>774</v>
      </c>
      <c r="D20" s="1009">
        <f t="shared" si="4"/>
        <v>1013</v>
      </c>
      <c r="E20" s="1010">
        <v>247</v>
      </c>
      <c r="F20" s="849" t="s">
        <v>761</v>
      </c>
      <c r="G20" s="1010">
        <v>15</v>
      </c>
      <c r="H20" s="849" t="s">
        <v>761</v>
      </c>
      <c r="I20" s="1010">
        <v>43</v>
      </c>
      <c r="J20" s="849" t="s">
        <v>761</v>
      </c>
      <c r="K20" s="1010">
        <v>26</v>
      </c>
      <c r="L20" s="1010">
        <v>1</v>
      </c>
      <c r="M20" s="846">
        <v>17</v>
      </c>
      <c r="N20" s="1010">
        <v>3</v>
      </c>
      <c r="O20" s="1010">
        <v>0</v>
      </c>
      <c r="P20" s="846">
        <v>23</v>
      </c>
      <c r="Q20" s="846">
        <v>0</v>
      </c>
      <c r="R20" s="846">
        <v>0</v>
      </c>
      <c r="S20" s="1070" t="s">
        <v>761</v>
      </c>
      <c r="T20" s="1017">
        <v>0</v>
      </c>
      <c r="U20" s="1011">
        <v>56</v>
      </c>
      <c r="V20" s="1012">
        <v>38</v>
      </c>
      <c r="W20" s="849" t="s">
        <v>761</v>
      </c>
      <c r="X20" s="1010">
        <v>2</v>
      </c>
      <c r="Y20" s="846">
        <v>101</v>
      </c>
      <c r="Z20" s="1011">
        <v>6</v>
      </c>
      <c r="AA20" s="1012">
        <v>12</v>
      </c>
      <c r="AB20" s="1010">
        <v>0</v>
      </c>
      <c r="AC20" s="849" t="s">
        <v>761</v>
      </c>
      <c r="AD20" s="1010">
        <v>0</v>
      </c>
      <c r="AE20" s="1010">
        <v>13</v>
      </c>
      <c r="AF20" s="846">
        <v>19</v>
      </c>
      <c r="AG20" s="849" t="s">
        <v>761</v>
      </c>
      <c r="AH20" s="1010">
        <v>2</v>
      </c>
      <c r="AI20" s="846">
        <v>37</v>
      </c>
      <c r="AJ20" s="846">
        <v>73</v>
      </c>
      <c r="AK20" s="846">
        <v>8</v>
      </c>
      <c r="AL20" s="846">
        <v>3</v>
      </c>
      <c r="AM20" s="1011">
        <v>57</v>
      </c>
      <c r="AN20" s="1013">
        <v>38</v>
      </c>
      <c r="AO20" s="1013">
        <v>2</v>
      </c>
      <c r="AP20" s="1014">
        <v>38</v>
      </c>
      <c r="AQ20" s="1011">
        <v>0</v>
      </c>
      <c r="AR20" s="1013">
        <v>5</v>
      </c>
      <c r="AS20" s="1012">
        <v>9</v>
      </c>
      <c r="AT20" s="846">
        <v>24</v>
      </c>
      <c r="AU20" s="846">
        <v>24</v>
      </c>
      <c r="AV20" s="846">
        <v>5</v>
      </c>
      <c r="AW20" s="1010">
        <v>0</v>
      </c>
      <c r="AX20" s="846">
        <v>3</v>
      </c>
      <c r="AY20" s="846">
        <v>55</v>
      </c>
      <c r="AZ20" s="846">
        <v>0</v>
      </c>
      <c r="BA20" s="846">
        <v>7</v>
      </c>
      <c r="BB20" s="1015">
        <v>1</v>
      </c>
    </row>
    <row r="21" spans="2:54" s="848" customFormat="1" ht="12.75" customHeight="1">
      <c r="B21" s="840" t="s">
        <v>103</v>
      </c>
      <c r="C21" s="1008" t="s">
        <v>775</v>
      </c>
      <c r="D21" s="1009">
        <f t="shared" si="4"/>
        <v>1043</v>
      </c>
      <c r="E21" s="1010">
        <v>304</v>
      </c>
      <c r="F21" s="849" t="s">
        <v>761</v>
      </c>
      <c r="G21" s="1010">
        <v>13</v>
      </c>
      <c r="H21" s="849" t="s">
        <v>761</v>
      </c>
      <c r="I21" s="1010">
        <v>43</v>
      </c>
      <c r="J21" s="849" t="s">
        <v>761</v>
      </c>
      <c r="K21" s="1010">
        <v>45</v>
      </c>
      <c r="L21" s="1010">
        <v>8</v>
      </c>
      <c r="M21" s="1010">
        <v>7</v>
      </c>
      <c r="N21" s="1010">
        <v>8</v>
      </c>
      <c r="O21" s="1010">
        <v>5</v>
      </c>
      <c r="P21" s="1010">
        <v>39</v>
      </c>
      <c r="Q21" s="1010">
        <v>0</v>
      </c>
      <c r="R21" s="1010">
        <v>0</v>
      </c>
      <c r="S21" s="1070" t="s">
        <v>761</v>
      </c>
      <c r="T21" s="1017">
        <v>0</v>
      </c>
      <c r="U21" s="1016">
        <v>63</v>
      </c>
      <c r="V21" s="1017">
        <v>17</v>
      </c>
      <c r="W21" s="849" t="s">
        <v>761</v>
      </c>
      <c r="X21" s="1010">
        <v>5</v>
      </c>
      <c r="Y21" s="1010">
        <v>63</v>
      </c>
      <c r="Z21" s="1016">
        <v>3</v>
      </c>
      <c r="AA21" s="1017">
        <v>13</v>
      </c>
      <c r="AB21" s="1010">
        <v>4</v>
      </c>
      <c r="AC21" s="849" t="s">
        <v>761</v>
      </c>
      <c r="AD21" s="1010">
        <v>0</v>
      </c>
      <c r="AE21" s="1010">
        <v>10</v>
      </c>
      <c r="AF21" s="1010">
        <v>22</v>
      </c>
      <c r="AG21" s="849" t="s">
        <v>761</v>
      </c>
      <c r="AH21" s="1010">
        <v>4</v>
      </c>
      <c r="AI21" s="1010">
        <v>19</v>
      </c>
      <c r="AJ21" s="1010">
        <v>97</v>
      </c>
      <c r="AK21" s="1010">
        <v>5</v>
      </c>
      <c r="AL21" s="1010">
        <v>0</v>
      </c>
      <c r="AM21" s="1016">
        <v>56</v>
      </c>
      <c r="AN21" s="1018">
        <v>36</v>
      </c>
      <c r="AO21" s="1018">
        <v>2</v>
      </c>
      <c r="AP21" s="1019">
        <v>45</v>
      </c>
      <c r="AQ21" s="1016">
        <v>0</v>
      </c>
      <c r="AR21" s="1018">
        <v>4</v>
      </c>
      <c r="AS21" s="1017">
        <v>5</v>
      </c>
      <c r="AT21" s="1010">
        <v>15</v>
      </c>
      <c r="AU21" s="1010">
        <v>26</v>
      </c>
      <c r="AV21" s="1010">
        <v>5</v>
      </c>
      <c r="AW21" s="1010">
        <v>0</v>
      </c>
      <c r="AX21" s="1010">
        <v>0</v>
      </c>
      <c r="AY21" s="1010">
        <v>46</v>
      </c>
      <c r="AZ21" s="1010">
        <v>0</v>
      </c>
      <c r="BA21" s="1010">
        <v>6</v>
      </c>
      <c r="BB21" s="1020">
        <v>0</v>
      </c>
    </row>
    <row r="22" spans="2:54" s="848" customFormat="1" ht="12.75" customHeight="1">
      <c r="B22" s="840" t="s">
        <v>104</v>
      </c>
      <c r="C22" s="1008" t="s">
        <v>776</v>
      </c>
      <c r="D22" s="1009">
        <f t="shared" si="4"/>
        <v>1340</v>
      </c>
      <c r="E22" s="1021">
        <v>225</v>
      </c>
      <c r="F22" s="842" t="s">
        <v>761</v>
      </c>
      <c r="G22" s="1021">
        <v>17</v>
      </c>
      <c r="H22" s="842" t="s">
        <v>761</v>
      </c>
      <c r="I22" s="1021">
        <v>49</v>
      </c>
      <c r="J22" s="842" t="s">
        <v>761</v>
      </c>
      <c r="K22" s="1021">
        <v>67</v>
      </c>
      <c r="L22" s="1021">
        <v>23</v>
      </c>
      <c r="M22" s="1021">
        <v>14</v>
      </c>
      <c r="N22" s="1021">
        <v>22</v>
      </c>
      <c r="O22" s="1021">
        <v>16</v>
      </c>
      <c r="P22" s="1021">
        <v>44</v>
      </c>
      <c r="Q22" s="1021">
        <v>1</v>
      </c>
      <c r="R22" s="1021">
        <v>11</v>
      </c>
      <c r="S22" s="1070" t="s">
        <v>761</v>
      </c>
      <c r="T22" s="1022">
        <v>1</v>
      </c>
      <c r="U22" s="1016">
        <v>75</v>
      </c>
      <c r="V22" s="1022">
        <v>59</v>
      </c>
      <c r="W22" s="842" t="s">
        <v>761</v>
      </c>
      <c r="X22" s="1021">
        <v>4</v>
      </c>
      <c r="Y22" s="1021">
        <v>73</v>
      </c>
      <c r="Z22" s="1016">
        <v>8</v>
      </c>
      <c r="AA22" s="1022">
        <v>13</v>
      </c>
      <c r="AB22" s="1021">
        <v>6</v>
      </c>
      <c r="AC22" s="842" t="s">
        <v>761</v>
      </c>
      <c r="AD22" s="1021">
        <v>0</v>
      </c>
      <c r="AE22" s="1021">
        <v>37</v>
      </c>
      <c r="AF22" s="1021">
        <v>28</v>
      </c>
      <c r="AG22" s="842" t="s">
        <v>761</v>
      </c>
      <c r="AH22" s="1021">
        <v>3</v>
      </c>
      <c r="AI22" s="1021">
        <v>28</v>
      </c>
      <c r="AJ22" s="1021">
        <v>81</v>
      </c>
      <c r="AK22" s="1021">
        <v>10</v>
      </c>
      <c r="AL22" s="1021">
        <v>0</v>
      </c>
      <c r="AM22" s="1016">
        <v>81</v>
      </c>
      <c r="AN22" s="1018">
        <v>58</v>
      </c>
      <c r="AO22" s="1018">
        <v>5</v>
      </c>
      <c r="AP22" s="1009">
        <v>45</v>
      </c>
      <c r="AQ22" s="1016">
        <v>2</v>
      </c>
      <c r="AR22" s="1018">
        <v>5</v>
      </c>
      <c r="AS22" s="1022">
        <v>18</v>
      </c>
      <c r="AT22" s="1021">
        <v>26</v>
      </c>
      <c r="AU22" s="1021">
        <v>34</v>
      </c>
      <c r="AV22" s="1021">
        <v>9</v>
      </c>
      <c r="AW22" s="1021">
        <v>2</v>
      </c>
      <c r="AX22" s="1021">
        <v>19</v>
      </c>
      <c r="AY22" s="1021">
        <v>96</v>
      </c>
      <c r="AZ22" s="1021">
        <v>0</v>
      </c>
      <c r="BA22" s="1021">
        <v>17</v>
      </c>
      <c r="BB22" s="1020">
        <v>8</v>
      </c>
    </row>
    <row r="23" spans="2:54" s="848" customFormat="1" ht="12.75" customHeight="1">
      <c r="B23" s="840" t="s">
        <v>105</v>
      </c>
      <c r="C23" s="1008" t="s">
        <v>777</v>
      </c>
      <c r="D23" s="1023">
        <f t="shared" si="4"/>
        <v>147</v>
      </c>
      <c r="E23" s="1024">
        <v>50</v>
      </c>
      <c r="F23" s="851" t="s">
        <v>761</v>
      </c>
      <c r="G23" s="1024">
        <v>0</v>
      </c>
      <c r="H23" s="851" t="s">
        <v>761</v>
      </c>
      <c r="I23" s="1024">
        <v>2</v>
      </c>
      <c r="J23" s="851" t="s">
        <v>761</v>
      </c>
      <c r="K23" s="1024">
        <v>3</v>
      </c>
      <c r="L23" s="1024">
        <v>1</v>
      </c>
      <c r="M23" s="1024">
        <v>0</v>
      </c>
      <c r="N23" s="1024">
        <v>1</v>
      </c>
      <c r="O23" s="1024">
        <v>0</v>
      </c>
      <c r="P23" s="1024">
        <v>9</v>
      </c>
      <c r="Q23" s="1024">
        <v>0</v>
      </c>
      <c r="R23" s="1024">
        <v>1</v>
      </c>
      <c r="S23" s="1071" t="s">
        <v>761</v>
      </c>
      <c r="T23" s="1026">
        <v>0</v>
      </c>
      <c r="U23" s="1025">
        <v>8</v>
      </c>
      <c r="V23" s="1026">
        <v>3</v>
      </c>
      <c r="W23" s="851" t="s">
        <v>761</v>
      </c>
      <c r="X23" s="1024">
        <v>2</v>
      </c>
      <c r="Y23" s="1024">
        <v>9</v>
      </c>
      <c r="Z23" s="1025">
        <v>0</v>
      </c>
      <c r="AA23" s="1026">
        <v>0</v>
      </c>
      <c r="AB23" s="1024">
        <v>0</v>
      </c>
      <c r="AC23" s="851" t="s">
        <v>761</v>
      </c>
      <c r="AD23" s="1024">
        <v>0</v>
      </c>
      <c r="AE23" s="1024">
        <v>0</v>
      </c>
      <c r="AF23" s="1024">
        <v>3</v>
      </c>
      <c r="AG23" s="851" t="s">
        <v>761</v>
      </c>
      <c r="AH23" s="1024">
        <v>1</v>
      </c>
      <c r="AI23" s="1024">
        <v>1</v>
      </c>
      <c r="AJ23" s="1024">
        <v>11</v>
      </c>
      <c r="AK23" s="1024">
        <v>2</v>
      </c>
      <c r="AL23" s="1024">
        <v>2</v>
      </c>
      <c r="AM23" s="1025">
        <v>12</v>
      </c>
      <c r="AN23" s="1027">
        <v>7</v>
      </c>
      <c r="AO23" s="1027">
        <v>0</v>
      </c>
      <c r="AP23" s="1028">
        <v>9</v>
      </c>
      <c r="AQ23" s="1025">
        <v>0</v>
      </c>
      <c r="AR23" s="1027">
        <v>1</v>
      </c>
      <c r="AS23" s="1026">
        <v>0</v>
      </c>
      <c r="AT23" s="1024">
        <v>1</v>
      </c>
      <c r="AU23" s="1024">
        <v>2</v>
      </c>
      <c r="AV23" s="1024">
        <v>1</v>
      </c>
      <c r="AW23" s="1024">
        <v>0</v>
      </c>
      <c r="AX23" s="1024">
        <v>0</v>
      </c>
      <c r="AY23" s="1024">
        <v>4</v>
      </c>
      <c r="AZ23" s="1024">
        <v>0</v>
      </c>
      <c r="BA23" s="1024">
        <v>0</v>
      </c>
      <c r="BB23" s="1029">
        <v>1</v>
      </c>
    </row>
    <row r="24" spans="2:54" s="848" customFormat="1" ht="12.75" customHeight="1">
      <c r="B24" s="852" t="s">
        <v>778</v>
      </c>
      <c r="C24" s="1030"/>
      <c r="D24" s="1023">
        <f>SUM(D25:D27)</f>
        <v>621</v>
      </c>
      <c r="E24" s="1031">
        <f>SUM(E25:E27)</f>
        <v>186</v>
      </c>
      <c r="F24" s="850" t="s">
        <v>761</v>
      </c>
      <c r="G24" s="1031">
        <f>SUM(G25:G27)</f>
        <v>11</v>
      </c>
      <c r="H24" s="850" t="s">
        <v>761</v>
      </c>
      <c r="I24" s="1031">
        <f>SUM(I25:I27)</f>
        <v>15</v>
      </c>
      <c r="J24" s="850" t="s">
        <v>761</v>
      </c>
      <c r="K24" s="1031">
        <f aca="true" t="shared" si="5" ref="K24:R24">SUM(K25:K27)</f>
        <v>26</v>
      </c>
      <c r="L24" s="1031">
        <f t="shared" si="5"/>
        <v>5</v>
      </c>
      <c r="M24" s="1031">
        <f t="shared" si="5"/>
        <v>3</v>
      </c>
      <c r="N24" s="1031">
        <f t="shared" si="5"/>
        <v>4</v>
      </c>
      <c r="O24" s="1031">
        <f t="shared" si="5"/>
        <v>0</v>
      </c>
      <c r="P24" s="1031">
        <f t="shared" si="5"/>
        <v>26</v>
      </c>
      <c r="Q24" s="1031">
        <f t="shared" si="5"/>
        <v>0</v>
      </c>
      <c r="R24" s="1031">
        <f t="shared" si="5"/>
        <v>2</v>
      </c>
      <c r="S24" s="1071" t="s">
        <v>761</v>
      </c>
      <c r="T24" s="1032">
        <f>SUM(T25:T27)</f>
        <v>0</v>
      </c>
      <c r="U24" s="1025">
        <f>SUM(U25:U27)</f>
        <v>46</v>
      </c>
      <c r="V24" s="1032">
        <f>SUM(V25:V27)</f>
        <v>13</v>
      </c>
      <c r="W24" s="850" t="s">
        <v>761</v>
      </c>
      <c r="X24" s="1031">
        <f>SUM(X25:X27)</f>
        <v>3</v>
      </c>
      <c r="Y24" s="1031">
        <f>SUM(Y25:Y27)</f>
        <v>55</v>
      </c>
      <c r="Z24" s="1025">
        <f>SUM(Z25:Z27)</f>
        <v>0</v>
      </c>
      <c r="AA24" s="1032">
        <f>SUM(AA25:AA27)</f>
        <v>1</v>
      </c>
      <c r="AB24" s="1031">
        <f>SUM(AB25:AB27)</f>
        <v>0</v>
      </c>
      <c r="AC24" s="850" t="s">
        <v>761</v>
      </c>
      <c r="AD24" s="1031">
        <f>SUM(AD25:AD27)</f>
        <v>1</v>
      </c>
      <c r="AE24" s="1031">
        <f>SUM(AE25:AE27)</f>
        <v>6</v>
      </c>
      <c r="AF24" s="1031">
        <f>SUM(AF25:AF27)</f>
        <v>20</v>
      </c>
      <c r="AG24" s="850" t="s">
        <v>761</v>
      </c>
      <c r="AH24" s="1031">
        <f aca="true" t="shared" si="6" ref="AH24:BB24">SUM(AH25:AH27)</f>
        <v>0</v>
      </c>
      <c r="AI24" s="1031">
        <f t="shared" si="6"/>
        <v>6</v>
      </c>
      <c r="AJ24" s="1031">
        <f t="shared" si="6"/>
        <v>52</v>
      </c>
      <c r="AK24" s="1031">
        <f t="shared" si="6"/>
        <v>2</v>
      </c>
      <c r="AL24" s="1031">
        <f t="shared" si="6"/>
        <v>0</v>
      </c>
      <c r="AM24" s="1025">
        <f t="shared" si="6"/>
        <v>37</v>
      </c>
      <c r="AN24" s="1027">
        <f t="shared" si="6"/>
        <v>21</v>
      </c>
      <c r="AO24" s="1027">
        <f t="shared" si="6"/>
        <v>0</v>
      </c>
      <c r="AP24" s="1023">
        <f t="shared" si="6"/>
        <v>27</v>
      </c>
      <c r="AQ24" s="1025">
        <f t="shared" si="6"/>
        <v>0</v>
      </c>
      <c r="AR24" s="1027">
        <f t="shared" si="6"/>
        <v>2</v>
      </c>
      <c r="AS24" s="1032">
        <f t="shared" si="6"/>
        <v>5</v>
      </c>
      <c r="AT24" s="1031">
        <f t="shared" si="6"/>
        <v>10</v>
      </c>
      <c r="AU24" s="1031">
        <f t="shared" si="6"/>
        <v>12</v>
      </c>
      <c r="AV24" s="1031">
        <f t="shared" si="6"/>
        <v>1</v>
      </c>
      <c r="AW24" s="1031">
        <f t="shared" si="6"/>
        <v>0</v>
      </c>
      <c r="AX24" s="1031">
        <f t="shared" si="6"/>
        <v>0</v>
      </c>
      <c r="AY24" s="1031">
        <f t="shared" si="6"/>
        <v>19</v>
      </c>
      <c r="AZ24" s="1031">
        <f t="shared" si="6"/>
        <v>0</v>
      </c>
      <c r="BA24" s="1031">
        <f t="shared" si="6"/>
        <v>3</v>
      </c>
      <c r="BB24" s="1029">
        <f t="shared" si="6"/>
        <v>1</v>
      </c>
    </row>
    <row r="25" spans="2:54" s="848" customFormat="1" ht="12.75" customHeight="1">
      <c r="B25" s="856"/>
      <c r="C25" s="1033" t="s">
        <v>779</v>
      </c>
      <c r="D25" s="1034">
        <f>SUM(E25:BB25)</f>
        <v>334</v>
      </c>
      <c r="E25" s="1035">
        <v>78</v>
      </c>
      <c r="F25" s="867" t="s">
        <v>761</v>
      </c>
      <c r="G25" s="1035">
        <v>10</v>
      </c>
      <c r="H25" s="867" t="s">
        <v>761</v>
      </c>
      <c r="I25" s="1035">
        <v>8</v>
      </c>
      <c r="J25" s="867" t="s">
        <v>761</v>
      </c>
      <c r="K25" s="1035">
        <v>16</v>
      </c>
      <c r="L25" s="1035">
        <v>3</v>
      </c>
      <c r="M25" s="833">
        <v>1</v>
      </c>
      <c r="N25" s="1035">
        <v>4</v>
      </c>
      <c r="O25" s="1035">
        <v>0</v>
      </c>
      <c r="P25" s="833">
        <v>18</v>
      </c>
      <c r="Q25" s="833">
        <v>0</v>
      </c>
      <c r="R25" s="833">
        <v>2</v>
      </c>
      <c r="S25" s="1072" t="s">
        <v>761</v>
      </c>
      <c r="T25" s="1054">
        <v>0</v>
      </c>
      <c r="U25" s="1036">
        <v>31</v>
      </c>
      <c r="V25" s="889">
        <v>5</v>
      </c>
      <c r="W25" s="867" t="s">
        <v>761</v>
      </c>
      <c r="X25" s="1035">
        <v>3</v>
      </c>
      <c r="Y25" s="833">
        <v>26</v>
      </c>
      <c r="Z25" s="1036">
        <v>0</v>
      </c>
      <c r="AA25" s="889">
        <v>1</v>
      </c>
      <c r="AB25" s="1035">
        <v>0</v>
      </c>
      <c r="AC25" s="867" t="s">
        <v>761</v>
      </c>
      <c r="AD25" s="1035">
        <v>1</v>
      </c>
      <c r="AE25" s="1035">
        <v>6</v>
      </c>
      <c r="AF25" s="833">
        <v>13</v>
      </c>
      <c r="AG25" s="867" t="s">
        <v>761</v>
      </c>
      <c r="AH25" s="1035">
        <v>0</v>
      </c>
      <c r="AI25" s="833">
        <v>3</v>
      </c>
      <c r="AJ25" s="833">
        <v>22</v>
      </c>
      <c r="AK25" s="833">
        <v>1</v>
      </c>
      <c r="AL25" s="833">
        <v>0</v>
      </c>
      <c r="AM25" s="1036">
        <v>22</v>
      </c>
      <c r="AN25" s="1037">
        <v>11</v>
      </c>
      <c r="AO25" s="1037">
        <v>0</v>
      </c>
      <c r="AP25" s="1034">
        <v>16</v>
      </c>
      <c r="AQ25" s="1036">
        <v>0</v>
      </c>
      <c r="AR25" s="1037">
        <v>1</v>
      </c>
      <c r="AS25" s="889">
        <v>0</v>
      </c>
      <c r="AT25" s="833">
        <v>7</v>
      </c>
      <c r="AU25" s="833">
        <v>5</v>
      </c>
      <c r="AV25" s="833">
        <v>1</v>
      </c>
      <c r="AW25" s="1035">
        <v>0</v>
      </c>
      <c r="AX25" s="833">
        <v>0</v>
      </c>
      <c r="AY25" s="833">
        <v>16</v>
      </c>
      <c r="AZ25" s="833">
        <v>0</v>
      </c>
      <c r="BA25" s="833">
        <v>2</v>
      </c>
      <c r="BB25" s="1038">
        <v>1</v>
      </c>
    </row>
    <row r="26" spans="2:54" s="848" customFormat="1" ht="12.75" customHeight="1">
      <c r="B26" s="856"/>
      <c r="C26" s="1033" t="s">
        <v>780</v>
      </c>
      <c r="D26" s="1034">
        <f>SUM(E26:BB26)</f>
        <v>257</v>
      </c>
      <c r="E26" s="1035">
        <v>92</v>
      </c>
      <c r="F26" s="867" t="s">
        <v>761</v>
      </c>
      <c r="G26" s="1035">
        <v>1</v>
      </c>
      <c r="H26" s="867" t="s">
        <v>761</v>
      </c>
      <c r="I26" s="1035">
        <v>5</v>
      </c>
      <c r="J26" s="867" t="s">
        <v>761</v>
      </c>
      <c r="K26" s="1035">
        <v>9</v>
      </c>
      <c r="L26" s="1035">
        <v>2</v>
      </c>
      <c r="M26" s="833">
        <v>2</v>
      </c>
      <c r="N26" s="1035">
        <v>0</v>
      </c>
      <c r="O26" s="1035">
        <v>0</v>
      </c>
      <c r="P26" s="833">
        <v>7</v>
      </c>
      <c r="Q26" s="833">
        <v>0</v>
      </c>
      <c r="R26" s="833">
        <v>0</v>
      </c>
      <c r="S26" s="1072" t="s">
        <v>761</v>
      </c>
      <c r="T26" s="1054">
        <v>0</v>
      </c>
      <c r="U26" s="1036">
        <v>13</v>
      </c>
      <c r="V26" s="889">
        <v>8</v>
      </c>
      <c r="W26" s="867" t="s">
        <v>761</v>
      </c>
      <c r="X26" s="1035">
        <v>0</v>
      </c>
      <c r="Y26" s="833">
        <v>27</v>
      </c>
      <c r="Z26" s="1036">
        <v>0</v>
      </c>
      <c r="AA26" s="889">
        <v>0</v>
      </c>
      <c r="AB26" s="1035">
        <v>0</v>
      </c>
      <c r="AC26" s="867" t="s">
        <v>761</v>
      </c>
      <c r="AD26" s="1035">
        <v>0</v>
      </c>
      <c r="AE26" s="1035">
        <v>0</v>
      </c>
      <c r="AF26" s="833">
        <v>6</v>
      </c>
      <c r="AG26" s="867" t="s">
        <v>761</v>
      </c>
      <c r="AH26" s="1035">
        <v>0</v>
      </c>
      <c r="AI26" s="833">
        <v>3</v>
      </c>
      <c r="AJ26" s="833">
        <v>28</v>
      </c>
      <c r="AK26" s="833">
        <v>1</v>
      </c>
      <c r="AL26" s="833">
        <v>0</v>
      </c>
      <c r="AM26" s="1036">
        <v>14</v>
      </c>
      <c r="AN26" s="1037">
        <v>8</v>
      </c>
      <c r="AO26" s="1037">
        <v>0</v>
      </c>
      <c r="AP26" s="1034">
        <v>11</v>
      </c>
      <c r="AQ26" s="1036">
        <v>0</v>
      </c>
      <c r="AR26" s="1037">
        <v>1</v>
      </c>
      <c r="AS26" s="889">
        <v>5</v>
      </c>
      <c r="AT26" s="833">
        <v>3</v>
      </c>
      <c r="AU26" s="833">
        <v>7</v>
      </c>
      <c r="AV26" s="833">
        <v>0</v>
      </c>
      <c r="AW26" s="1035">
        <v>0</v>
      </c>
      <c r="AX26" s="833">
        <v>0</v>
      </c>
      <c r="AY26" s="833">
        <v>3</v>
      </c>
      <c r="AZ26" s="833">
        <v>0</v>
      </c>
      <c r="BA26" s="833">
        <v>1</v>
      </c>
      <c r="BB26" s="1038">
        <v>0</v>
      </c>
    </row>
    <row r="27" spans="2:54" s="848" customFormat="1" ht="12.75" customHeight="1">
      <c r="B27" s="859"/>
      <c r="C27" s="1039" t="s">
        <v>106</v>
      </c>
      <c r="D27" s="1040">
        <f>SUM(E27:BB27)</f>
        <v>30</v>
      </c>
      <c r="E27" s="1041">
        <v>16</v>
      </c>
      <c r="F27" s="893" t="s">
        <v>761</v>
      </c>
      <c r="G27" s="1041" t="s">
        <v>110</v>
      </c>
      <c r="H27" s="893" t="s">
        <v>761</v>
      </c>
      <c r="I27" s="1041">
        <v>2</v>
      </c>
      <c r="J27" s="893" t="s">
        <v>761</v>
      </c>
      <c r="K27" s="1041">
        <v>1</v>
      </c>
      <c r="L27" s="1041">
        <v>0</v>
      </c>
      <c r="M27" s="865">
        <v>0</v>
      </c>
      <c r="N27" s="1041">
        <v>0</v>
      </c>
      <c r="O27" s="1041">
        <v>0</v>
      </c>
      <c r="P27" s="865">
        <v>1</v>
      </c>
      <c r="Q27" s="865">
        <v>0</v>
      </c>
      <c r="R27" s="865">
        <v>0</v>
      </c>
      <c r="S27" s="1073" t="s">
        <v>761</v>
      </c>
      <c r="T27" s="1055">
        <v>0</v>
      </c>
      <c r="U27" s="1042">
        <v>2</v>
      </c>
      <c r="V27" s="862">
        <v>0</v>
      </c>
      <c r="W27" s="893" t="s">
        <v>761</v>
      </c>
      <c r="X27" s="1041">
        <v>0</v>
      </c>
      <c r="Y27" s="865">
        <v>2</v>
      </c>
      <c r="Z27" s="1042">
        <v>0</v>
      </c>
      <c r="AA27" s="862">
        <v>0</v>
      </c>
      <c r="AB27" s="1041">
        <v>0</v>
      </c>
      <c r="AC27" s="893" t="s">
        <v>761</v>
      </c>
      <c r="AD27" s="1041">
        <v>0</v>
      </c>
      <c r="AE27" s="1041">
        <v>0</v>
      </c>
      <c r="AF27" s="865">
        <v>1</v>
      </c>
      <c r="AG27" s="893" t="s">
        <v>761</v>
      </c>
      <c r="AH27" s="1041">
        <v>0</v>
      </c>
      <c r="AI27" s="865" t="s">
        <v>110</v>
      </c>
      <c r="AJ27" s="865">
        <v>2</v>
      </c>
      <c r="AK27" s="865">
        <v>0</v>
      </c>
      <c r="AL27" s="865">
        <v>0</v>
      </c>
      <c r="AM27" s="1042">
        <v>1</v>
      </c>
      <c r="AN27" s="1043">
        <v>2</v>
      </c>
      <c r="AO27" s="1043">
        <v>0</v>
      </c>
      <c r="AP27" s="1044">
        <v>0</v>
      </c>
      <c r="AQ27" s="1042">
        <v>0</v>
      </c>
      <c r="AR27" s="1043">
        <v>0</v>
      </c>
      <c r="AS27" s="862">
        <v>0</v>
      </c>
      <c r="AT27" s="865">
        <v>0</v>
      </c>
      <c r="AU27" s="865">
        <v>0</v>
      </c>
      <c r="AV27" s="865">
        <v>0</v>
      </c>
      <c r="AW27" s="1041">
        <v>0</v>
      </c>
      <c r="AX27" s="865">
        <v>0</v>
      </c>
      <c r="AY27" s="865">
        <v>0</v>
      </c>
      <c r="AZ27" s="865">
        <v>0</v>
      </c>
      <c r="BA27" s="865">
        <v>0</v>
      </c>
      <c r="BB27" s="1045">
        <v>0</v>
      </c>
    </row>
    <row r="28" spans="2:54" s="848" customFormat="1" ht="12.75" customHeight="1">
      <c r="B28" s="852" t="s">
        <v>781</v>
      </c>
      <c r="C28" s="1030"/>
      <c r="D28" s="1046">
        <f>SUM(D29:D30)</f>
        <v>549</v>
      </c>
      <c r="E28" s="888">
        <f>SUM(E29:E30)</f>
        <v>137</v>
      </c>
      <c r="F28" s="887" t="s">
        <v>761</v>
      </c>
      <c r="G28" s="888">
        <f>SUM(G29:G30)</f>
        <v>7</v>
      </c>
      <c r="H28" s="887" t="s">
        <v>761</v>
      </c>
      <c r="I28" s="888">
        <f>SUM(I29:I30)</f>
        <v>30</v>
      </c>
      <c r="J28" s="887" t="s">
        <v>761</v>
      </c>
      <c r="K28" s="888">
        <f aca="true" t="shared" si="7" ref="K28:R28">SUM(K29:K30)</f>
        <v>20</v>
      </c>
      <c r="L28" s="888">
        <f t="shared" si="7"/>
        <v>3</v>
      </c>
      <c r="M28" s="888">
        <f t="shared" si="7"/>
        <v>14</v>
      </c>
      <c r="N28" s="888">
        <f t="shared" si="7"/>
        <v>0</v>
      </c>
      <c r="O28" s="888">
        <f t="shared" si="7"/>
        <v>3</v>
      </c>
      <c r="P28" s="888">
        <f t="shared" si="7"/>
        <v>19</v>
      </c>
      <c r="Q28" s="888">
        <f t="shared" si="7"/>
        <v>1</v>
      </c>
      <c r="R28" s="888">
        <f t="shared" si="7"/>
        <v>0</v>
      </c>
      <c r="S28" s="1074" t="s">
        <v>761</v>
      </c>
      <c r="T28" s="1048">
        <f>SUM(T29:T30)</f>
        <v>0</v>
      </c>
      <c r="U28" s="1047">
        <f>SUM(U29:U30)</f>
        <v>29</v>
      </c>
      <c r="V28" s="1048">
        <f>SUM(V29:V30)</f>
        <v>25</v>
      </c>
      <c r="W28" s="887" t="s">
        <v>761</v>
      </c>
      <c r="X28" s="888">
        <f>SUM(X29:X30)</f>
        <v>6</v>
      </c>
      <c r="Y28" s="888">
        <f>SUM(Y29:Y30)</f>
        <v>41</v>
      </c>
      <c r="Z28" s="1047">
        <f>SUM(Z29:Z30)</f>
        <v>5</v>
      </c>
      <c r="AA28" s="1048">
        <f>SUM(AA29:AA30)</f>
        <v>6</v>
      </c>
      <c r="AB28" s="888">
        <f>SUM(AB29:AB30)</f>
        <v>1</v>
      </c>
      <c r="AC28" s="887" t="s">
        <v>761</v>
      </c>
      <c r="AD28" s="888">
        <f>SUM(AD29:AD30)</f>
        <v>0</v>
      </c>
      <c r="AE28" s="888">
        <f>SUM(AE29:AE30)</f>
        <v>8</v>
      </c>
      <c r="AF28" s="888">
        <f>SUM(AF29:AF30)</f>
        <v>14</v>
      </c>
      <c r="AG28" s="887" t="s">
        <v>761</v>
      </c>
      <c r="AH28" s="888">
        <f aca="true" t="shared" si="8" ref="AH28:BB28">SUM(AH29:AH30)</f>
        <v>0</v>
      </c>
      <c r="AI28" s="888">
        <f t="shared" si="8"/>
        <v>12</v>
      </c>
      <c r="AJ28" s="888">
        <f t="shared" si="8"/>
        <v>40</v>
      </c>
      <c r="AK28" s="888">
        <f t="shared" si="8"/>
        <v>6</v>
      </c>
      <c r="AL28" s="888">
        <f t="shared" si="8"/>
        <v>0</v>
      </c>
      <c r="AM28" s="1047">
        <f t="shared" si="8"/>
        <v>31</v>
      </c>
      <c r="AN28" s="1049">
        <f t="shared" si="8"/>
        <v>21</v>
      </c>
      <c r="AO28" s="1049">
        <f t="shared" si="8"/>
        <v>0</v>
      </c>
      <c r="AP28" s="1046">
        <f t="shared" si="8"/>
        <v>19</v>
      </c>
      <c r="AQ28" s="1047">
        <f t="shared" si="8"/>
        <v>0</v>
      </c>
      <c r="AR28" s="1049">
        <f t="shared" si="8"/>
        <v>6</v>
      </c>
      <c r="AS28" s="1048">
        <f t="shared" si="8"/>
        <v>7</v>
      </c>
      <c r="AT28" s="888">
        <f t="shared" si="8"/>
        <v>5</v>
      </c>
      <c r="AU28" s="888">
        <f t="shared" si="8"/>
        <v>11</v>
      </c>
      <c r="AV28" s="888">
        <f t="shared" si="8"/>
        <v>2</v>
      </c>
      <c r="AW28" s="888">
        <f t="shared" si="8"/>
        <v>0</v>
      </c>
      <c r="AX28" s="888">
        <f t="shared" si="8"/>
        <v>0</v>
      </c>
      <c r="AY28" s="888">
        <f t="shared" si="8"/>
        <v>14</v>
      </c>
      <c r="AZ28" s="888">
        <f t="shared" si="8"/>
        <v>0</v>
      </c>
      <c r="BA28" s="888">
        <f t="shared" si="8"/>
        <v>3</v>
      </c>
      <c r="BB28" s="1050">
        <f t="shared" si="8"/>
        <v>3</v>
      </c>
    </row>
    <row r="29" spans="2:54" s="848" customFormat="1" ht="12.75" customHeight="1">
      <c r="B29" s="856"/>
      <c r="C29" s="1033" t="s">
        <v>782</v>
      </c>
      <c r="D29" s="1034">
        <f>SUM(E29:BB29)</f>
        <v>335</v>
      </c>
      <c r="E29" s="1035">
        <v>89</v>
      </c>
      <c r="F29" s="867" t="s">
        <v>761</v>
      </c>
      <c r="G29" s="1035">
        <v>1</v>
      </c>
      <c r="H29" s="867" t="s">
        <v>761</v>
      </c>
      <c r="I29" s="1035">
        <v>19</v>
      </c>
      <c r="J29" s="867" t="s">
        <v>761</v>
      </c>
      <c r="K29" s="1035">
        <v>11</v>
      </c>
      <c r="L29" s="1035">
        <v>3</v>
      </c>
      <c r="M29" s="833">
        <v>0</v>
      </c>
      <c r="N29" s="1035">
        <v>0</v>
      </c>
      <c r="O29" s="1035">
        <v>3</v>
      </c>
      <c r="P29" s="833">
        <v>14</v>
      </c>
      <c r="Q29" s="833">
        <v>1</v>
      </c>
      <c r="R29" s="833">
        <v>0</v>
      </c>
      <c r="S29" s="1072" t="s">
        <v>761</v>
      </c>
      <c r="T29" s="1054">
        <v>0</v>
      </c>
      <c r="U29" s="1036">
        <v>16</v>
      </c>
      <c r="V29" s="889">
        <v>3</v>
      </c>
      <c r="W29" s="867" t="s">
        <v>761</v>
      </c>
      <c r="X29" s="1035">
        <v>4</v>
      </c>
      <c r="Y29" s="833">
        <v>27</v>
      </c>
      <c r="Z29" s="1036">
        <v>3</v>
      </c>
      <c r="AA29" s="889">
        <v>6</v>
      </c>
      <c r="AB29" s="1035">
        <v>1</v>
      </c>
      <c r="AC29" s="867" t="s">
        <v>761</v>
      </c>
      <c r="AD29" s="1035">
        <v>0</v>
      </c>
      <c r="AE29" s="1035">
        <v>4</v>
      </c>
      <c r="AF29" s="833">
        <v>10</v>
      </c>
      <c r="AG29" s="867" t="s">
        <v>761</v>
      </c>
      <c r="AH29" s="1035">
        <v>0</v>
      </c>
      <c r="AI29" s="833">
        <v>8</v>
      </c>
      <c r="AJ29" s="833">
        <v>24</v>
      </c>
      <c r="AK29" s="833">
        <v>4</v>
      </c>
      <c r="AL29" s="833">
        <v>0</v>
      </c>
      <c r="AM29" s="1036">
        <v>23</v>
      </c>
      <c r="AN29" s="1037">
        <v>15</v>
      </c>
      <c r="AO29" s="1037">
        <v>0</v>
      </c>
      <c r="AP29" s="1034">
        <v>14</v>
      </c>
      <c r="AQ29" s="1036">
        <v>0</v>
      </c>
      <c r="AR29" s="1037">
        <v>3</v>
      </c>
      <c r="AS29" s="889">
        <v>6</v>
      </c>
      <c r="AT29" s="833">
        <v>3</v>
      </c>
      <c r="AU29" s="833">
        <v>8</v>
      </c>
      <c r="AV29" s="833">
        <v>1</v>
      </c>
      <c r="AW29" s="1035">
        <v>0</v>
      </c>
      <c r="AX29" s="833">
        <v>0</v>
      </c>
      <c r="AY29" s="833">
        <v>5</v>
      </c>
      <c r="AZ29" s="833">
        <v>0</v>
      </c>
      <c r="BA29" s="833">
        <v>3</v>
      </c>
      <c r="BB29" s="1038">
        <v>3</v>
      </c>
    </row>
    <row r="30" spans="2:54" s="848" customFormat="1" ht="12.75" customHeight="1">
      <c r="B30" s="859"/>
      <c r="C30" s="1039" t="s">
        <v>783</v>
      </c>
      <c r="D30" s="1040">
        <f>SUM(E30:BB30)</f>
        <v>214</v>
      </c>
      <c r="E30" s="1051">
        <v>48</v>
      </c>
      <c r="F30" s="868" t="s">
        <v>761</v>
      </c>
      <c r="G30" s="1051">
        <v>6</v>
      </c>
      <c r="H30" s="868" t="s">
        <v>761</v>
      </c>
      <c r="I30" s="1051">
        <v>11</v>
      </c>
      <c r="J30" s="868" t="s">
        <v>761</v>
      </c>
      <c r="K30" s="1051">
        <v>9</v>
      </c>
      <c r="L30" s="1051">
        <v>0</v>
      </c>
      <c r="M30" s="833">
        <v>14</v>
      </c>
      <c r="N30" s="1051">
        <v>0</v>
      </c>
      <c r="O30" s="1051" t="s">
        <v>110</v>
      </c>
      <c r="P30" s="833">
        <v>5</v>
      </c>
      <c r="Q30" s="833">
        <v>0</v>
      </c>
      <c r="R30" s="833">
        <v>0</v>
      </c>
      <c r="S30" s="1075" t="s">
        <v>761</v>
      </c>
      <c r="T30" s="1080">
        <v>0</v>
      </c>
      <c r="U30" s="1036">
        <v>13</v>
      </c>
      <c r="V30" s="889">
        <v>22</v>
      </c>
      <c r="W30" s="868" t="s">
        <v>761</v>
      </c>
      <c r="X30" s="1051">
        <v>2</v>
      </c>
      <c r="Y30" s="833">
        <v>14</v>
      </c>
      <c r="Z30" s="1036">
        <v>2</v>
      </c>
      <c r="AA30" s="889">
        <v>0</v>
      </c>
      <c r="AB30" s="1051">
        <v>0</v>
      </c>
      <c r="AC30" s="868" t="s">
        <v>761</v>
      </c>
      <c r="AD30" s="1051">
        <v>0</v>
      </c>
      <c r="AE30" s="1051">
        <v>4</v>
      </c>
      <c r="AF30" s="833">
        <v>4</v>
      </c>
      <c r="AG30" s="868" t="s">
        <v>761</v>
      </c>
      <c r="AH30" s="1051">
        <v>0</v>
      </c>
      <c r="AI30" s="833">
        <v>4</v>
      </c>
      <c r="AJ30" s="833">
        <v>16</v>
      </c>
      <c r="AK30" s="833">
        <v>2</v>
      </c>
      <c r="AL30" s="833">
        <v>0</v>
      </c>
      <c r="AM30" s="1036">
        <v>8</v>
      </c>
      <c r="AN30" s="1037">
        <v>6</v>
      </c>
      <c r="AO30" s="1037">
        <v>0</v>
      </c>
      <c r="AP30" s="1034">
        <v>5</v>
      </c>
      <c r="AQ30" s="1036">
        <v>0</v>
      </c>
      <c r="AR30" s="1037">
        <v>3</v>
      </c>
      <c r="AS30" s="889">
        <v>1</v>
      </c>
      <c r="AT30" s="833">
        <v>2</v>
      </c>
      <c r="AU30" s="833">
        <v>3</v>
      </c>
      <c r="AV30" s="833">
        <v>1</v>
      </c>
      <c r="AW30" s="1051">
        <v>0</v>
      </c>
      <c r="AX30" s="833">
        <v>0</v>
      </c>
      <c r="AY30" s="833">
        <v>9</v>
      </c>
      <c r="AZ30" s="833">
        <v>0</v>
      </c>
      <c r="BA30" s="833">
        <v>0</v>
      </c>
      <c r="BB30" s="1038">
        <v>0</v>
      </c>
    </row>
    <row r="31" spans="2:54" s="848" customFormat="1" ht="12.75" customHeight="1">
      <c r="B31" s="840" t="s">
        <v>107</v>
      </c>
      <c r="C31" s="1008" t="s">
        <v>784</v>
      </c>
      <c r="D31" s="1009">
        <f>SUM(E31:BB31)</f>
        <v>591</v>
      </c>
      <c r="E31" s="1010">
        <v>132</v>
      </c>
      <c r="F31" s="849" t="s">
        <v>761</v>
      </c>
      <c r="G31" s="1010">
        <v>12</v>
      </c>
      <c r="H31" s="849" t="s">
        <v>761</v>
      </c>
      <c r="I31" s="1010">
        <v>17</v>
      </c>
      <c r="J31" s="849" t="s">
        <v>761</v>
      </c>
      <c r="K31" s="1010">
        <v>38</v>
      </c>
      <c r="L31" s="1010">
        <v>1</v>
      </c>
      <c r="M31" s="846">
        <v>1</v>
      </c>
      <c r="N31" s="1010">
        <v>1</v>
      </c>
      <c r="O31" s="1010">
        <v>4</v>
      </c>
      <c r="P31" s="846">
        <v>16</v>
      </c>
      <c r="Q31" s="846">
        <v>1</v>
      </c>
      <c r="R31" s="846">
        <v>0</v>
      </c>
      <c r="S31" s="1070" t="s">
        <v>761</v>
      </c>
      <c r="T31" s="1017">
        <v>0</v>
      </c>
      <c r="U31" s="1011">
        <v>20</v>
      </c>
      <c r="V31" s="1012">
        <v>23</v>
      </c>
      <c r="W31" s="849" t="s">
        <v>761</v>
      </c>
      <c r="X31" s="1010">
        <v>5</v>
      </c>
      <c r="Y31" s="846">
        <v>51</v>
      </c>
      <c r="Z31" s="1011">
        <v>5</v>
      </c>
      <c r="AA31" s="1012">
        <v>4</v>
      </c>
      <c r="AB31" s="1010">
        <v>5</v>
      </c>
      <c r="AC31" s="849" t="s">
        <v>761</v>
      </c>
      <c r="AD31" s="1010">
        <v>0</v>
      </c>
      <c r="AE31" s="1010">
        <v>19</v>
      </c>
      <c r="AF31" s="846">
        <v>15</v>
      </c>
      <c r="AG31" s="849" t="s">
        <v>761</v>
      </c>
      <c r="AH31" s="1010">
        <v>2</v>
      </c>
      <c r="AI31" s="846">
        <v>20</v>
      </c>
      <c r="AJ31" s="846">
        <v>40</v>
      </c>
      <c r="AK31" s="846">
        <v>2</v>
      </c>
      <c r="AL31" s="846">
        <v>0</v>
      </c>
      <c r="AM31" s="1011">
        <v>29</v>
      </c>
      <c r="AN31" s="1013">
        <v>19</v>
      </c>
      <c r="AO31" s="1013">
        <v>0</v>
      </c>
      <c r="AP31" s="1014">
        <v>30</v>
      </c>
      <c r="AQ31" s="1011">
        <v>0</v>
      </c>
      <c r="AR31" s="1013">
        <v>9</v>
      </c>
      <c r="AS31" s="1012">
        <v>1</v>
      </c>
      <c r="AT31" s="846">
        <v>17</v>
      </c>
      <c r="AU31" s="846">
        <v>18</v>
      </c>
      <c r="AV31" s="846">
        <v>7</v>
      </c>
      <c r="AW31" s="1010">
        <v>1</v>
      </c>
      <c r="AX31" s="846">
        <v>0</v>
      </c>
      <c r="AY31" s="846">
        <v>17</v>
      </c>
      <c r="AZ31" s="846">
        <v>0</v>
      </c>
      <c r="BA31" s="846">
        <v>4</v>
      </c>
      <c r="BB31" s="1015">
        <v>5</v>
      </c>
    </row>
    <row r="32" spans="2:54" s="848" customFormat="1" ht="12.75" customHeight="1">
      <c r="B32" s="852" t="s">
        <v>108</v>
      </c>
      <c r="C32" s="1030"/>
      <c r="D32" s="1034">
        <f>SUM(D33:D36)</f>
        <v>584</v>
      </c>
      <c r="E32" s="833">
        <f>SUM(E33:E36)</f>
        <v>136</v>
      </c>
      <c r="F32" s="832" t="s">
        <v>761</v>
      </c>
      <c r="G32" s="833">
        <f>SUM(G33:G36)</f>
        <v>2</v>
      </c>
      <c r="H32" s="832" t="s">
        <v>761</v>
      </c>
      <c r="I32" s="833">
        <f>SUM(I33:I36)</f>
        <v>28</v>
      </c>
      <c r="J32" s="832" t="s">
        <v>761</v>
      </c>
      <c r="K32" s="833">
        <f aca="true" t="shared" si="9" ref="K32:R32">SUM(K33:K36)</f>
        <v>11</v>
      </c>
      <c r="L32" s="833">
        <f t="shared" si="9"/>
        <v>3</v>
      </c>
      <c r="M32" s="833">
        <f t="shared" si="9"/>
        <v>2</v>
      </c>
      <c r="N32" s="833">
        <f t="shared" si="9"/>
        <v>4</v>
      </c>
      <c r="O32" s="833">
        <f t="shared" si="9"/>
        <v>0</v>
      </c>
      <c r="P32" s="833">
        <f t="shared" si="9"/>
        <v>26</v>
      </c>
      <c r="Q32" s="833">
        <f t="shared" si="9"/>
        <v>1</v>
      </c>
      <c r="R32" s="833">
        <f t="shared" si="9"/>
        <v>1</v>
      </c>
      <c r="S32" s="1072" t="s">
        <v>761</v>
      </c>
      <c r="T32" s="889">
        <f>SUM(T33:T36)</f>
        <v>0</v>
      </c>
      <c r="U32" s="1036">
        <f>SUM(U33:U36)</f>
        <v>43</v>
      </c>
      <c r="V32" s="889">
        <f>SUM(V33:V36)</f>
        <v>29</v>
      </c>
      <c r="W32" s="832" t="s">
        <v>761</v>
      </c>
      <c r="X32" s="833">
        <f>SUM(X33:X36)</f>
        <v>2</v>
      </c>
      <c r="Y32" s="833">
        <f>SUM(Y33:Y36)</f>
        <v>49</v>
      </c>
      <c r="Z32" s="1036">
        <f>SUM(Z33:Z36)</f>
        <v>0</v>
      </c>
      <c r="AA32" s="889">
        <f>SUM(AA33:AA36)</f>
        <v>3</v>
      </c>
      <c r="AB32" s="833">
        <f>SUM(AB33:AB36)</f>
        <v>2</v>
      </c>
      <c r="AC32" s="832" t="s">
        <v>761</v>
      </c>
      <c r="AD32" s="833">
        <f>SUM(AD33:AD36)</f>
        <v>0</v>
      </c>
      <c r="AE32" s="833">
        <f>SUM(AE33:AE36)</f>
        <v>14</v>
      </c>
      <c r="AF32" s="833">
        <f>SUM(AF33:AF36)</f>
        <v>11</v>
      </c>
      <c r="AG32" s="832" t="s">
        <v>761</v>
      </c>
      <c r="AH32" s="833">
        <f aca="true" t="shared" si="10" ref="AH32:BB32">SUM(AH33:AH36)</f>
        <v>1</v>
      </c>
      <c r="AI32" s="833">
        <f t="shared" si="10"/>
        <v>14</v>
      </c>
      <c r="AJ32" s="833">
        <f t="shared" si="10"/>
        <v>61</v>
      </c>
      <c r="AK32" s="833">
        <f t="shared" si="10"/>
        <v>1</v>
      </c>
      <c r="AL32" s="833">
        <f t="shared" si="10"/>
        <v>0</v>
      </c>
      <c r="AM32" s="1036">
        <f t="shared" si="10"/>
        <v>36</v>
      </c>
      <c r="AN32" s="1037">
        <f t="shared" si="10"/>
        <v>23</v>
      </c>
      <c r="AO32" s="1037">
        <f t="shared" si="10"/>
        <v>1</v>
      </c>
      <c r="AP32" s="1034">
        <f t="shared" si="10"/>
        <v>30</v>
      </c>
      <c r="AQ32" s="1036">
        <f t="shared" si="10"/>
        <v>0</v>
      </c>
      <c r="AR32" s="1037">
        <f t="shared" si="10"/>
        <v>1</v>
      </c>
      <c r="AS32" s="889">
        <f t="shared" si="10"/>
        <v>3</v>
      </c>
      <c r="AT32" s="833">
        <f t="shared" si="10"/>
        <v>10</v>
      </c>
      <c r="AU32" s="833">
        <f t="shared" si="10"/>
        <v>10</v>
      </c>
      <c r="AV32" s="833">
        <f t="shared" si="10"/>
        <v>4</v>
      </c>
      <c r="AW32" s="833">
        <f t="shared" si="10"/>
        <v>1</v>
      </c>
      <c r="AX32" s="833">
        <f t="shared" si="10"/>
        <v>0</v>
      </c>
      <c r="AY32" s="833">
        <f t="shared" si="10"/>
        <v>16</v>
      </c>
      <c r="AZ32" s="833">
        <f t="shared" si="10"/>
        <v>0</v>
      </c>
      <c r="BA32" s="833">
        <f t="shared" si="10"/>
        <v>4</v>
      </c>
      <c r="BB32" s="1038">
        <f t="shared" si="10"/>
        <v>1</v>
      </c>
    </row>
    <row r="33" spans="2:54" s="848" customFormat="1" ht="12.75" customHeight="1">
      <c r="B33" s="856"/>
      <c r="C33" s="1033" t="s">
        <v>109</v>
      </c>
      <c r="D33" s="1034">
        <f>SUM(E33:BB33)</f>
        <v>407</v>
      </c>
      <c r="E33" s="1035">
        <v>92</v>
      </c>
      <c r="F33" s="867" t="s">
        <v>761</v>
      </c>
      <c r="G33" s="1035">
        <v>2</v>
      </c>
      <c r="H33" s="867" t="s">
        <v>761</v>
      </c>
      <c r="I33" s="1035">
        <v>22</v>
      </c>
      <c r="J33" s="867" t="s">
        <v>761</v>
      </c>
      <c r="K33" s="1035">
        <v>7</v>
      </c>
      <c r="L33" s="1035">
        <v>1</v>
      </c>
      <c r="M33" s="833">
        <v>1</v>
      </c>
      <c r="N33" s="1035">
        <v>4</v>
      </c>
      <c r="O33" s="1035">
        <v>0</v>
      </c>
      <c r="P33" s="833">
        <v>18</v>
      </c>
      <c r="Q33" s="833">
        <v>1</v>
      </c>
      <c r="R33" s="833">
        <v>1</v>
      </c>
      <c r="S33" s="1072" t="s">
        <v>761</v>
      </c>
      <c r="T33" s="1054">
        <v>0</v>
      </c>
      <c r="U33" s="1036">
        <v>30</v>
      </c>
      <c r="V33" s="889">
        <v>16</v>
      </c>
      <c r="W33" s="867" t="s">
        <v>761</v>
      </c>
      <c r="X33" s="1035">
        <v>2</v>
      </c>
      <c r="Y33" s="833">
        <v>31</v>
      </c>
      <c r="Z33" s="1036">
        <v>0</v>
      </c>
      <c r="AA33" s="889">
        <v>3</v>
      </c>
      <c r="AB33" s="1035">
        <v>2</v>
      </c>
      <c r="AC33" s="867" t="s">
        <v>761</v>
      </c>
      <c r="AD33" s="1035">
        <v>0</v>
      </c>
      <c r="AE33" s="1035">
        <v>10</v>
      </c>
      <c r="AF33" s="833">
        <v>7</v>
      </c>
      <c r="AG33" s="867" t="s">
        <v>761</v>
      </c>
      <c r="AH33" s="1035">
        <v>1</v>
      </c>
      <c r="AI33" s="833">
        <v>11</v>
      </c>
      <c r="AJ33" s="833">
        <v>45</v>
      </c>
      <c r="AK33" s="833">
        <v>0</v>
      </c>
      <c r="AL33" s="833">
        <v>0</v>
      </c>
      <c r="AM33" s="1036">
        <v>24</v>
      </c>
      <c r="AN33" s="1037">
        <v>13</v>
      </c>
      <c r="AO33" s="1037">
        <v>1</v>
      </c>
      <c r="AP33" s="1034">
        <v>23</v>
      </c>
      <c r="AQ33" s="1036">
        <v>0</v>
      </c>
      <c r="AR33" s="1037">
        <v>0</v>
      </c>
      <c r="AS33" s="889">
        <v>3</v>
      </c>
      <c r="AT33" s="833">
        <v>9</v>
      </c>
      <c r="AU33" s="833">
        <v>8</v>
      </c>
      <c r="AV33" s="833">
        <v>3</v>
      </c>
      <c r="AW33" s="1035">
        <v>1</v>
      </c>
      <c r="AX33" s="833">
        <v>0</v>
      </c>
      <c r="AY33" s="833">
        <v>12</v>
      </c>
      <c r="AZ33" s="833">
        <v>0</v>
      </c>
      <c r="BA33" s="833">
        <v>2</v>
      </c>
      <c r="BB33" s="1038">
        <v>1</v>
      </c>
    </row>
    <row r="34" spans="2:54" s="848" customFormat="1" ht="12.75" customHeight="1">
      <c r="B34" s="856"/>
      <c r="C34" s="1033" t="s">
        <v>785</v>
      </c>
      <c r="D34" s="1034">
        <f>SUM(E34:BB34)</f>
        <v>124</v>
      </c>
      <c r="E34" s="1035">
        <v>34</v>
      </c>
      <c r="F34" s="867" t="s">
        <v>761</v>
      </c>
      <c r="G34" s="1035">
        <v>0</v>
      </c>
      <c r="H34" s="867" t="s">
        <v>761</v>
      </c>
      <c r="I34" s="1035">
        <v>2</v>
      </c>
      <c r="J34" s="867" t="s">
        <v>761</v>
      </c>
      <c r="K34" s="1035">
        <v>2</v>
      </c>
      <c r="L34" s="1035">
        <v>1</v>
      </c>
      <c r="M34" s="833">
        <v>1</v>
      </c>
      <c r="N34" s="1035">
        <v>0</v>
      </c>
      <c r="O34" s="1035">
        <v>0</v>
      </c>
      <c r="P34" s="833">
        <v>4</v>
      </c>
      <c r="Q34" s="833">
        <v>0</v>
      </c>
      <c r="R34" s="833">
        <v>0</v>
      </c>
      <c r="S34" s="1072" t="s">
        <v>761</v>
      </c>
      <c r="T34" s="1054">
        <v>0</v>
      </c>
      <c r="U34" s="1036">
        <v>9</v>
      </c>
      <c r="V34" s="889">
        <v>5</v>
      </c>
      <c r="W34" s="867" t="s">
        <v>761</v>
      </c>
      <c r="X34" s="1035">
        <v>0</v>
      </c>
      <c r="Y34" s="833">
        <v>17</v>
      </c>
      <c r="Z34" s="1036">
        <v>0</v>
      </c>
      <c r="AA34" s="889">
        <v>0</v>
      </c>
      <c r="AB34" s="1035">
        <v>0</v>
      </c>
      <c r="AC34" s="867" t="s">
        <v>761</v>
      </c>
      <c r="AD34" s="1035">
        <v>0</v>
      </c>
      <c r="AE34" s="1035">
        <v>1</v>
      </c>
      <c r="AF34" s="833">
        <v>3</v>
      </c>
      <c r="AG34" s="867" t="s">
        <v>761</v>
      </c>
      <c r="AH34" s="1035">
        <v>0</v>
      </c>
      <c r="AI34" s="833">
        <v>2</v>
      </c>
      <c r="AJ34" s="833">
        <v>12</v>
      </c>
      <c r="AK34" s="833">
        <v>1</v>
      </c>
      <c r="AL34" s="833">
        <v>0</v>
      </c>
      <c r="AM34" s="1036">
        <v>8</v>
      </c>
      <c r="AN34" s="1037">
        <v>6</v>
      </c>
      <c r="AO34" s="1037">
        <v>0</v>
      </c>
      <c r="AP34" s="1034">
        <v>6</v>
      </c>
      <c r="AQ34" s="1036">
        <v>0</v>
      </c>
      <c r="AR34" s="1037">
        <v>0</v>
      </c>
      <c r="AS34" s="889">
        <v>0</v>
      </c>
      <c r="AT34" s="833">
        <v>1</v>
      </c>
      <c r="AU34" s="833">
        <v>2</v>
      </c>
      <c r="AV34" s="833">
        <v>1</v>
      </c>
      <c r="AW34" s="1035">
        <v>0</v>
      </c>
      <c r="AX34" s="833">
        <v>0</v>
      </c>
      <c r="AY34" s="833">
        <v>4</v>
      </c>
      <c r="AZ34" s="833">
        <v>0</v>
      </c>
      <c r="BA34" s="833">
        <v>2</v>
      </c>
      <c r="BB34" s="1038">
        <v>0</v>
      </c>
    </row>
    <row r="35" spans="2:54" s="848" customFormat="1" ht="12.75" customHeight="1">
      <c r="B35" s="856"/>
      <c r="C35" s="1033" t="s">
        <v>786</v>
      </c>
      <c r="D35" s="1034">
        <f>SUM(E35:BB35)</f>
        <v>32</v>
      </c>
      <c r="E35" s="1035">
        <v>5</v>
      </c>
      <c r="F35" s="867" t="s">
        <v>761</v>
      </c>
      <c r="G35" s="1035">
        <v>0</v>
      </c>
      <c r="H35" s="867" t="s">
        <v>761</v>
      </c>
      <c r="I35" s="1035">
        <v>3</v>
      </c>
      <c r="J35" s="867" t="s">
        <v>761</v>
      </c>
      <c r="K35" s="1035">
        <v>2</v>
      </c>
      <c r="L35" s="1035">
        <v>0</v>
      </c>
      <c r="M35" s="833">
        <v>0</v>
      </c>
      <c r="N35" s="1035">
        <v>0</v>
      </c>
      <c r="O35" s="1035">
        <v>0</v>
      </c>
      <c r="P35" s="833">
        <v>2</v>
      </c>
      <c r="Q35" s="833">
        <v>0</v>
      </c>
      <c r="R35" s="833">
        <v>0</v>
      </c>
      <c r="S35" s="1072" t="s">
        <v>761</v>
      </c>
      <c r="T35" s="1054">
        <v>0</v>
      </c>
      <c r="U35" s="1036">
        <v>2</v>
      </c>
      <c r="V35" s="889">
        <v>7</v>
      </c>
      <c r="W35" s="867" t="s">
        <v>761</v>
      </c>
      <c r="X35" s="1035">
        <v>0</v>
      </c>
      <c r="Y35" s="833">
        <v>0</v>
      </c>
      <c r="Z35" s="1036">
        <v>0</v>
      </c>
      <c r="AA35" s="889">
        <v>0</v>
      </c>
      <c r="AB35" s="1035">
        <v>0</v>
      </c>
      <c r="AC35" s="867" t="s">
        <v>761</v>
      </c>
      <c r="AD35" s="1035">
        <v>0</v>
      </c>
      <c r="AE35" s="1035">
        <v>2</v>
      </c>
      <c r="AF35" s="833">
        <v>0</v>
      </c>
      <c r="AG35" s="867" t="s">
        <v>761</v>
      </c>
      <c r="AH35" s="1035">
        <v>0</v>
      </c>
      <c r="AI35" s="833">
        <v>1</v>
      </c>
      <c r="AJ35" s="833">
        <v>2</v>
      </c>
      <c r="AK35" s="833">
        <v>0</v>
      </c>
      <c r="AL35" s="833">
        <v>0</v>
      </c>
      <c r="AM35" s="1036">
        <v>3</v>
      </c>
      <c r="AN35" s="1037">
        <v>1</v>
      </c>
      <c r="AO35" s="1037">
        <v>0</v>
      </c>
      <c r="AP35" s="1034">
        <v>1</v>
      </c>
      <c r="AQ35" s="1036">
        <v>0</v>
      </c>
      <c r="AR35" s="1037">
        <v>1</v>
      </c>
      <c r="AS35" s="889">
        <v>0</v>
      </c>
      <c r="AT35" s="833">
        <v>0</v>
      </c>
      <c r="AU35" s="833">
        <v>0</v>
      </c>
      <c r="AV35" s="833">
        <v>0</v>
      </c>
      <c r="AW35" s="1035">
        <v>0</v>
      </c>
      <c r="AX35" s="833">
        <v>0</v>
      </c>
      <c r="AY35" s="833">
        <v>0</v>
      </c>
      <c r="AZ35" s="833">
        <v>0</v>
      </c>
      <c r="BA35" s="833">
        <v>0</v>
      </c>
      <c r="BB35" s="1038">
        <v>0</v>
      </c>
    </row>
    <row r="36" spans="2:54" s="848" customFormat="1" ht="12.75" customHeight="1">
      <c r="B36" s="859"/>
      <c r="C36" s="1052" t="s">
        <v>787</v>
      </c>
      <c r="D36" s="1044">
        <f>SUM(E36:BB36)</f>
        <v>21</v>
      </c>
      <c r="E36" s="1041">
        <v>5</v>
      </c>
      <c r="F36" s="893" t="s">
        <v>761</v>
      </c>
      <c r="G36" s="1041">
        <v>0</v>
      </c>
      <c r="H36" s="893" t="s">
        <v>761</v>
      </c>
      <c r="I36" s="1041">
        <v>1</v>
      </c>
      <c r="J36" s="893" t="s">
        <v>761</v>
      </c>
      <c r="K36" s="1041">
        <v>0</v>
      </c>
      <c r="L36" s="1041">
        <v>1</v>
      </c>
      <c r="M36" s="865">
        <v>0</v>
      </c>
      <c r="N36" s="1041">
        <v>0</v>
      </c>
      <c r="O36" s="1041">
        <v>0</v>
      </c>
      <c r="P36" s="865">
        <v>2</v>
      </c>
      <c r="Q36" s="865">
        <v>0</v>
      </c>
      <c r="R36" s="865">
        <v>0</v>
      </c>
      <c r="S36" s="1073" t="s">
        <v>761</v>
      </c>
      <c r="T36" s="1055">
        <v>0</v>
      </c>
      <c r="U36" s="1042">
        <v>2</v>
      </c>
      <c r="V36" s="862">
        <v>1</v>
      </c>
      <c r="W36" s="893" t="s">
        <v>761</v>
      </c>
      <c r="X36" s="1041">
        <v>0</v>
      </c>
      <c r="Y36" s="865">
        <v>1</v>
      </c>
      <c r="Z36" s="1042">
        <v>0</v>
      </c>
      <c r="AA36" s="862">
        <v>0</v>
      </c>
      <c r="AB36" s="1041">
        <v>0</v>
      </c>
      <c r="AC36" s="893" t="s">
        <v>761</v>
      </c>
      <c r="AD36" s="1041">
        <v>0</v>
      </c>
      <c r="AE36" s="1041">
        <v>1</v>
      </c>
      <c r="AF36" s="865">
        <v>1</v>
      </c>
      <c r="AG36" s="893" t="s">
        <v>761</v>
      </c>
      <c r="AH36" s="1041">
        <v>0</v>
      </c>
      <c r="AI36" s="865">
        <v>0</v>
      </c>
      <c r="AJ36" s="865">
        <v>2</v>
      </c>
      <c r="AK36" s="865">
        <v>0</v>
      </c>
      <c r="AL36" s="865">
        <v>0</v>
      </c>
      <c r="AM36" s="1042">
        <v>1</v>
      </c>
      <c r="AN36" s="1043">
        <v>3</v>
      </c>
      <c r="AO36" s="1043">
        <v>0</v>
      </c>
      <c r="AP36" s="1044">
        <v>0</v>
      </c>
      <c r="AQ36" s="1042">
        <v>0</v>
      </c>
      <c r="AR36" s="1043">
        <v>0</v>
      </c>
      <c r="AS36" s="862">
        <v>0</v>
      </c>
      <c r="AT36" s="865">
        <v>0</v>
      </c>
      <c r="AU36" s="865">
        <v>0</v>
      </c>
      <c r="AV36" s="865">
        <v>0</v>
      </c>
      <c r="AW36" s="1041">
        <v>0</v>
      </c>
      <c r="AX36" s="865">
        <v>0</v>
      </c>
      <c r="AY36" s="865">
        <v>0</v>
      </c>
      <c r="AZ36" s="865">
        <v>0</v>
      </c>
      <c r="BA36" s="865">
        <v>0</v>
      </c>
      <c r="BB36" s="1045">
        <v>0</v>
      </c>
    </row>
    <row r="37" spans="2:54" s="848" customFormat="1" ht="12.75" customHeight="1">
      <c r="B37" s="852" t="s">
        <v>788</v>
      </c>
      <c r="C37" s="1033"/>
      <c r="D37" s="1034">
        <f>SUM(D38:D43)</f>
        <v>448</v>
      </c>
      <c r="E37" s="833">
        <f>SUM(E38:E43)</f>
        <v>138</v>
      </c>
      <c r="F37" s="832" t="s">
        <v>761</v>
      </c>
      <c r="G37" s="833">
        <f>SUM(G38:G43)</f>
        <v>1</v>
      </c>
      <c r="H37" s="832" t="s">
        <v>761</v>
      </c>
      <c r="I37" s="833">
        <f>SUM(I38:I43)</f>
        <v>17</v>
      </c>
      <c r="J37" s="832" t="s">
        <v>761</v>
      </c>
      <c r="K37" s="833">
        <f aca="true" t="shared" si="11" ref="K37:R37">SUM(K38:K43)</f>
        <v>18</v>
      </c>
      <c r="L37" s="833">
        <f t="shared" si="11"/>
        <v>0</v>
      </c>
      <c r="M37" s="833">
        <f t="shared" si="11"/>
        <v>8</v>
      </c>
      <c r="N37" s="833">
        <f t="shared" si="11"/>
        <v>2</v>
      </c>
      <c r="O37" s="833">
        <f t="shared" si="11"/>
        <v>1</v>
      </c>
      <c r="P37" s="833">
        <f t="shared" si="11"/>
        <v>15</v>
      </c>
      <c r="Q37" s="833">
        <f t="shared" si="11"/>
        <v>0</v>
      </c>
      <c r="R37" s="833">
        <f t="shared" si="11"/>
        <v>4</v>
      </c>
      <c r="S37" s="1072" t="s">
        <v>761</v>
      </c>
      <c r="T37" s="889">
        <f>SUM(T38:T43)</f>
        <v>0</v>
      </c>
      <c r="U37" s="1036">
        <f>SUM(U38:U43)</f>
        <v>25</v>
      </c>
      <c r="V37" s="889">
        <f>SUM(V38:V43)</f>
        <v>21</v>
      </c>
      <c r="W37" s="832" t="s">
        <v>761</v>
      </c>
      <c r="X37" s="833">
        <f>SUM(X38:X43)</f>
        <v>0</v>
      </c>
      <c r="Y37" s="833">
        <f>SUM(Y38:Y43)</f>
        <v>47</v>
      </c>
      <c r="Z37" s="1036">
        <f>SUM(Z38:Z43)</f>
        <v>0</v>
      </c>
      <c r="AA37" s="889">
        <f>SUM(AA38:AA43)</f>
        <v>3</v>
      </c>
      <c r="AB37" s="833">
        <f>SUM(AB38:AB43)</f>
        <v>1</v>
      </c>
      <c r="AC37" s="832" t="s">
        <v>761</v>
      </c>
      <c r="AD37" s="833">
        <f>SUM(AD38:AD43)</f>
        <v>0</v>
      </c>
      <c r="AE37" s="833">
        <f>SUM(AE38:AE43)</f>
        <v>7</v>
      </c>
      <c r="AF37" s="833">
        <f>SUM(AF38:AF43)</f>
        <v>9</v>
      </c>
      <c r="AG37" s="832" t="s">
        <v>761</v>
      </c>
      <c r="AH37" s="833">
        <f aca="true" t="shared" si="12" ref="AH37:BB37">SUM(AH38:AH43)</f>
        <v>0</v>
      </c>
      <c r="AI37" s="833">
        <f t="shared" si="12"/>
        <v>9</v>
      </c>
      <c r="AJ37" s="833">
        <f t="shared" si="12"/>
        <v>41</v>
      </c>
      <c r="AK37" s="833">
        <f t="shared" si="12"/>
        <v>2</v>
      </c>
      <c r="AL37" s="833">
        <f t="shared" si="12"/>
        <v>0</v>
      </c>
      <c r="AM37" s="1036">
        <f t="shared" si="12"/>
        <v>17</v>
      </c>
      <c r="AN37" s="1037">
        <f t="shared" si="12"/>
        <v>13</v>
      </c>
      <c r="AO37" s="1037">
        <f t="shared" si="12"/>
        <v>1</v>
      </c>
      <c r="AP37" s="1034">
        <f t="shared" si="12"/>
        <v>12</v>
      </c>
      <c r="AQ37" s="1036">
        <f t="shared" si="12"/>
        <v>0</v>
      </c>
      <c r="AR37" s="1037">
        <f t="shared" si="12"/>
        <v>1</v>
      </c>
      <c r="AS37" s="889">
        <f t="shared" si="12"/>
        <v>4</v>
      </c>
      <c r="AT37" s="833">
        <f t="shared" si="12"/>
        <v>5</v>
      </c>
      <c r="AU37" s="833">
        <f t="shared" si="12"/>
        <v>5</v>
      </c>
      <c r="AV37" s="833">
        <f t="shared" si="12"/>
        <v>0</v>
      </c>
      <c r="AW37" s="833">
        <f t="shared" si="12"/>
        <v>0</v>
      </c>
      <c r="AX37" s="833">
        <f t="shared" si="12"/>
        <v>0</v>
      </c>
      <c r="AY37" s="833">
        <f t="shared" si="12"/>
        <v>20</v>
      </c>
      <c r="AZ37" s="833">
        <f t="shared" si="12"/>
        <v>0</v>
      </c>
      <c r="BA37" s="833">
        <f t="shared" si="12"/>
        <v>0</v>
      </c>
      <c r="BB37" s="1038">
        <f t="shared" si="12"/>
        <v>1</v>
      </c>
    </row>
    <row r="38" spans="2:54" s="876" customFormat="1" ht="12.75" customHeight="1">
      <c r="B38" s="856"/>
      <c r="C38" s="1033" t="s">
        <v>789</v>
      </c>
      <c r="D38" s="1034">
        <f aca="true" t="shared" si="13" ref="D38:D43">SUM(E38:BB38)</f>
        <v>75</v>
      </c>
      <c r="E38" s="889">
        <v>21</v>
      </c>
      <c r="F38" s="874" t="s">
        <v>761</v>
      </c>
      <c r="G38" s="889">
        <v>0</v>
      </c>
      <c r="H38" s="874" t="s">
        <v>761</v>
      </c>
      <c r="I38" s="889">
        <v>3</v>
      </c>
      <c r="J38" s="874" t="s">
        <v>761</v>
      </c>
      <c r="K38" s="889">
        <v>2</v>
      </c>
      <c r="L38" s="889">
        <v>0</v>
      </c>
      <c r="M38" s="833">
        <v>0</v>
      </c>
      <c r="N38" s="889">
        <v>0</v>
      </c>
      <c r="O38" s="889">
        <v>0</v>
      </c>
      <c r="P38" s="833">
        <v>4</v>
      </c>
      <c r="Q38" s="833">
        <v>0</v>
      </c>
      <c r="R38" s="833">
        <v>0</v>
      </c>
      <c r="S38" s="1076" t="s">
        <v>761</v>
      </c>
      <c r="T38" s="889">
        <v>0</v>
      </c>
      <c r="U38" s="1036">
        <v>3</v>
      </c>
      <c r="V38" s="889">
        <v>0</v>
      </c>
      <c r="W38" s="874" t="s">
        <v>761</v>
      </c>
      <c r="X38" s="889">
        <v>0</v>
      </c>
      <c r="Y38" s="833">
        <v>7</v>
      </c>
      <c r="Z38" s="1037">
        <v>0</v>
      </c>
      <c r="AA38" s="889">
        <v>0</v>
      </c>
      <c r="AB38" s="889">
        <v>1</v>
      </c>
      <c r="AC38" s="874" t="s">
        <v>761</v>
      </c>
      <c r="AD38" s="889">
        <v>0</v>
      </c>
      <c r="AE38" s="889">
        <v>1</v>
      </c>
      <c r="AF38" s="833">
        <v>3</v>
      </c>
      <c r="AG38" s="874" t="s">
        <v>761</v>
      </c>
      <c r="AH38" s="889">
        <v>0</v>
      </c>
      <c r="AI38" s="1036">
        <v>7</v>
      </c>
      <c r="AJ38" s="833">
        <v>8</v>
      </c>
      <c r="AK38" s="833">
        <v>0</v>
      </c>
      <c r="AL38" s="833">
        <v>0</v>
      </c>
      <c r="AM38" s="1036">
        <v>2</v>
      </c>
      <c r="AN38" s="1037">
        <v>2</v>
      </c>
      <c r="AO38" s="1037">
        <v>0</v>
      </c>
      <c r="AP38" s="1034">
        <v>5</v>
      </c>
      <c r="AQ38" s="1036">
        <v>0</v>
      </c>
      <c r="AR38" s="1037">
        <v>0</v>
      </c>
      <c r="AS38" s="1037">
        <v>0</v>
      </c>
      <c r="AT38" s="889">
        <v>1</v>
      </c>
      <c r="AU38" s="1036">
        <v>1</v>
      </c>
      <c r="AV38" s="1036">
        <v>0</v>
      </c>
      <c r="AW38" s="889">
        <v>0</v>
      </c>
      <c r="AX38" s="1036">
        <v>0</v>
      </c>
      <c r="AY38" s="1036">
        <v>4</v>
      </c>
      <c r="AZ38" s="889">
        <v>0</v>
      </c>
      <c r="BA38" s="833">
        <v>0</v>
      </c>
      <c r="BB38" s="1038">
        <v>0</v>
      </c>
    </row>
    <row r="39" spans="2:54" s="876" customFormat="1" ht="12.75" customHeight="1">
      <c r="B39" s="856"/>
      <c r="C39" s="1033" t="s">
        <v>790</v>
      </c>
      <c r="D39" s="1034">
        <f t="shared" si="13"/>
        <v>140</v>
      </c>
      <c r="E39" s="889">
        <v>41</v>
      </c>
      <c r="F39" s="874" t="s">
        <v>761</v>
      </c>
      <c r="G39" s="889">
        <v>0</v>
      </c>
      <c r="H39" s="874" t="s">
        <v>761</v>
      </c>
      <c r="I39" s="889">
        <v>7</v>
      </c>
      <c r="J39" s="874" t="s">
        <v>761</v>
      </c>
      <c r="K39" s="889">
        <v>9</v>
      </c>
      <c r="L39" s="889">
        <v>0</v>
      </c>
      <c r="M39" s="833">
        <v>2</v>
      </c>
      <c r="N39" s="889">
        <v>0</v>
      </c>
      <c r="O39" s="889">
        <v>1</v>
      </c>
      <c r="P39" s="833">
        <v>4</v>
      </c>
      <c r="Q39" s="833">
        <v>0</v>
      </c>
      <c r="R39" s="833">
        <v>0</v>
      </c>
      <c r="S39" s="1076" t="s">
        <v>761</v>
      </c>
      <c r="T39" s="889">
        <v>0</v>
      </c>
      <c r="U39" s="1036">
        <v>6</v>
      </c>
      <c r="V39" s="889">
        <v>9</v>
      </c>
      <c r="W39" s="874" t="s">
        <v>761</v>
      </c>
      <c r="X39" s="889">
        <v>0</v>
      </c>
      <c r="Y39" s="833">
        <v>12</v>
      </c>
      <c r="Z39" s="1037">
        <v>0</v>
      </c>
      <c r="AA39" s="889">
        <v>3</v>
      </c>
      <c r="AB39" s="889">
        <v>0</v>
      </c>
      <c r="AC39" s="874" t="s">
        <v>761</v>
      </c>
      <c r="AD39" s="889">
        <v>0</v>
      </c>
      <c r="AE39" s="889">
        <v>5</v>
      </c>
      <c r="AF39" s="833">
        <v>3</v>
      </c>
      <c r="AG39" s="874" t="s">
        <v>761</v>
      </c>
      <c r="AH39" s="889">
        <v>0</v>
      </c>
      <c r="AI39" s="1036">
        <v>2</v>
      </c>
      <c r="AJ39" s="833">
        <v>15</v>
      </c>
      <c r="AK39" s="833">
        <v>0</v>
      </c>
      <c r="AL39" s="833">
        <v>0</v>
      </c>
      <c r="AM39" s="1036">
        <v>7</v>
      </c>
      <c r="AN39" s="1037">
        <v>5</v>
      </c>
      <c r="AO39" s="1037">
        <v>0</v>
      </c>
      <c r="AP39" s="1034">
        <v>1</v>
      </c>
      <c r="AQ39" s="1036">
        <v>0</v>
      </c>
      <c r="AR39" s="1037">
        <v>1</v>
      </c>
      <c r="AS39" s="1037">
        <v>1</v>
      </c>
      <c r="AT39" s="889">
        <v>2</v>
      </c>
      <c r="AU39" s="1036">
        <v>2</v>
      </c>
      <c r="AV39" s="1036">
        <v>0</v>
      </c>
      <c r="AW39" s="889">
        <v>0</v>
      </c>
      <c r="AX39" s="1036">
        <v>0</v>
      </c>
      <c r="AY39" s="1036">
        <v>2</v>
      </c>
      <c r="AZ39" s="889">
        <v>0</v>
      </c>
      <c r="BA39" s="833">
        <v>0</v>
      </c>
      <c r="BB39" s="1038">
        <v>0</v>
      </c>
    </row>
    <row r="40" spans="2:54" s="876" customFormat="1" ht="12.75" customHeight="1">
      <c r="B40" s="856"/>
      <c r="C40" s="1033" t="s">
        <v>791</v>
      </c>
      <c r="D40" s="1034">
        <f t="shared" si="13"/>
        <v>84</v>
      </c>
      <c r="E40" s="889">
        <v>27</v>
      </c>
      <c r="F40" s="874" t="s">
        <v>761</v>
      </c>
      <c r="G40" s="889">
        <v>0</v>
      </c>
      <c r="H40" s="874" t="s">
        <v>761</v>
      </c>
      <c r="I40" s="889">
        <v>4</v>
      </c>
      <c r="J40" s="874" t="s">
        <v>761</v>
      </c>
      <c r="K40" s="889">
        <v>4</v>
      </c>
      <c r="L40" s="889">
        <v>0</v>
      </c>
      <c r="M40" s="833">
        <v>1</v>
      </c>
      <c r="N40" s="889">
        <v>2</v>
      </c>
      <c r="O40" s="889">
        <v>0</v>
      </c>
      <c r="P40" s="833">
        <v>3</v>
      </c>
      <c r="Q40" s="833">
        <v>0</v>
      </c>
      <c r="R40" s="833">
        <v>0</v>
      </c>
      <c r="S40" s="1076" t="s">
        <v>761</v>
      </c>
      <c r="T40" s="889">
        <v>0</v>
      </c>
      <c r="U40" s="1036">
        <v>8</v>
      </c>
      <c r="V40" s="889">
        <v>0</v>
      </c>
      <c r="W40" s="874" t="s">
        <v>761</v>
      </c>
      <c r="X40" s="889">
        <v>0</v>
      </c>
      <c r="Y40" s="833">
        <v>10</v>
      </c>
      <c r="Z40" s="1037">
        <v>0</v>
      </c>
      <c r="AA40" s="889">
        <v>0</v>
      </c>
      <c r="AB40" s="889">
        <v>0</v>
      </c>
      <c r="AC40" s="874" t="s">
        <v>761</v>
      </c>
      <c r="AD40" s="889">
        <v>0</v>
      </c>
      <c r="AE40" s="889">
        <v>1</v>
      </c>
      <c r="AF40" s="833">
        <v>0</v>
      </c>
      <c r="AG40" s="874" t="s">
        <v>761</v>
      </c>
      <c r="AH40" s="889">
        <v>0</v>
      </c>
      <c r="AI40" s="1036">
        <v>0</v>
      </c>
      <c r="AJ40" s="833">
        <v>7</v>
      </c>
      <c r="AK40" s="833">
        <v>2</v>
      </c>
      <c r="AL40" s="833">
        <v>0</v>
      </c>
      <c r="AM40" s="1036">
        <v>3</v>
      </c>
      <c r="AN40" s="1037">
        <v>3</v>
      </c>
      <c r="AO40" s="1037">
        <v>1</v>
      </c>
      <c r="AP40" s="1034">
        <v>3</v>
      </c>
      <c r="AQ40" s="1036">
        <v>0</v>
      </c>
      <c r="AR40" s="1037">
        <v>0</v>
      </c>
      <c r="AS40" s="1037">
        <v>3</v>
      </c>
      <c r="AT40" s="889">
        <v>0</v>
      </c>
      <c r="AU40" s="1036">
        <v>0</v>
      </c>
      <c r="AV40" s="1036">
        <v>0</v>
      </c>
      <c r="AW40" s="889">
        <v>0</v>
      </c>
      <c r="AX40" s="1036">
        <v>0</v>
      </c>
      <c r="AY40" s="1036">
        <v>2</v>
      </c>
      <c r="AZ40" s="889">
        <v>0</v>
      </c>
      <c r="BA40" s="833">
        <v>0</v>
      </c>
      <c r="BB40" s="1038">
        <v>0</v>
      </c>
    </row>
    <row r="41" spans="2:54" s="876" customFormat="1" ht="12.75" customHeight="1">
      <c r="B41" s="877"/>
      <c r="C41" s="1033" t="s">
        <v>792</v>
      </c>
      <c r="D41" s="1034">
        <f t="shared" si="13"/>
        <v>77</v>
      </c>
      <c r="E41" s="889">
        <v>28</v>
      </c>
      <c r="F41" s="874" t="s">
        <v>761</v>
      </c>
      <c r="G41" s="889">
        <v>0</v>
      </c>
      <c r="H41" s="874" t="s">
        <v>761</v>
      </c>
      <c r="I41" s="889">
        <v>1</v>
      </c>
      <c r="J41" s="874" t="s">
        <v>761</v>
      </c>
      <c r="K41" s="889">
        <v>0</v>
      </c>
      <c r="L41" s="889">
        <v>0</v>
      </c>
      <c r="M41" s="833">
        <v>2</v>
      </c>
      <c r="N41" s="889">
        <v>0</v>
      </c>
      <c r="O41" s="889">
        <v>0</v>
      </c>
      <c r="P41" s="833">
        <v>4</v>
      </c>
      <c r="Q41" s="833">
        <v>0</v>
      </c>
      <c r="R41" s="833">
        <v>0</v>
      </c>
      <c r="S41" s="1076" t="s">
        <v>761</v>
      </c>
      <c r="T41" s="889">
        <v>0</v>
      </c>
      <c r="U41" s="1036">
        <v>6</v>
      </c>
      <c r="V41" s="889">
        <v>4</v>
      </c>
      <c r="W41" s="874" t="s">
        <v>761</v>
      </c>
      <c r="X41" s="889">
        <v>0</v>
      </c>
      <c r="Y41" s="833">
        <v>6</v>
      </c>
      <c r="Z41" s="1037">
        <v>0</v>
      </c>
      <c r="AA41" s="889">
        <v>0</v>
      </c>
      <c r="AB41" s="889">
        <v>0</v>
      </c>
      <c r="AC41" s="874" t="s">
        <v>761</v>
      </c>
      <c r="AD41" s="889">
        <v>0</v>
      </c>
      <c r="AE41" s="889">
        <v>0</v>
      </c>
      <c r="AF41" s="833">
        <v>1</v>
      </c>
      <c r="AG41" s="874" t="s">
        <v>761</v>
      </c>
      <c r="AH41" s="889">
        <v>0</v>
      </c>
      <c r="AI41" s="1036">
        <v>0</v>
      </c>
      <c r="AJ41" s="833">
        <v>6</v>
      </c>
      <c r="AK41" s="833">
        <v>0</v>
      </c>
      <c r="AL41" s="833">
        <v>0</v>
      </c>
      <c r="AM41" s="1036">
        <v>2</v>
      </c>
      <c r="AN41" s="1037">
        <v>2</v>
      </c>
      <c r="AO41" s="1037">
        <v>0</v>
      </c>
      <c r="AP41" s="1034">
        <v>1</v>
      </c>
      <c r="AQ41" s="1036">
        <v>0</v>
      </c>
      <c r="AR41" s="1037">
        <v>0</v>
      </c>
      <c r="AS41" s="1037">
        <v>0</v>
      </c>
      <c r="AT41" s="889">
        <v>1</v>
      </c>
      <c r="AU41" s="1036">
        <v>1</v>
      </c>
      <c r="AV41" s="1036">
        <v>0</v>
      </c>
      <c r="AW41" s="889">
        <v>0</v>
      </c>
      <c r="AX41" s="1036">
        <v>0</v>
      </c>
      <c r="AY41" s="1036">
        <v>12</v>
      </c>
      <c r="AZ41" s="889">
        <v>0</v>
      </c>
      <c r="BA41" s="833">
        <v>0</v>
      </c>
      <c r="BB41" s="1038">
        <v>0</v>
      </c>
    </row>
    <row r="42" spans="2:54" s="876" customFormat="1" ht="12.75" customHeight="1">
      <c r="B42" s="856"/>
      <c r="C42" s="1033" t="s">
        <v>793</v>
      </c>
      <c r="D42" s="1034">
        <f t="shared" si="13"/>
        <v>51</v>
      </c>
      <c r="E42" s="889">
        <v>10</v>
      </c>
      <c r="F42" s="874" t="s">
        <v>761</v>
      </c>
      <c r="G42" s="889">
        <v>1</v>
      </c>
      <c r="H42" s="874" t="s">
        <v>761</v>
      </c>
      <c r="I42" s="889">
        <v>2</v>
      </c>
      <c r="J42" s="874" t="s">
        <v>761</v>
      </c>
      <c r="K42" s="889">
        <v>3</v>
      </c>
      <c r="L42" s="889">
        <v>0</v>
      </c>
      <c r="M42" s="833">
        <v>3</v>
      </c>
      <c r="N42" s="889">
        <v>0</v>
      </c>
      <c r="O42" s="889">
        <v>0</v>
      </c>
      <c r="P42" s="833">
        <v>0</v>
      </c>
      <c r="Q42" s="833">
        <v>0</v>
      </c>
      <c r="R42" s="833">
        <v>4</v>
      </c>
      <c r="S42" s="1076" t="s">
        <v>761</v>
      </c>
      <c r="T42" s="889">
        <v>0</v>
      </c>
      <c r="U42" s="1036">
        <v>1</v>
      </c>
      <c r="V42" s="889">
        <v>8</v>
      </c>
      <c r="W42" s="874" t="s">
        <v>761</v>
      </c>
      <c r="X42" s="889">
        <v>0</v>
      </c>
      <c r="Y42" s="833">
        <v>6</v>
      </c>
      <c r="Z42" s="1037">
        <v>0</v>
      </c>
      <c r="AA42" s="889">
        <v>0</v>
      </c>
      <c r="AB42" s="889">
        <v>0</v>
      </c>
      <c r="AC42" s="874" t="s">
        <v>761</v>
      </c>
      <c r="AD42" s="889">
        <v>0</v>
      </c>
      <c r="AE42" s="889">
        <v>0</v>
      </c>
      <c r="AF42" s="833">
        <v>2</v>
      </c>
      <c r="AG42" s="874" t="s">
        <v>761</v>
      </c>
      <c r="AH42" s="889">
        <v>0</v>
      </c>
      <c r="AI42" s="1036">
        <v>0</v>
      </c>
      <c r="AJ42" s="833">
        <v>4</v>
      </c>
      <c r="AK42" s="833">
        <v>0</v>
      </c>
      <c r="AL42" s="833">
        <v>0</v>
      </c>
      <c r="AM42" s="1036">
        <v>3</v>
      </c>
      <c r="AN42" s="1037">
        <v>1</v>
      </c>
      <c r="AO42" s="1037">
        <v>0</v>
      </c>
      <c r="AP42" s="1034">
        <v>0</v>
      </c>
      <c r="AQ42" s="1036">
        <v>0</v>
      </c>
      <c r="AR42" s="1037">
        <v>0</v>
      </c>
      <c r="AS42" s="1037">
        <v>0</v>
      </c>
      <c r="AT42" s="889">
        <v>1</v>
      </c>
      <c r="AU42" s="1036">
        <v>1</v>
      </c>
      <c r="AV42" s="1036">
        <v>0</v>
      </c>
      <c r="AW42" s="889">
        <v>0</v>
      </c>
      <c r="AX42" s="1036">
        <v>0</v>
      </c>
      <c r="AY42" s="1036">
        <v>0</v>
      </c>
      <c r="AZ42" s="889">
        <v>0</v>
      </c>
      <c r="BA42" s="833">
        <v>0</v>
      </c>
      <c r="BB42" s="1038">
        <v>1</v>
      </c>
    </row>
    <row r="43" spans="2:54" s="876" customFormat="1" ht="12.75" customHeight="1">
      <c r="B43" s="859"/>
      <c r="C43" s="1033" t="s">
        <v>794</v>
      </c>
      <c r="D43" s="1040">
        <f t="shared" si="13"/>
        <v>21</v>
      </c>
      <c r="E43" s="1053">
        <v>11</v>
      </c>
      <c r="F43" s="878" t="s">
        <v>761</v>
      </c>
      <c r="G43" s="1053">
        <v>0</v>
      </c>
      <c r="H43" s="878" t="s">
        <v>761</v>
      </c>
      <c r="I43" s="1053" t="s">
        <v>110</v>
      </c>
      <c r="J43" s="878" t="s">
        <v>761</v>
      </c>
      <c r="K43" s="1053">
        <v>0</v>
      </c>
      <c r="L43" s="1053">
        <v>0</v>
      </c>
      <c r="M43" s="865">
        <v>0</v>
      </c>
      <c r="N43" s="1053">
        <v>0</v>
      </c>
      <c r="O43" s="1053">
        <v>0</v>
      </c>
      <c r="P43" s="865">
        <v>0</v>
      </c>
      <c r="Q43" s="865">
        <v>0</v>
      </c>
      <c r="R43" s="865">
        <v>0</v>
      </c>
      <c r="S43" s="1077" t="s">
        <v>761</v>
      </c>
      <c r="T43" s="1053">
        <v>0</v>
      </c>
      <c r="U43" s="1042">
        <v>1</v>
      </c>
      <c r="V43" s="862">
        <v>0</v>
      </c>
      <c r="W43" s="878" t="s">
        <v>761</v>
      </c>
      <c r="X43" s="1053">
        <v>0</v>
      </c>
      <c r="Y43" s="865">
        <v>6</v>
      </c>
      <c r="Z43" s="1043">
        <v>0</v>
      </c>
      <c r="AA43" s="862">
        <v>0</v>
      </c>
      <c r="AB43" s="1053">
        <v>0</v>
      </c>
      <c r="AC43" s="878" t="s">
        <v>761</v>
      </c>
      <c r="AD43" s="1053">
        <v>0</v>
      </c>
      <c r="AE43" s="1053">
        <v>0</v>
      </c>
      <c r="AF43" s="865">
        <v>0</v>
      </c>
      <c r="AG43" s="878" t="s">
        <v>761</v>
      </c>
      <c r="AH43" s="1053">
        <v>0</v>
      </c>
      <c r="AI43" s="1042">
        <v>0</v>
      </c>
      <c r="AJ43" s="865">
        <v>1</v>
      </c>
      <c r="AK43" s="865">
        <v>0</v>
      </c>
      <c r="AL43" s="865">
        <v>0</v>
      </c>
      <c r="AM43" s="1042">
        <v>0</v>
      </c>
      <c r="AN43" s="1043">
        <v>0</v>
      </c>
      <c r="AO43" s="1043">
        <v>0</v>
      </c>
      <c r="AP43" s="1044">
        <v>2</v>
      </c>
      <c r="AQ43" s="1042">
        <v>0</v>
      </c>
      <c r="AR43" s="1043">
        <v>0</v>
      </c>
      <c r="AS43" s="1043">
        <v>0</v>
      </c>
      <c r="AT43" s="862">
        <v>0</v>
      </c>
      <c r="AU43" s="1042">
        <v>0</v>
      </c>
      <c r="AV43" s="1042">
        <v>0</v>
      </c>
      <c r="AW43" s="1053">
        <v>0</v>
      </c>
      <c r="AX43" s="1042">
        <v>0</v>
      </c>
      <c r="AY43" s="1042">
        <v>0</v>
      </c>
      <c r="AZ43" s="862">
        <v>0</v>
      </c>
      <c r="BA43" s="865">
        <v>0</v>
      </c>
      <c r="BB43" s="1045">
        <v>0</v>
      </c>
    </row>
    <row r="44" spans="2:54" s="876" customFormat="1" ht="12.75" customHeight="1">
      <c r="B44" s="852" t="s">
        <v>111</v>
      </c>
      <c r="C44" s="1030"/>
      <c r="D44" s="1034">
        <f>SUM(D45:D48)</f>
        <v>189</v>
      </c>
      <c r="E44" s="833">
        <f>SUM(E45:E48)</f>
        <v>64</v>
      </c>
      <c r="F44" s="832" t="s">
        <v>761</v>
      </c>
      <c r="G44" s="833">
        <f>SUM(G45:G48)</f>
        <v>0</v>
      </c>
      <c r="H44" s="832" t="s">
        <v>761</v>
      </c>
      <c r="I44" s="833">
        <f>SUM(I45:I48)</f>
        <v>6</v>
      </c>
      <c r="J44" s="832" t="s">
        <v>761</v>
      </c>
      <c r="K44" s="833">
        <f aca="true" t="shared" si="14" ref="K44:R44">SUM(K45:K48)</f>
        <v>2</v>
      </c>
      <c r="L44" s="833">
        <f t="shared" si="14"/>
        <v>0</v>
      </c>
      <c r="M44" s="833">
        <f t="shared" si="14"/>
        <v>1</v>
      </c>
      <c r="N44" s="833">
        <f t="shared" si="14"/>
        <v>0</v>
      </c>
      <c r="O44" s="833">
        <f t="shared" si="14"/>
        <v>0</v>
      </c>
      <c r="P44" s="833">
        <f t="shared" si="14"/>
        <v>4</v>
      </c>
      <c r="Q44" s="833">
        <f t="shared" si="14"/>
        <v>0</v>
      </c>
      <c r="R44" s="833">
        <f t="shared" si="14"/>
        <v>0</v>
      </c>
      <c r="S44" s="1072" t="s">
        <v>761</v>
      </c>
      <c r="T44" s="889">
        <f>SUM(T45:T48)</f>
        <v>0</v>
      </c>
      <c r="U44" s="1036">
        <f>SUM(U45:U48)</f>
        <v>4</v>
      </c>
      <c r="V44" s="889">
        <f>SUM(V45:V48)</f>
        <v>11</v>
      </c>
      <c r="W44" s="832" t="s">
        <v>761</v>
      </c>
      <c r="X44" s="833">
        <f>SUM(X45:X48)</f>
        <v>1</v>
      </c>
      <c r="Y44" s="833">
        <f>SUM(Y45:Y48)</f>
        <v>25</v>
      </c>
      <c r="Z44" s="1036">
        <f>SUM(Z45:Z48)</f>
        <v>0</v>
      </c>
      <c r="AA44" s="889">
        <f>SUM(AA45:AA48)</f>
        <v>1</v>
      </c>
      <c r="AB44" s="833">
        <f>SUM(AB45:AB48)</f>
        <v>0</v>
      </c>
      <c r="AC44" s="832" t="s">
        <v>761</v>
      </c>
      <c r="AD44" s="833">
        <f>SUM(AD45:AD48)</f>
        <v>0</v>
      </c>
      <c r="AE44" s="833">
        <f>SUM(AE45:AE48)</f>
        <v>0</v>
      </c>
      <c r="AF44" s="833">
        <f>SUM(AF45:AF48)</f>
        <v>2</v>
      </c>
      <c r="AG44" s="832" t="s">
        <v>761</v>
      </c>
      <c r="AH44" s="833">
        <f aca="true" t="shared" si="15" ref="AH44:BB44">SUM(AH45:AH48)</f>
        <v>1</v>
      </c>
      <c r="AI44" s="833">
        <f t="shared" si="15"/>
        <v>1</v>
      </c>
      <c r="AJ44" s="833">
        <f t="shared" si="15"/>
        <v>30</v>
      </c>
      <c r="AK44" s="833">
        <f t="shared" si="15"/>
        <v>0</v>
      </c>
      <c r="AL44" s="833">
        <f t="shared" si="15"/>
        <v>0</v>
      </c>
      <c r="AM44" s="1036">
        <f t="shared" si="15"/>
        <v>10</v>
      </c>
      <c r="AN44" s="1037">
        <f t="shared" si="15"/>
        <v>5</v>
      </c>
      <c r="AO44" s="1037">
        <f t="shared" si="15"/>
        <v>0</v>
      </c>
      <c r="AP44" s="1034">
        <f t="shared" si="15"/>
        <v>5</v>
      </c>
      <c r="AQ44" s="1036">
        <f t="shared" si="15"/>
        <v>0</v>
      </c>
      <c r="AR44" s="1037">
        <f t="shared" si="15"/>
        <v>1</v>
      </c>
      <c r="AS44" s="889">
        <f t="shared" si="15"/>
        <v>2</v>
      </c>
      <c r="AT44" s="833">
        <f t="shared" si="15"/>
        <v>8</v>
      </c>
      <c r="AU44" s="833">
        <f t="shared" si="15"/>
        <v>4</v>
      </c>
      <c r="AV44" s="833">
        <f t="shared" si="15"/>
        <v>0</v>
      </c>
      <c r="AW44" s="833">
        <f t="shared" si="15"/>
        <v>0</v>
      </c>
      <c r="AX44" s="833">
        <f t="shared" si="15"/>
        <v>0</v>
      </c>
      <c r="AY44" s="833">
        <f t="shared" si="15"/>
        <v>0</v>
      </c>
      <c r="AZ44" s="833">
        <f t="shared" si="15"/>
        <v>1</v>
      </c>
      <c r="BA44" s="833">
        <f t="shared" si="15"/>
        <v>0</v>
      </c>
      <c r="BB44" s="1038">
        <f t="shared" si="15"/>
        <v>0</v>
      </c>
    </row>
    <row r="45" spans="2:54" s="876" customFormat="1" ht="12.75" customHeight="1">
      <c r="B45" s="856"/>
      <c r="C45" s="1033" t="s">
        <v>795</v>
      </c>
      <c r="D45" s="1034">
        <f>SUM(E45:BB45)</f>
        <v>46</v>
      </c>
      <c r="E45" s="1054">
        <v>20</v>
      </c>
      <c r="F45" s="881" t="s">
        <v>761</v>
      </c>
      <c r="G45" s="1054">
        <v>0</v>
      </c>
      <c r="H45" s="881" t="s">
        <v>761</v>
      </c>
      <c r="I45" s="1054">
        <v>0</v>
      </c>
      <c r="J45" s="881" t="s">
        <v>761</v>
      </c>
      <c r="K45" s="1054">
        <v>1</v>
      </c>
      <c r="L45" s="1054">
        <v>0</v>
      </c>
      <c r="M45" s="833">
        <v>0</v>
      </c>
      <c r="N45" s="1054">
        <v>0</v>
      </c>
      <c r="O45" s="1054">
        <v>0</v>
      </c>
      <c r="P45" s="833">
        <v>1</v>
      </c>
      <c r="Q45" s="833">
        <v>0</v>
      </c>
      <c r="R45" s="833">
        <v>0</v>
      </c>
      <c r="S45" s="1076" t="s">
        <v>761</v>
      </c>
      <c r="T45" s="1054">
        <v>0</v>
      </c>
      <c r="U45" s="1036">
        <v>1</v>
      </c>
      <c r="V45" s="889">
        <v>1</v>
      </c>
      <c r="W45" s="881" t="s">
        <v>761</v>
      </c>
      <c r="X45" s="1054">
        <v>0</v>
      </c>
      <c r="Y45" s="833">
        <v>6</v>
      </c>
      <c r="Z45" s="1037">
        <v>0</v>
      </c>
      <c r="AA45" s="889">
        <v>1</v>
      </c>
      <c r="AB45" s="1054">
        <v>0</v>
      </c>
      <c r="AC45" s="881" t="s">
        <v>761</v>
      </c>
      <c r="AD45" s="1054">
        <v>0</v>
      </c>
      <c r="AE45" s="1054">
        <v>0</v>
      </c>
      <c r="AF45" s="833">
        <v>1</v>
      </c>
      <c r="AG45" s="881" t="s">
        <v>761</v>
      </c>
      <c r="AH45" s="1054">
        <v>0</v>
      </c>
      <c r="AI45" s="1036">
        <v>0</v>
      </c>
      <c r="AJ45" s="833">
        <v>5</v>
      </c>
      <c r="AK45" s="833">
        <v>0</v>
      </c>
      <c r="AL45" s="833">
        <v>0</v>
      </c>
      <c r="AM45" s="1036">
        <v>2</v>
      </c>
      <c r="AN45" s="1037">
        <v>1</v>
      </c>
      <c r="AO45" s="1037">
        <v>0</v>
      </c>
      <c r="AP45" s="1034">
        <v>4</v>
      </c>
      <c r="AQ45" s="1036">
        <v>0</v>
      </c>
      <c r="AR45" s="1037">
        <v>0</v>
      </c>
      <c r="AS45" s="1037">
        <v>0</v>
      </c>
      <c r="AT45" s="889">
        <v>1</v>
      </c>
      <c r="AU45" s="1036">
        <v>0</v>
      </c>
      <c r="AV45" s="1036">
        <v>0</v>
      </c>
      <c r="AW45" s="1054">
        <v>0</v>
      </c>
      <c r="AX45" s="1036">
        <v>0</v>
      </c>
      <c r="AY45" s="1036">
        <v>0</v>
      </c>
      <c r="AZ45" s="889">
        <v>1</v>
      </c>
      <c r="BA45" s="833">
        <v>0</v>
      </c>
      <c r="BB45" s="1038">
        <v>0</v>
      </c>
    </row>
    <row r="46" spans="2:54" s="876" customFormat="1" ht="12.75" customHeight="1">
      <c r="B46" s="856"/>
      <c r="C46" s="1033" t="s">
        <v>796</v>
      </c>
      <c r="D46" s="1034">
        <f>SUM(E46:BB46)</f>
        <v>101</v>
      </c>
      <c r="E46" s="1054">
        <v>27</v>
      </c>
      <c r="F46" s="881" t="s">
        <v>761</v>
      </c>
      <c r="G46" s="1054">
        <v>0</v>
      </c>
      <c r="H46" s="881" t="s">
        <v>761</v>
      </c>
      <c r="I46" s="1054">
        <v>5</v>
      </c>
      <c r="J46" s="881" t="s">
        <v>761</v>
      </c>
      <c r="K46" s="1054">
        <v>1</v>
      </c>
      <c r="L46" s="1054">
        <v>0</v>
      </c>
      <c r="M46" s="833">
        <v>1</v>
      </c>
      <c r="N46" s="1054">
        <v>0</v>
      </c>
      <c r="O46" s="1054">
        <v>0</v>
      </c>
      <c r="P46" s="833">
        <v>2</v>
      </c>
      <c r="Q46" s="833">
        <v>0</v>
      </c>
      <c r="R46" s="833">
        <v>0</v>
      </c>
      <c r="S46" s="1076" t="s">
        <v>761</v>
      </c>
      <c r="T46" s="1054">
        <v>0</v>
      </c>
      <c r="U46" s="1036">
        <v>1</v>
      </c>
      <c r="V46" s="889">
        <v>10</v>
      </c>
      <c r="W46" s="881" t="s">
        <v>761</v>
      </c>
      <c r="X46" s="1054">
        <v>1</v>
      </c>
      <c r="Y46" s="833">
        <v>9</v>
      </c>
      <c r="Z46" s="1037">
        <v>0</v>
      </c>
      <c r="AA46" s="889">
        <v>0</v>
      </c>
      <c r="AB46" s="1054">
        <v>0</v>
      </c>
      <c r="AC46" s="881" t="s">
        <v>761</v>
      </c>
      <c r="AD46" s="1054">
        <v>0</v>
      </c>
      <c r="AE46" s="1054">
        <v>0</v>
      </c>
      <c r="AF46" s="833">
        <v>1</v>
      </c>
      <c r="AG46" s="881" t="s">
        <v>761</v>
      </c>
      <c r="AH46" s="1054">
        <v>1</v>
      </c>
      <c r="AI46" s="1036">
        <v>0</v>
      </c>
      <c r="AJ46" s="833">
        <v>21</v>
      </c>
      <c r="AK46" s="833">
        <v>0</v>
      </c>
      <c r="AL46" s="833">
        <v>0</v>
      </c>
      <c r="AM46" s="1036">
        <v>5</v>
      </c>
      <c r="AN46" s="1037">
        <v>2</v>
      </c>
      <c r="AO46" s="1037">
        <v>0</v>
      </c>
      <c r="AP46" s="1034">
        <v>1</v>
      </c>
      <c r="AQ46" s="1036">
        <v>0</v>
      </c>
      <c r="AR46" s="1037">
        <v>0</v>
      </c>
      <c r="AS46" s="1037">
        <v>2</v>
      </c>
      <c r="AT46" s="889">
        <v>7</v>
      </c>
      <c r="AU46" s="1036">
        <v>4</v>
      </c>
      <c r="AV46" s="1036">
        <v>0</v>
      </c>
      <c r="AW46" s="1054">
        <v>0</v>
      </c>
      <c r="AX46" s="1036">
        <v>0</v>
      </c>
      <c r="AY46" s="1036">
        <v>0</v>
      </c>
      <c r="AZ46" s="889">
        <v>0</v>
      </c>
      <c r="BA46" s="833">
        <v>0</v>
      </c>
      <c r="BB46" s="1038">
        <v>0</v>
      </c>
    </row>
    <row r="47" spans="2:54" s="876" customFormat="1" ht="12.75" customHeight="1">
      <c r="B47" s="856"/>
      <c r="C47" s="1033" t="s">
        <v>113</v>
      </c>
      <c r="D47" s="1034">
        <f>SUM(E47:BB47)</f>
        <v>19</v>
      </c>
      <c r="E47" s="1054">
        <v>7</v>
      </c>
      <c r="F47" s="881" t="s">
        <v>761</v>
      </c>
      <c r="G47" s="1054">
        <v>0</v>
      </c>
      <c r="H47" s="881" t="s">
        <v>761</v>
      </c>
      <c r="I47" s="1054">
        <v>1</v>
      </c>
      <c r="J47" s="881" t="s">
        <v>761</v>
      </c>
      <c r="K47" s="1054">
        <v>0</v>
      </c>
      <c r="L47" s="1054">
        <v>0</v>
      </c>
      <c r="M47" s="833">
        <v>0</v>
      </c>
      <c r="N47" s="1054">
        <v>0</v>
      </c>
      <c r="O47" s="1054">
        <v>0</v>
      </c>
      <c r="P47" s="833">
        <v>0</v>
      </c>
      <c r="Q47" s="833">
        <v>0</v>
      </c>
      <c r="R47" s="833">
        <v>0</v>
      </c>
      <c r="S47" s="1076" t="s">
        <v>761</v>
      </c>
      <c r="T47" s="1054">
        <v>0</v>
      </c>
      <c r="U47" s="1036">
        <v>1</v>
      </c>
      <c r="V47" s="889">
        <v>0</v>
      </c>
      <c r="W47" s="881" t="s">
        <v>761</v>
      </c>
      <c r="X47" s="1054">
        <v>0</v>
      </c>
      <c r="Y47" s="833">
        <v>7</v>
      </c>
      <c r="Z47" s="1037">
        <v>0</v>
      </c>
      <c r="AA47" s="889">
        <v>0</v>
      </c>
      <c r="AB47" s="1054">
        <v>0</v>
      </c>
      <c r="AC47" s="881" t="s">
        <v>761</v>
      </c>
      <c r="AD47" s="1054">
        <v>0</v>
      </c>
      <c r="AE47" s="1054">
        <v>0</v>
      </c>
      <c r="AF47" s="833">
        <v>0</v>
      </c>
      <c r="AG47" s="881" t="s">
        <v>761</v>
      </c>
      <c r="AH47" s="1054">
        <v>0</v>
      </c>
      <c r="AI47" s="1036">
        <v>0</v>
      </c>
      <c r="AJ47" s="833">
        <v>0</v>
      </c>
      <c r="AK47" s="833">
        <v>0</v>
      </c>
      <c r="AL47" s="833">
        <v>0</v>
      </c>
      <c r="AM47" s="1036">
        <v>2</v>
      </c>
      <c r="AN47" s="1037">
        <v>1</v>
      </c>
      <c r="AO47" s="1037">
        <v>0</v>
      </c>
      <c r="AP47" s="1034">
        <v>0</v>
      </c>
      <c r="AQ47" s="1036">
        <v>0</v>
      </c>
      <c r="AR47" s="1037">
        <v>0</v>
      </c>
      <c r="AS47" s="1037">
        <v>0</v>
      </c>
      <c r="AT47" s="889">
        <v>0</v>
      </c>
      <c r="AU47" s="1036">
        <v>0</v>
      </c>
      <c r="AV47" s="1036">
        <v>0</v>
      </c>
      <c r="AW47" s="1054">
        <v>0</v>
      </c>
      <c r="AX47" s="1036">
        <v>0</v>
      </c>
      <c r="AY47" s="1036">
        <v>0</v>
      </c>
      <c r="AZ47" s="889">
        <v>0</v>
      </c>
      <c r="BA47" s="833">
        <v>0</v>
      </c>
      <c r="BB47" s="1038">
        <v>0</v>
      </c>
    </row>
    <row r="48" spans="2:54" s="876" customFormat="1" ht="12.75" customHeight="1">
      <c r="B48" s="882"/>
      <c r="C48" s="1052" t="s">
        <v>114</v>
      </c>
      <c r="D48" s="1040">
        <f>SUM(E48:BB48)</f>
        <v>23</v>
      </c>
      <c r="E48" s="1055">
        <v>10</v>
      </c>
      <c r="F48" s="884" t="s">
        <v>761</v>
      </c>
      <c r="G48" s="1055">
        <v>0</v>
      </c>
      <c r="H48" s="884" t="s">
        <v>761</v>
      </c>
      <c r="I48" s="1055">
        <v>0</v>
      </c>
      <c r="J48" s="884" t="s">
        <v>761</v>
      </c>
      <c r="K48" s="1055">
        <v>0</v>
      </c>
      <c r="L48" s="1055">
        <v>0</v>
      </c>
      <c r="M48" s="865">
        <v>0</v>
      </c>
      <c r="N48" s="1055">
        <v>0</v>
      </c>
      <c r="O48" s="1055">
        <v>0</v>
      </c>
      <c r="P48" s="865">
        <v>1</v>
      </c>
      <c r="Q48" s="865">
        <v>0</v>
      </c>
      <c r="R48" s="865">
        <v>0</v>
      </c>
      <c r="S48" s="1078" t="s">
        <v>761</v>
      </c>
      <c r="T48" s="1055">
        <v>0</v>
      </c>
      <c r="U48" s="1042">
        <v>1</v>
      </c>
      <c r="V48" s="862">
        <v>0</v>
      </c>
      <c r="W48" s="884" t="s">
        <v>761</v>
      </c>
      <c r="X48" s="1055">
        <v>0</v>
      </c>
      <c r="Y48" s="865">
        <v>3</v>
      </c>
      <c r="Z48" s="1043">
        <v>0</v>
      </c>
      <c r="AA48" s="862">
        <v>0</v>
      </c>
      <c r="AB48" s="1055">
        <v>0</v>
      </c>
      <c r="AC48" s="884" t="s">
        <v>761</v>
      </c>
      <c r="AD48" s="1055">
        <v>0</v>
      </c>
      <c r="AE48" s="1055">
        <v>0</v>
      </c>
      <c r="AF48" s="865">
        <v>0</v>
      </c>
      <c r="AG48" s="884" t="s">
        <v>761</v>
      </c>
      <c r="AH48" s="1055">
        <v>0</v>
      </c>
      <c r="AI48" s="1042">
        <v>1</v>
      </c>
      <c r="AJ48" s="865">
        <v>4</v>
      </c>
      <c r="AK48" s="865">
        <v>0</v>
      </c>
      <c r="AL48" s="865">
        <v>0</v>
      </c>
      <c r="AM48" s="1042">
        <v>1</v>
      </c>
      <c r="AN48" s="1043">
        <v>1</v>
      </c>
      <c r="AO48" s="1043">
        <v>0</v>
      </c>
      <c r="AP48" s="1044">
        <v>0</v>
      </c>
      <c r="AQ48" s="1042">
        <v>0</v>
      </c>
      <c r="AR48" s="1043">
        <v>1</v>
      </c>
      <c r="AS48" s="1043">
        <v>0</v>
      </c>
      <c r="AT48" s="862">
        <v>0</v>
      </c>
      <c r="AU48" s="1042">
        <v>0</v>
      </c>
      <c r="AV48" s="1042">
        <v>0</v>
      </c>
      <c r="AW48" s="1055">
        <v>0</v>
      </c>
      <c r="AX48" s="1042">
        <v>0</v>
      </c>
      <c r="AY48" s="1042">
        <v>0</v>
      </c>
      <c r="AZ48" s="862">
        <v>0</v>
      </c>
      <c r="BA48" s="865">
        <v>0</v>
      </c>
      <c r="BB48" s="1045">
        <v>0</v>
      </c>
    </row>
    <row r="49" spans="2:54" s="876" customFormat="1" ht="12.75" customHeight="1">
      <c r="B49" s="856" t="s">
        <v>115</v>
      </c>
      <c r="C49" s="1033"/>
      <c r="D49" s="1023">
        <f>SUM(D50:D52)</f>
        <v>209</v>
      </c>
      <c r="E49" s="1031">
        <f>SUM(E50:E52)</f>
        <v>57</v>
      </c>
      <c r="F49" s="850" t="s">
        <v>761</v>
      </c>
      <c r="G49" s="1031">
        <f>SUM(G50:G52)</f>
        <v>3</v>
      </c>
      <c r="H49" s="850" t="s">
        <v>761</v>
      </c>
      <c r="I49" s="1031">
        <f>SUM(I50:I52)</f>
        <v>9</v>
      </c>
      <c r="J49" s="850" t="s">
        <v>761</v>
      </c>
      <c r="K49" s="1031">
        <f aca="true" t="shared" si="16" ref="K49:R49">SUM(K50:K52)</f>
        <v>7</v>
      </c>
      <c r="L49" s="1031">
        <f t="shared" si="16"/>
        <v>0</v>
      </c>
      <c r="M49" s="1031">
        <f t="shared" si="16"/>
        <v>0</v>
      </c>
      <c r="N49" s="1031">
        <f t="shared" si="16"/>
        <v>0</v>
      </c>
      <c r="O49" s="1031">
        <f t="shared" si="16"/>
        <v>0</v>
      </c>
      <c r="P49" s="1031">
        <f t="shared" si="16"/>
        <v>4</v>
      </c>
      <c r="Q49" s="1031">
        <f t="shared" si="16"/>
        <v>1</v>
      </c>
      <c r="R49" s="1031">
        <f t="shared" si="16"/>
        <v>0</v>
      </c>
      <c r="S49" s="1071" t="s">
        <v>761</v>
      </c>
      <c r="T49" s="1032">
        <f>SUM(T50:T52)</f>
        <v>0</v>
      </c>
      <c r="U49" s="1025">
        <f>SUM(U50:U52)</f>
        <v>13</v>
      </c>
      <c r="V49" s="1032">
        <f>SUM(V50:V52)</f>
        <v>14</v>
      </c>
      <c r="W49" s="850" t="s">
        <v>761</v>
      </c>
      <c r="X49" s="1031">
        <f>SUM(X50:X52)</f>
        <v>0</v>
      </c>
      <c r="Y49" s="1031">
        <f>SUM(Y50:Y52)</f>
        <v>20</v>
      </c>
      <c r="Z49" s="1025">
        <f>SUM(Z50:Z52)</f>
        <v>0</v>
      </c>
      <c r="AA49" s="1032">
        <f>SUM(AA50:AA52)</f>
        <v>2</v>
      </c>
      <c r="AB49" s="1031">
        <f>SUM(AB50:AB52)</f>
        <v>1</v>
      </c>
      <c r="AC49" s="850" t="s">
        <v>761</v>
      </c>
      <c r="AD49" s="1031">
        <f>SUM(AD50:AD52)</f>
        <v>0</v>
      </c>
      <c r="AE49" s="1031">
        <f>SUM(AE50:AE52)</f>
        <v>1</v>
      </c>
      <c r="AF49" s="1031">
        <f>SUM(AF50:AF52)</f>
        <v>5</v>
      </c>
      <c r="AG49" s="850" t="s">
        <v>761</v>
      </c>
      <c r="AH49" s="1031">
        <f aca="true" t="shared" si="17" ref="AH49:BB49">SUM(AH50:AH52)</f>
        <v>0</v>
      </c>
      <c r="AI49" s="1031">
        <f t="shared" si="17"/>
        <v>4</v>
      </c>
      <c r="AJ49" s="1031">
        <f t="shared" si="17"/>
        <v>14</v>
      </c>
      <c r="AK49" s="1031">
        <f t="shared" si="17"/>
        <v>2</v>
      </c>
      <c r="AL49" s="1031">
        <f t="shared" si="17"/>
        <v>0</v>
      </c>
      <c r="AM49" s="1025">
        <f t="shared" si="17"/>
        <v>10</v>
      </c>
      <c r="AN49" s="1027">
        <f t="shared" si="17"/>
        <v>6</v>
      </c>
      <c r="AO49" s="1027">
        <f t="shared" si="17"/>
        <v>0</v>
      </c>
      <c r="AP49" s="1023">
        <f t="shared" si="17"/>
        <v>8</v>
      </c>
      <c r="AQ49" s="1025">
        <f t="shared" si="17"/>
        <v>0</v>
      </c>
      <c r="AR49" s="1027">
        <f t="shared" si="17"/>
        <v>0</v>
      </c>
      <c r="AS49" s="1032">
        <f t="shared" si="17"/>
        <v>1</v>
      </c>
      <c r="AT49" s="1031">
        <f t="shared" si="17"/>
        <v>4</v>
      </c>
      <c r="AU49" s="1031">
        <f t="shared" si="17"/>
        <v>6</v>
      </c>
      <c r="AV49" s="1031">
        <f t="shared" si="17"/>
        <v>0</v>
      </c>
      <c r="AW49" s="1031">
        <f t="shared" si="17"/>
        <v>0</v>
      </c>
      <c r="AX49" s="1031">
        <f t="shared" si="17"/>
        <v>0</v>
      </c>
      <c r="AY49" s="1031">
        <f t="shared" si="17"/>
        <v>15</v>
      </c>
      <c r="AZ49" s="1031">
        <f t="shared" si="17"/>
        <v>0</v>
      </c>
      <c r="BA49" s="1031">
        <f t="shared" si="17"/>
        <v>1</v>
      </c>
      <c r="BB49" s="1029">
        <f t="shared" si="17"/>
        <v>1</v>
      </c>
    </row>
    <row r="50" spans="2:54" s="876" customFormat="1" ht="12.75" customHeight="1">
      <c r="B50" s="856"/>
      <c r="C50" s="1033" t="s">
        <v>562</v>
      </c>
      <c r="D50" s="1034">
        <f>SUM(E50:BB50)</f>
        <v>53</v>
      </c>
      <c r="E50" s="1035">
        <v>23</v>
      </c>
      <c r="F50" s="867" t="s">
        <v>761</v>
      </c>
      <c r="G50" s="1035">
        <v>0</v>
      </c>
      <c r="H50" s="867" t="s">
        <v>761</v>
      </c>
      <c r="I50" s="1035">
        <v>0</v>
      </c>
      <c r="J50" s="867" t="s">
        <v>761</v>
      </c>
      <c r="K50" s="1035">
        <v>0</v>
      </c>
      <c r="L50" s="1035">
        <v>0</v>
      </c>
      <c r="M50" s="833">
        <v>0</v>
      </c>
      <c r="N50" s="1035">
        <v>0</v>
      </c>
      <c r="O50" s="1035">
        <v>0</v>
      </c>
      <c r="P50" s="833">
        <v>0</v>
      </c>
      <c r="Q50" s="833">
        <v>1</v>
      </c>
      <c r="R50" s="833">
        <v>0</v>
      </c>
      <c r="S50" s="1072" t="s">
        <v>761</v>
      </c>
      <c r="T50" s="1054">
        <v>0</v>
      </c>
      <c r="U50" s="1036">
        <v>1</v>
      </c>
      <c r="V50" s="889">
        <v>6</v>
      </c>
      <c r="W50" s="867" t="s">
        <v>761</v>
      </c>
      <c r="X50" s="1035">
        <v>0</v>
      </c>
      <c r="Y50" s="833">
        <v>6</v>
      </c>
      <c r="Z50" s="1036">
        <v>0</v>
      </c>
      <c r="AA50" s="889">
        <v>0</v>
      </c>
      <c r="AB50" s="1035">
        <v>0</v>
      </c>
      <c r="AC50" s="867" t="s">
        <v>761</v>
      </c>
      <c r="AD50" s="1035">
        <v>0</v>
      </c>
      <c r="AE50" s="1035">
        <v>0</v>
      </c>
      <c r="AF50" s="833">
        <v>2</v>
      </c>
      <c r="AG50" s="867" t="s">
        <v>761</v>
      </c>
      <c r="AH50" s="1035">
        <v>0</v>
      </c>
      <c r="AI50" s="833">
        <v>1</v>
      </c>
      <c r="AJ50" s="833">
        <v>4</v>
      </c>
      <c r="AK50" s="833">
        <v>0</v>
      </c>
      <c r="AL50" s="833">
        <v>0</v>
      </c>
      <c r="AM50" s="1036">
        <v>3</v>
      </c>
      <c r="AN50" s="1037">
        <v>2</v>
      </c>
      <c r="AO50" s="1037">
        <v>0</v>
      </c>
      <c r="AP50" s="1034">
        <v>2</v>
      </c>
      <c r="AQ50" s="1036">
        <v>0</v>
      </c>
      <c r="AR50" s="1037">
        <v>0</v>
      </c>
      <c r="AS50" s="889">
        <v>1</v>
      </c>
      <c r="AT50" s="833">
        <v>1</v>
      </c>
      <c r="AU50" s="833">
        <v>0</v>
      </c>
      <c r="AV50" s="833">
        <v>0</v>
      </c>
      <c r="AW50" s="1035">
        <v>0</v>
      </c>
      <c r="AX50" s="833">
        <v>0</v>
      </c>
      <c r="AY50" s="833">
        <v>0</v>
      </c>
      <c r="AZ50" s="833">
        <v>0</v>
      </c>
      <c r="BA50" s="833">
        <v>0</v>
      </c>
      <c r="BB50" s="1038">
        <v>0</v>
      </c>
    </row>
    <row r="51" spans="2:54" s="876" customFormat="1" ht="12.75" customHeight="1">
      <c r="B51" s="856"/>
      <c r="C51" s="1033" t="s">
        <v>563</v>
      </c>
      <c r="D51" s="1034">
        <f>SUM(E51:BB51)</f>
        <v>139</v>
      </c>
      <c r="E51" s="1035">
        <v>27</v>
      </c>
      <c r="F51" s="867" t="s">
        <v>761</v>
      </c>
      <c r="G51" s="1035">
        <v>3</v>
      </c>
      <c r="H51" s="867" t="s">
        <v>761</v>
      </c>
      <c r="I51" s="1035">
        <v>9</v>
      </c>
      <c r="J51" s="867" t="s">
        <v>761</v>
      </c>
      <c r="K51" s="1035">
        <v>7</v>
      </c>
      <c r="L51" s="1035">
        <v>0</v>
      </c>
      <c r="M51" s="833">
        <v>0</v>
      </c>
      <c r="N51" s="1035">
        <v>0</v>
      </c>
      <c r="O51" s="1035">
        <v>0</v>
      </c>
      <c r="P51" s="833">
        <v>3</v>
      </c>
      <c r="Q51" s="833">
        <v>0</v>
      </c>
      <c r="R51" s="833">
        <v>0</v>
      </c>
      <c r="S51" s="1072" t="s">
        <v>761</v>
      </c>
      <c r="T51" s="1054">
        <v>0</v>
      </c>
      <c r="U51" s="1036">
        <v>10</v>
      </c>
      <c r="V51" s="889">
        <v>8</v>
      </c>
      <c r="W51" s="867" t="s">
        <v>761</v>
      </c>
      <c r="X51" s="1035">
        <v>0</v>
      </c>
      <c r="Y51" s="833">
        <v>13</v>
      </c>
      <c r="Z51" s="1036">
        <v>0</v>
      </c>
      <c r="AA51" s="889">
        <v>2</v>
      </c>
      <c r="AB51" s="1035">
        <v>1</v>
      </c>
      <c r="AC51" s="867" t="s">
        <v>761</v>
      </c>
      <c r="AD51" s="1035">
        <v>0</v>
      </c>
      <c r="AE51" s="1035">
        <v>1</v>
      </c>
      <c r="AF51" s="833">
        <v>3</v>
      </c>
      <c r="AG51" s="867" t="s">
        <v>761</v>
      </c>
      <c r="AH51" s="1035">
        <v>0</v>
      </c>
      <c r="AI51" s="833">
        <v>3</v>
      </c>
      <c r="AJ51" s="833">
        <v>8</v>
      </c>
      <c r="AK51" s="833">
        <v>2</v>
      </c>
      <c r="AL51" s="833">
        <v>0</v>
      </c>
      <c r="AM51" s="1036">
        <v>5</v>
      </c>
      <c r="AN51" s="1037">
        <v>3</v>
      </c>
      <c r="AO51" s="1037">
        <v>0</v>
      </c>
      <c r="AP51" s="1034">
        <v>5</v>
      </c>
      <c r="AQ51" s="1036">
        <v>0</v>
      </c>
      <c r="AR51" s="1037">
        <v>0</v>
      </c>
      <c r="AS51" s="889">
        <v>0</v>
      </c>
      <c r="AT51" s="833">
        <v>3</v>
      </c>
      <c r="AU51" s="833">
        <v>6</v>
      </c>
      <c r="AV51" s="833">
        <v>0</v>
      </c>
      <c r="AW51" s="1035">
        <v>0</v>
      </c>
      <c r="AX51" s="833">
        <v>0</v>
      </c>
      <c r="AY51" s="833">
        <v>15</v>
      </c>
      <c r="AZ51" s="833">
        <v>0</v>
      </c>
      <c r="BA51" s="833">
        <v>1</v>
      </c>
      <c r="BB51" s="1038">
        <v>1</v>
      </c>
    </row>
    <row r="52" spans="2:54" s="876" customFormat="1" ht="12.75" customHeight="1">
      <c r="B52" s="859"/>
      <c r="C52" s="1039" t="s">
        <v>564</v>
      </c>
      <c r="D52" s="1040">
        <f>SUM(E52:BB52)</f>
        <v>17</v>
      </c>
      <c r="E52" s="1051">
        <v>7</v>
      </c>
      <c r="F52" s="868" t="s">
        <v>761</v>
      </c>
      <c r="G52" s="1051">
        <v>0</v>
      </c>
      <c r="H52" s="868" t="s">
        <v>761</v>
      </c>
      <c r="I52" s="1051">
        <v>0</v>
      </c>
      <c r="J52" s="868" t="s">
        <v>761</v>
      </c>
      <c r="K52" s="1051">
        <v>0</v>
      </c>
      <c r="L52" s="1051">
        <v>0</v>
      </c>
      <c r="M52" s="865">
        <v>0</v>
      </c>
      <c r="N52" s="1051">
        <v>0</v>
      </c>
      <c r="O52" s="1051">
        <v>0</v>
      </c>
      <c r="P52" s="865">
        <v>1</v>
      </c>
      <c r="Q52" s="865">
        <v>0</v>
      </c>
      <c r="R52" s="865">
        <v>0</v>
      </c>
      <c r="S52" s="1075" t="s">
        <v>761</v>
      </c>
      <c r="T52" s="1080">
        <v>0</v>
      </c>
      <c r="U52" s="1042">
        <v>2</v>
      </c>
      <c r="V52" s="862">
        <v>0</v>
      </c>
      <c r="W52" s="868" t="s">
        <v>761</v>
      </c>
      <c r="X52" s="1051">
        <v>0</v>
      </c>
      <c r="Y52" s="865">
        <v>1</v>
      </c>
      <c r="Z52" s="1042">
        <v>0</v>
      </c>
      <c r="AA52" s="862">
        <v>0</v>
      </c>
      <c r="AB52" s="1051">
        <v>0</v>
      </c>
      <c r="AC52" s="868" t="s">
        <v>761</v>
      </c>
      <c r="AD52" s="1051">
        <v>0</v>
      </c>
      <c r="AE52" s="1051">
        <v>0</v>
      </c>
      <c r="AF52" s="865">
        <v>0</v>
      </c>
      <c r="AG52" s="868" t="s">
        <v>761</v>
      </c>
      <c r="AH52" s="1051">
        <v>0</v>
      </c>
      <c r="AI52" s="865">
        <v>0</v>
      </c>
      <c r="AJ52" s="865">
        <v>2</v>
      </c>
      <c r="AK52" s="865">
        <v>0</v>
      </c>
      <c r="AL52" s="865">
        <v>0</v>
      </c>
      <c r="AM52" s="1042">
        <v>2</v>
      </c>
      <c r="AN52" s="1043">
        <v>1</v>
      </c>
      <c r="AO52" s="1043">
        <v>0</v>
      </c>
      <c r="AP52" s="1044">
        <v>1</v>
      </c>
      <c r="AQ52" s="1042">
        <v>0</v>
      </c>
      <c r="AR52" s="1043">
        <v>0</v>
      </c>
      <c r="AS52" s="862">
        <v>0</v>
      </c>
      <c r="AT52" s="865">
        <v>0</v>
      </c>
      <c r="AU52" s="865">
        <v>0</v>
      </c>
      <c r="AV52" s="865">
        <v>0</v>
      </c>
      <c r="AW52" s="1051">
        <v>0</v>
      </c>
      <c r="AX52" s="865">
        <v>0</v>
      </c>
      <c r="AY52" s="865">
        <v>0</v>
      </c>
      <c r="AZ52" s="865">
        <v>0</v>
      </c>
      <c r="BA52" s="865">
        <v>0</v>
      </c>
      <c r="BB52" s="1045">
        <v>0</v>
      </c>
    </row>
    <row r="53" spans="2:54" s="876" customFormat="1" ht="12.75" customHeight="1">
      <c r="B53" s="852" t="s">
        <v>116</v>
      </c>
      <c r="C53" s="1030"/>
      <c r="D53" s="1023">
        <f>SUM(D54:D56)</f>
        <v>56</v>
      </c>
      <c r="E53" s="1031">
        <f>SUM(E54:E56)</f>
        <v>23</v>
      </c>
      <c r="F53" s="850" t="s">
        <v>761</v>
      </c>
      <c r="G53" s="1031">
        <f>SUM(G54:G56)</f>
        <v>0</v>
      </c>
      <c r="H53" s="850" t="s">
        <v>761</v>
      </c>
      <c r="I53" s="1031">
        <f>SUM(I54:I56)</f>
        <v>1</v>
      </c>
      <c r="J53" s="850" t="s">
        <v>761</v>
      </c>
      <c r="K53" s="1031">
        <f aca="true" t="shared" si="18" ref="K53:R53">SUM(K54:K56)</f>
        <v>0</v>
      </c>
      <c r="L53" s="1031">
        <f t="shared" si="18"/>
        <v>0</v>
      </c>
      <c r="M53" s="1031">
        <f t="shared" si="18"/>
        <v>0</v>
      </c>
      <c r="N53" s="1031">
        <f t="shared" si="18"/>
        <v>0</v>
      </c>
      <c r="O53" s="1031">
        <f t="shared" si="18"/>
        <v>0</v>
      </c>
      <c r="P53" s="1031">
        <f t="shared" si="18"/>
        <v>1</v>
      </c>
      <c r="Q53" s="1031">
        <f t="shared" si="18"/>
        <v>0</v>
      </c>
      <c r="R53" s="1031">
        <f t="shared" si="18"/>
        <v>0</v>
      </c>
      <c r="S53" s="1071" t="s">
        <v>761</v>
      </c>
      <c r="T53" s="1032">
        <f>SUM(T54:T56)</f>
        <v>0</v>
      </c>
      <c r="U53" s="1025">
        <f>SUM(U54:U56)</f>
        <v>1</v>
      </c>
      <c r="V53" s="1032">
        <f>SUM(V54:V56)</f>
        <v>10</v>
      </c>
      <c r="W53" s="850" t="s">
        <v>761</v>
      </c>
      <c r="X53" s="1031">
        <f>SUM(X54:X56)</f>
        <v>0</v>
      </c>
      <c r="Y53" s="1031">
        <f>SUM(Y54:Y56)</f>
        <v>4</v>
      </c>
      <c r="Z53" s="1025">
        <f>SUM(Z54:Z56)</f>
        <v>0</v>
      </c>
      <c r="AA53" s="1032">
        <f>SUM(AA54:AA56)</f>
        <v>0</v>
      </c>
      <c r="AB53" s="1031">
        <f>SUM(AB54:AB56)</f>
        <v>0</v>
      </c>
      <c r="AC53" s="850" t="s">
        <v>761</v>
      </c>
      <c r="AD53" s="1031">
        <f>SUM(AD54:AD56)</f>
        <v>0</v>
      </c>
      <c r="AE53" s="1031">
        <f>SUM(AE54:AE56)</f>
        <v>1</v>
      </c>
      <c r="AF53" s="1031">
        <f>SUM(AF54:AF56)</f>
        <v>0</v>
      </c>
      <c r="AG53" s="850" t="s">
        <v>761</v>
      </c>
      <c r="AH53" s="1031">
        <f aca="true" t="shared" si="19" ref="AH53:BB53">SUM(AH54:AH56)</f>
        <v>0</v>
      </c>
      <c r="AI53" s="1031">
        <f t="shared" si="19"/>
        <v>0</v>
      </c>
      <c r="AJ53" s="1031">
        <f t="shared" si="19"/>
        <v>8</v>
      </c>
      <c r="AK53" s="1031">
        <f t="shared" si="19"/>
        <v>0</v>
      </c>
      <c r="AL53" s="1031">
        <f t="shared" si="19"/>
        <v>0</v>
      </c>
      <c r="AM53" s="1025">
        <f t="shared" si="19"/>
        <v>3</v>
      </c>
      <c r="AN53" s="1027">
        <f t="shared" si="19"/>
        <v>1</v>
      </c>
      <c r="AO53" s="1027">
        <f t="shared" si="19"/>
        <v>0</v>
      </c>
      <c r="AP53" s="1023">
        <f t="shared" si="19"/>
        <v>2</v>
      </c>
      <c r="AQ53" s="1025">
        <f t="shared" si="19"/>
        <v>0</v>
      </c>
      <c r="AR53" s="1027">
        <f t="shared" si="19"/>
        <v>0</v>
      </c>
      <c r="AS53" s="1032">
        <f t="shared" si="19"/>
        <v>0</v>
      </c>
      <c r="AT53" s="1031">
        <f t="shared" si="19"/>
        <v>0</v>
      </c>
      <c r="AU53" s="1031">
        <f t="shared" si="19"/>
        <v>1</v>
      </c>
      <c r="AV53" s="1031">
        <f t="shared" si="19"/>
        <v>0</v>
      </c>
      <c r="AW53" s="1031">
        <f t="shared" si="19"/>
        <v>0</v>
      </c>
      <c r="AX53" s="1031">
        <f t="shared" si="19"/>
        <v>0</v>
      </c>
      <c r="AY53" s="1031">
        <f t="shared" si="19"/>
        <v>0</v>
      </c>
      <c r="AZ53" s="1031">
        <f t="shared" si="19"/>
        <v>0</v>
      </c>
      <c r="BA53" s="1031">
        <f t="shared" si="19"/>
        <v>0</v>
      </c>
      <c r="BB53" s="1029">
        <f t="shared" si="19"/>
        <v>0</v>
      </c>
    </row>
    <row r="54" spans="2:54" s="876" customFormat="1" ht="12.75" customHeight="1">
      <c r="B54" s="856"/>
      <c r="C54" s="1033" t="s">
        <v>628</v>
      </c>
      <c r="D54" s="1034">
        <f>SUM(E54:BB54)</f>
        <v>6</v>
      </c>
      <c r="E54" s="1035">
        <v>5</v>
      </c>
      <c r="F54" s="867" t="s">
        <v>761</v>
      </c>
      <c r="G54" s="1035">
        <v>0</v>
      </c>
      <c r="H54" s="867" t="s">
        <v>761</v>
      </c>
      <c r="I54" s="1035">
        <v>0</v>
      </c>
      <c r="J54" s="867" t="s">
        <v>761</v>
      </c>
      <c r="K54" s="1035">
        <v>0</v>
      </c>
      <c r="L54" s="1035">
        <v>0</v>
      </c>
      <c r="M54" s="833">
        <v>0</v>
      </c>
      <c r="N54" s="1035">
        <v>0</v>
      </c>
      <c r="O54" s="1035">
        <v>0</v>
      </c>
      <c r="P54" s="833">
        <v>0</v>
      </c>
      <c r="Q54" s="833">
        <v>0</v>
      </c>
      <c r="R54" s="833">
        <v>0</v>
      </c>
      <c r="S54" s="1072" t="s">
        <v>761</v>
      </c>
      <c r="T54" s="1054">
        <v>0</v>
      </c>
      <c r="U54" s="1036">
        <v>0</v>
      </c>
      <c r="V54" s="889">
        <v>0</v>
      </c>
      <c r="W54" s="867" t="s">
        <v>761</v>
      </c>
      <c r="X54" s="1035">
        <v>0</v>
      </c>
      <c r="Y54" s="833">
        <v>0</v>
      </c>
      <c r="Z54" s="1036">
        <v>0</v>
      </c>
      <c r="AA54" s="889">
        <v>0</v>
      </c>
      <c r="AB54" s="1035">
        <v>0</v>
      </c>
      <c r="AC54" s="867" t="s">
        <v>761</v>
      </c>
      <c r="AD54" s="1035">
        <v>0</v>
      </c>
      <c r="AE54" s="1035">
        <v>0</v>
      </c>
      <c r="AF54" s="833">
        <v>0</v>
      </c>
      <c r="AG54" s="867" t="s">
        <v>761</v>
      </c>
      <c r="AH54" s="1035">
        <v>0</v>
      </c>
      <c r="AI54" s="833">
        <v>0</v>
      </c>
      <c r="AJ54" s="833">
        <v>1</v>
      </c>
      <c r="AK54" s="833">
        <v>0</v>
      </c>
      <c r="AL54" s="833">
        <v>0</v>
      </c>
      <c r="AM54" s="1036">
        <v>0</v>
      </c>
      <c r="AN54" s="1037">
        <v>0</v>
      </c>
      <c r="AO54" s="1037">
        <v>0</v>
      </c>
      <c r="AP54" s="1034">
        <v>0</v>
      </c>
      <c r="AQ54" s="1036">
        <v>0</v>
      </c>
      <c r="AR54" s="1037">
        <v>0</v>
      </c>
      <c r="AS54" s="889">
        <v>0</v>
      </c>
      <c r="AT54" s="833">
        <v>0</v>
      </c>
      <c r="AU54" s="833">
        <v>0</v>
      </c>
      <c r="AV54" s="833">
        <v>0</v>
      </c>
      <c r="AW54" s="1035">
        <v>0</v>
      </c>
      <c r="AX54" s="833">
        <v>0</v>
      </c>
      <c r="AY54" s="833">
        <v>0</v>
      </c>
      <c r="AZ54" s="833">
        <v>0</v>
      </c>
      <c r="BA54" s="833">
        <v>0</v>
      </c>
      <c r="BB54" s="1038">
        <v>0</v>
      </c>
    </row>
    <row r="55" spans="2:54" s="876" customFormat="1" ht="12.75" customHeight="1">
      <c r="B55" s="856"/>
      <c r="C55" s="1033" t="s">
        <v>629</v>
      </c>
      <c r="D55" s="1034">
        <f>SUM(E55:BB55)</f>
        <v>29</v>
      </c>
      <c r="E55" s="1035">
        <v>9</v>
      </c>
      <c r="F55" s="867" t="s">
        <v>761</v>
      </c>
      <c r="G55" s="1035">
        <v>0</v>
      </c>
      <c r="H55" s="867" t="s">
        <v>761</v>
      </c>
      <c r="I55" s="1035">
        <v>1</v>
      </c>
      <c r="J55" s="867" t="s">
        <v>761</v>
      </c>
      <c r="K55" s="1035">
        <v>0</v>
      </c>
      <c r="L55" s="1035">
        <v>0</v>
      </c>
      <c r="M55" s="833">
        <v>0</v>
      </c>
      <c r="N55" s="1035">
        <v>0</v>
      </c>
      <c r="O55" s="1035">
        <v>0</v>
      </c>
      <c r="P55" s="833">
        <v>1</v>
      </c>
      <c r="Q55" s="833">
        <v>0</v>
      </c>
      <c r="R55" s="833">
        <v>0</v>
      </c>
      <c r="S55" s="1072" t="s">
        <v>761</v>
      </c>
      <c r="T55" s="1054">
        <v>0</v>
      </c>
      <c r="U55" s="1036">
        <v>1</v>
      </c>
      <c r="V55" s="889">
        <v>10</v>
      </c>
      <c r="W55" s="867" t="s">
        <v>761</v>
      </c>
      <c r="X55" s="1035">
        <v>0</v>
      </c>
      <c r="Y55" s="833">
        <v>0</v>
      </c>
      <c r="Z55" s="1036">
        <v>0</v>
      </c>
      <c r="AA55" s="889">
        <v>0</v>
      </c>
      <c r="AB55" s="1035">
        <v>0</v>
      </c>
      <c r="AC55" s="867" t="s">
        <v>761</v>
      </c>
      <c r="AD55" s="1035">
        <v>0</v>
      </c>
      <c r="AE55" s="1035">
        <v>1</v>
      </c>
      <c r="AF55" s="833">
        <v>0</v>
      </c>
      <c r="AG55" s="867" t="s">
        <v>761</v>
      </c>
      <c r="AH55" s="1035">
        <v>0</v>
      </c>
      <c r="AI55" s="833">
        <v>0</v>
      </c>
      <c r="AJ55" s="833">
        <v>3</v>
      </c>
      <c r="AK55" s="833">
        <v>0</v>
      </c>
      <c r="AL55" s="833">
        <v>0</v>
      </c>
      <c r="AM55" s="1036">
        <v>1</v>
      </c>
      <c r="AN55" s="1037">
        <v>1</v>
      </c>
      <c r="AO55" s="1037">
        <v>0</v>
      </c>
      <c r="AP55" s="1034">
        <v>1</v>
      </c>
      <c r="AQ55" s="1036">
        <v>0</v>
      </c>
      <c r="AR55" s="1037">
        <v>0</v>
      </c>
      <c r="AS55" s="889">
        <v>0</v>
      </c>
      <c r="AT55" s="833">
        <v>0</v>
      </c>
      <c r="AU55" s="833">
        <v>0</v>
      </c>
      <c r="AV55" s="833">
        <v>0</v>
      </c>
      <c r="AW55" s="1035">
        <v>0</v>
      </c>
      <c r="AX55" s="833">
        <v>0</v>
      </c>
      <c r="AY55" s="833">
        <v>0</v>
      </c>
      <c r="AZ55" s="833">
        <v>0</v>
      </c>
      <c r="BA55" s="833">
        <v>0</v>
      </c>
      <c r="BB55" s="1038">
        <v>0</v>
      </c>
    </row>
    <row r="56" spans="2:54" s="775" customFormat="1" ht="12.75" customHeight="1">
      <c r="B56" s="856"/>
      <c r="C56" s="1033" t="s">
        <v>568</v>
      </c>
      <c r="D56" s="1034">
        <f>SUM(E56:BB56)</f>
        <v>21</v>
      </c>
      <c r="E56" s="1035">
        <v>9</v>
      </c>
      <c r="F56" s="867" t="s">
        <v>761</v>
      </c>
      <c r="G56" s="1035">
        <v>0</v>
      </c>
      <c r="H56" s="867" t="s">
        <v>761</v>
      </c>
      <c r="I56" s="1035">
        <v>0</v>
      </c>
      <c r="J56" s="867" t="s">
        <v>761</v>
      </c>
      <c r="K56" s="1035">
        <v>0</v>
      </c>
      <c r="L56" s="1035">
        <v>0</v>
      </c>
      <c r="M56" s="833">
        <v>0</v>
      </c>
      <c r="N56" s="1035">
        <v>0</v>
      </c>
      <c r="O56" s="1035">
        <v>0</v>
      </c>
      <c r="P56" s="833">
        <v>0</v>
      </c>
      <c r="Q56" s="833">
        <v>0</v>
      </c>
      <c r="R56" s="833">
        <v>0</v>
      </c>
      <c r="S56" s="1072" t="s">
        <v>761</v>
      </c>
      <c r="T56" s="1054">
        <v>0</v>
      </c>
      <c r="U56" s="1036">
        <v>0</v>
      </c>
      <c r="V56" s="889">
        <v>0</v>
      </c>
      <c r="W56" s="867" t="s">
        <v>761</v>
      </c>
      <c r="X56" s="1035">
        <v>0</v>
      </c>
      <c r="Y56" s="833">
        <v>4</v>
      </c>
      <c r="Z56" s="1036">
        <v>0</v>
      </c>
      <c r="AA56" s="889">
        <v>0</v>
      </c>
      <c r="AB56" s="1035">
        <v>0</v>
      </c>
      <c r="AC56" s="867" t="s">
        <v>761</v>
      </c>
      <c r="AD56" s="1035">
        <v>0</v>
      </c>
      <c r="AE56" s="1035">
        <v>0</v>
      </c>
      <c r="AF56" s="833">
        <v>0</v>
      </c>
      <c r="AG56" s="867" t="s">
        <v>761</v>
      </c>
      <c r="AH56" s="1035">
        <v>0</v>
      </c>
      <c r="AI56" s="833">
        <v>0</v>
      </c>
      <c r="AJ56" s="833">
        <v>4</v>
      </c>
      <c r="AK56" s="833">
        <v>0</v>
      </c>
      <c r="AL56" s="833">
        <v>0</v>
      </c>
      <c r="AM56" s="1036">
        <v>2</v>
      </c>
      <c r="AN56" s="1037">
        <v>0</v>
      </c>
      <c r="AO56" s="1037">
        <v>0</v>
      </c>
      <c r="AP56" s="1034">
        <v>1</v>
      </c>
      <c r="AQ56" s="1036">
        <v>0</v>
      </c>
      <c r="AR56" s="1037">
        <v>0</v>
      </c>
      <c r="AS56" s="889">
        <v>0</v>
      </c>
      <c r="AT56" s="833">
        <v>0</v>
      </c>
      <c r="AU56" s="833">
        <v>1</v>
      </c>
      <c r="AV56" s="833">
        <v>0</v>
      </c>
      <c r="AW56" s="1035">
        <v>0</v>
      </c>
      <c r="AX56" s="833">
        <v>0</v>
      </c>
      <c r="AY56" s="833">
        <v>0</v>
      </c>
      <c r="AZ56" s="833">
        <v>0</v>
      </c>
      <c r="BA56" s="833">
        <v>0</v>
      </c>
      <c r="BB56" s="1038">
        <v>0</v>
      </c>
    </row>
    <row r="57" spans="2:54" s="775" customFormat="1" ht="12.75" customHeight="1">
      <c r="B57" s="885" t="s">
        <v>797</v>
      </c>
      <c r="C57" s="1056"/>
      <c r="D57" s="1023">
        <f>SUM(D58:D60)</f>
        <v>197</v>
      </c>
      <c r="E57" s="1031">
        <f>SUM(E58:E60)</f>
        <v>56</v>
      </c>
      <c r="F57" s="850" t="s">
        <v>761</v>
      </c>
      <c r="G57" s="1031">
        <f>SUM(G58:G60)</f>
        <v>2</v>
      </c>
      <c r="H57" s="850" t="s">
        <v>761</v>
      </c>
      <c r="I57" s="1031">
        <f>SUM(I58:I60)</f>
        <v>7</v>
      </c>
      <c r="J57" s="850" t="s">
        <v>761</v>
      </c>
      <c r="K57" s="1031">
        <f aca="true" t="shared" si="20" ref="K57:R57">SUM(K58:K60)</f>
        <v>8</v>
      </c>
      <c r="L57" s="1031">
        <f t="shared" si="20"/>
        <v>0</v>
      </c>
      <c r="M57" s="1031">
        <f t="shared" si="20"/>
        <v>2</v>
      </c>
      <c r="N57" s="1031">
        <f t="shared" si="20"/>
        <v>1</v>
      </c>
      <c r="O57" s="1031">
        <f t="shared" si="20"/>
        <v>0</v>
      </c>
      <c r="P57" s="1031">
        <f t="shared" si="20"/>
        <v>5</v>
      </c>
      <c r="Q57" s="1031">
        <f t="shared" si="20"/>
        <v>0</v>
      </c>
      <c r="R57" s="1031">
        <f t="shared" si="20"/>
        <v>1</v>
      </c>
      <c r="S57" s="1071" t="s">
        <v>761</v>
      </c>
      <c r="T57" s="1032">
        <f>SUM(T58:T60)</f>
        <v>0</v>
      </c>
      <c r="U57" s="1025">
        <f>SUM(U58:U60)</f>
        <v>9</v>
      </c>
      <c r="V57" s="1032">
        <f>SUM(V58:V60)</f>
        <v>5</v>
      </c>
      <c r="W57" s="850" t="s">
        <v>761</v>
      </c>
      <c r="X57" s="1031">
        <f>SUM(X58:X60)</f>
        <v>0</v>
      </c>
      <c r="Y57" s="1031">
        <f>SUM(Y58:Y60)</f>
        <v>17</v>
      </c>
      <c r="Z57" s="1025">
        <f>SUM(Z58:Z60)</f>
        <v>1</v>
      </c>
      <c r="AA57" s="1032">
        <f>SUM(AA58:AA60)</f>
        <v>2</v>
      </c>
      <c r="AB57" s="1031">
        <f>SUM(AB58:AB60)</f>
        <v>0</v>
      </c>
      <c r="AC57" s="850" t="s">
        <v>761</v>
      </c>
      <c r="AD57" s="1031">
        <f>SUM(AD58:AD60)</f>
        <v>0</v>
      </c>
      <c r="AE57" s="1031">
        <f>SUM(AE58:AE60)</f>
        <v>1</v>
      </c>
      <c r="AF57" s="1031">
        <f>SUM(AF58:AF60)</f>
        <v>5</v>
      </c>
      <c r="AG57" s="850" t="s">
        <v>761</v>
      </c>
      <c r="AH57" s="1031">
        <f aca="true" t="shared" si="21" ref="AH57:BB57">SUM(AH58:AH60)</f>
        <v>0</v>
      </c>
      <c r="AI57" s="1031">
        <f t="shared" si="21"/>
        <v>5</v>
      </c>
      <c r="AJ57" s="1031">
        <f t="shared" si="21"/>
        <v>13</v>
      </c>
      <c r="AK57" s="1031">
        <f t="shared" si="21"/>
        <v>4</v>
      </c>
      <c r="AL57" s="1031">
        <f t="shared" si="21"/>
        <v>0</v>
      </c>
      <c r="AM57" s="1025">
        <f t="shared" si="21"/>
        <v>13</v>
      </c>
      <c r="AN57" s="1027">
        <f t="shared" si="21"/>
        <v>5</v>
      </c>
      <c r="AO57" s="1027">
        <f t="shared" si="21"/>
        <v>0</v>
      </c>
      <c r="AP57" s="1023">
        <f t="shared" si="21"/>
        <v>8</v>
      </c>
      <c r="AQ57" s="1025">
        <f t="shared" si="21"/>
        <v>0</v>
      </c>
      <c r="AR57" s="1027">
        <f t="shared" si="21"/>
        <v>0</v>
      </c>
      <c r="AS57" s="1032">
        <f t="shared" si="21"/>
        <v>1</v>
      </c>
      <c r="AT57" s="1031">
        <f t="shared" si="21"/>
        <v>2</v>
      </c>
      <c r="AU57" s="1031">
        <f t="shared" si="21"/>
        <v>5</v>
      </c>
      <c r="AV57" s="1031">
        <f t="shared" si="21"/>
        <v>1</v>
      </c>
      <c r="AW57" s="1031">
        <f t="shared" si="21"/>
        <v>0</v>
      </c>
      <c r="AX57" s="1031">
        <f t="shared" si="21"/>
        <v>3</v>
      </c>
      <c r="AY57" s="1031">
        <f t="shared" si="21"/>
        <v>13</v>
      </c>
      <c r="AZ57" s="1031">
        <f t="shared" si="21"/>
        <v>1</v>
      </c>
      <c r="BA57" s="1031">
        <f t="shared" si="21"/>
        <v>1</v>
      </c>
      <c r="BB57" s="1029">
        <f t="shared" si="21"/>
        <v>0</v>
      </c>
    </row>
    <row r="58" spans="2:54" s="775" customFormat="1" ht="12.75" customHeight="1">
      <c r="B58" s="856"/>
      <c r="C58" s="1033" t="s">
        <v>570</v>
      </c>
      <c r="D58" s="1034">
        <f>SUM(E58:BB58)</f>
        <v>166</v>
      </c>
      <c r="E58" s="1035">
        <v>38</v>
      </c>
      <c r="F58" s="867" t="s">
        <v>761</v>
      </c>
      <c r="G58" s="1035">
        <v>2</v>
      </c>
      <c r="H58" s="867" t="s">
        <v>761</v>
      </c>
      <c r="I58" s="1035">
        <v>7</v>
      </c>
      <c r="J58" s="867" t="s">
        <v>761</v>
      </c>
      <c r="K58" s="1035">
        <v>7</v>
      </c>
      <c r="L58" s="1035">
        <v>0</v>
      </c>
      <c r="M58" s="833">
        <v>2</v>
      </c>
      <c r="N58" s="1035">
        <v>1</v>
      </c>
      <c r="O58" s="1035">
        <v>0</v>
      </c>
      <c r="P58" s="833">
        <v>4</v>
      </c>
      <c r="Q58" s="833">
        <v>0</v>
      </c>
      <c r="R58" s="833">
        <v>1</v>
      </c>
      <c r="S58" s="1072" t="s">
        <v>761</v>
      </c>
      <c r="T58" s="1054">
        <v>0</v>
      </c>
      <c r="U58" s="1036">
        <v>7</v>
      </c>
      <c r="V58" s="889">
        <v>5</v>
      </c>
      <c r="W58" s="867" t="s">
        <v>761</v>
      </c>
      <c r="X58" s="1035">
        <v>0</v>
      </c>
      <c r="Y58" s="833">
        <v>13</v>
      </c>
      <c r="Z58" s="1036">
        <v>1</v>
      </c>
      <c r="AA58" s="889">
        <v>2</v>
      </c>
      <c r="AB58" s="1035">
        <v>0</v>
      </c>
      <c r="AC58" s="867" t="s">
        <v>761</v>
      </c>
      <c r="AD58" s="1035">
        <v>0</v>
      </c>
      <c r="AE58" s="1035">
        <v>0</v>
      </c>
      <c r="AF58" s="833">
        <v>5</v>
      </c>
      <c r="AG58" s="867" t="s">
        <v>761</v>
      </c>
      <c r="AH58" s="1035">
        <v>0</v>
      </c>
      <c r="AI58" s="833">
        <v>5</v>
      </c>
      <c r="AJ58" s="833">
        <v>11</v>
      </c>
      <c r="AK58" s="833">
        <v>4</v>
      </c>
      <c r="AL58" s="833">
        <v>0</v>
      </c>
      <c r="AM58" s="1036">
        <v>12</v>
      </c>
      <c r="AN58" s="1037">
        <v>5</v>
      </c>
      <c r="AO58" s="1037">
        <v>0</v>
      </c>
      <c r="AP58" s="1034">
        <v>8</v>
      </c>
      <c r="AQ58" s="1036">
        <v>0</v>
      </c>
      <c r="AR58" s="1037">
        <v>0</v>
      </c>
      <c r="AS58" s="889">
        <v>1</v>
      </c>
      <c r="AT58" s="833">
        <v>2</v>
      </c>
      <c r="AU58" s="833">
        <v>4</v>
      </c>
      <c r="AV58" s="833">
        <v>1</v>
      </c>
      <c r="AW58" s="1035">
        <v>0</v>
      </c>
      <c r="AX58" s="833">
        <v>3</v>
      </c>
      <c r="AY58" s="833">
        <v>13</v>
      </c>
      <c r="AZ58" s="833">
        <v>1</v>
      </c>
      <c r="BA58" s="833">
        <v>1</v>
      </c>
      <c r="BB58" s="1038">
        <v>0</v>
      </c>
    </row>
    <row r="59" spans="2:54" s="775" customFormat="1" ht="12.75" customHeight="1">
      <c r="B59" s="856"/>
      <c r="C59" s="1033" t="s">
        <v>119</v>
      </c>
      <c r="D59" s="1034">
        <f>SUM(E59:BB59)</f>
        <v>15</v>
      </c>
      <c r="E59" s="1035">
        <v>8</v>
      </c>
      <c r="F59" s="867" t="s">
        <v>761</v>
      </c>
      <c r="G59" s="1035">
        <v>0</v>
      </c>
      <c r="H59" s="867" t="s">
        <v>761</v>
      </c>
      <c r="I59" s="1035">
        <v>0</v>
      </c>
      <c r="J59" s="867" t="s">
        <v>761</v>
      </c>
      <c r="K59" s="1035">
        <v>1</v>
      </c>
      <c r="L59" s="1035">
        <v>0</v>
      </c>
      <c r="M59" s="833">
        <v>0</v>
      </c>
      <c r="N59" s="1035">
        <v>0</v>
      </c>
      <c r="O59" s="1035">
        <v>0</v>
      </c>
      <c r="P59" s="833">
        <v>0</v>
      </c>
      <c r="Q59" s="833">
        <v>0</v>
      </c>
      <c r="R59" s="833">
        <v>0</v>
      </c>
      <c r="S59" s="1072" t="s">
        <v>761</v>
      </c>
      <c r="T59" s="1054">
        <v>0</v>
      </c>
      <c r="U59" s="1036">
        <v>1</v>
      </c>
      <c r="V59" s="889">
        <v>0</v>
      </c>
      <c r="W59" s="867" t="s">
        <v>761</v>
      </c>
      <c r="X59" s="1035">
        <v>0</v>
      </c>
      <c r="Y59" s="833">
        <v>3</v>
      </c>
      <c r="Z59" s="1036">
        <v>0</v>
      </c>
      <c r="AA59" s="889">
        <v>0</v>
      </c>
      <c r="AB59" s="1035">
        <v>0</v>
      </c>
      <c r="AC59" s="867" t="s">
        <v>761</v>
      </c>
      <c r="AD59" s="1035">
        <v>0</v>
      </c>
      <c r="AE59" s="1035">
        <v>0</v>
      </c>
      <c r="AF59" s="833">
        <v>0</v>
      </c>
      <c r="AG59" s="867" t="s">
        <v>761</v>
      </c>
      <c r="AH59" s="1035">
        <v>0</v>
      </c>
      <c r="AI59" s="833">
        <v>0</v>
      </c>
      <c r="AJ59" s="833">
        <v>1</v>
      </c>
      <c r="AK59" s="833">
        <v>0</v>
      </c>
      <c r="AL59" s="833">
        <v>0</v>
      </c>
      <c r="AM59" s="1036">
        <v>1</v>
      </c>
      <c r="AN59" s="1037">
        <v>0</v>
      </c>
      <c r="AO59" s="1037">
        <v>0</v>
      </c>
      <c r="AP59" s="1034">
        <v>0</v>
      </c>
      <c r="AQ59" s="1036">
        <v>0</v>
      </c>
      <c r="AR59" s="1037">
        <v>0</v>
      </c>
      <c r="AS59" s="889">
        <v>0</v>
      </c>
      <c r="AT59" s="833">
        <v>0</v>
      </c>
      <c r="AU59" s="833">
        <v>0</v>
      </c>
      <c r="AV59" s="833">
        <v>0</v>
      </c>
      <c r="AW59" s="1035">
        <v>0</v>
      </c>
      <c r="AX59" s="833">
        <v>0</v>
      </c>
      <c r="AY59" s="833">
        <v>0</v>
      </c>
      <c r="AZ59" s="833">
        <v>0</v>
      </c>
      <c r="BA59" s="833">
        <v>0</v>
      </c>
      <c r="BB59" s="1038">
        <v>0</v>
      </c>
    </row>
    <row r="60" spans="2:54" s="775" customFormat="1" ht="12.75" customHeight="1">
      <c r="B60" s="882"/>
      <c r="C60" s="1052" t="s">
        <v>120</v>
      </c>
      <c r="D60" s="1044">
        <f>SUM(E60:BB60)</f>
        <v>16</v>
      </c>
      <c r="E60" s="1051">
        <v>10</v>
      </c>
      <c r="F60" s="868" t="s">
        <v>761</v>
      </c>
      <c r="G60" s="1051">
        <v>0</v>
      </c>
      <c r="H60" s="868" t="s">
        <v>761</v>
      </c>
      <c r="I60" s="1051">
        <v>0</v>
      </c>
      <c r="J60" s="868" t="s">
        <v>761</v>
      </c>
      <c r="K60" s="1051">
        <v>0</v>
      </c>
      <c r="L60" s="1051">
        <v>0</v>
      </c>
      <c r="M60" s="865">
        <v>0</v>
      </c>
      <c r="N60" s="1051">
        <v>0</v>
      </c>
      <c r="O60" s="1051">
        <v>0</v>
      </c>
      <c r="P60" s="865">
        <v>1</v>
      </c>
      <c r="Q60" s="865">
        <v>0</v>
      </c>
      <c r="R60" s="865">
        <v>0</v>
      </c>
      <c r="S60" s="1075" t="s">
        <v>761</v>
      </c>
      <c r="T60" s="1080">
        <v>0</v>
      </c>
      <c r="U60" s="1042">
        <v>1</v>
      </c>
      <c r="V60" s="862">
        <v>0</v>
      </c>
      <c r="W60" s="868" t="s">
        <v>761</v>
      </c>
      <c r="X60" s="1051">
        <v>0</v>
      </c>
      <c r="Y60" s="865">
        <v>1</v>
      </c>
      <c r="Z60" s="1042">
        <v>0</v>
      </c>
      <c r="AA60" s="862">
        <v>0</v>
      </c>
      <c r="AB60" s="1051">
        <v>0</v>
      </c>
      <c r="AC60" s="868" t="s">
        <v>761</v>
      </c>
      <c r="AD60" s="1051">
        <v>0</v>
      </c>
      <c r="AE60" s="1051">
        <v>1</v>
      </c>
      <c r="AF60" s="865">
        <v>0</v>
      </c>
      <c r="AG60" s="868" t="s">
        <v>761</v>
      </c>
      <c r="AH60" s="1051">
        <v>0</v>
      </c>
      <c r="AI60" s="865">
        <v>0</v>
      </c>
      <c r="AJ60" s="865">
        <v>1</v>
      </c>
      <c r="AK60" s="865">
        <v>0</v>
      </c>
      <c r="AL60" s="865">
        <v>0</v>
      </c>
      <c r="AM60" s="1042">
        <v>0</v>
      </c>
      <c r="AN60" s="1043">
        <v>0</v>
      </c>
      <c r="AO60" s="1043">
        <v>0</v>
      </c>
      <c r="AP60" s="1044">
        <v>0</v>
      </c>
      <c r="AQ60" s="1042">
        <v>0</v>
      </c>
      <c r="AR60" s="1043">
        <v>0</v>
      </c>
      <c r="AS60" s="862">
        <v>0</v>
      </c>
      <c r="AT60" s="865">
        <v>0</v>
      </c>
      <c r="AU60" s="865">
        <v>1</v>
      </c>
      <c r="AV60" s="865">
        <v>0</v>
      </c>
      <c r="AW60" s="1051">
        <v>0</v>
      </c>
      <c r="AX60" s="865">
        <v>0</v>
      </c>
      <c r="AY60" s="865">
        <v>0</v>
      </c>
      <c r="AZ60" s="865">
        <v>0</v>
      </c>
      <c r="BA60" s="865">
        <v>0</v>
      </c>
      <c r="BB60" s="1045">
        <v>0</v>
      </c>
    </row>
    <row r="61" spans="2:54" s="775" customFormat="1" ht="12.75" customHeight="1">
      <c r="B61" s="856" t="s">
        <v>121</v>
      </c>
      <c r="C61" s="1033"/>
      <c r="D61" s="1046">
        <f>SUM(D62:D63)</f>
        <v>103</v>
      </c>
      <c r="E61" s="833">
        <f>SUM(E62:E63)</f>
        <v>38</v>
      </c>
      <c r="F61" s="832" t="s">
        <v>761</v>
      </c>
      <c r="G61" s="833">
        <f>SUM(G62:G63)</f>
        <v>0</v>
      </c>
      <c r="H61" s="832" t="s">
        <v>761</v>
      </c>
      <c r="I61" s="833">
        <f>SUM(I62:I63)</f>
        <v>1</v>
      </c>
      <c r="J61" s="832" t="s">
        <v>761</v>
      </c>
      <c r="K61" s="833">
        <f aca="true" t="shared" si="22" ref="K61:R61">SUM(K62:K63)</f>
        <v>1</v>
      </c>
      <c r="L61" s="833">
        <f t="shared" si="22"/>
        <v>0</v>
      </c>
      <c r="M61" s="888">
        <f t="shared" si="22"/>
        <v>2</v>
      </c>
      <c r="N61" s="833">
        <f t="shared" si="22"/>
        <v>0</v>
      </c>
      <c r="O61" s="833">
        <f t="shared" si="22"/>
        <v>0</v>
      </c>
      <c r="P61" s="888">
        <f t="shared" si="22"/>
        <v>3</v>
      </c>
      <c r="Q61" s="888">
        <f t="shared" si="22"/>
        <v>0</v>
      </c>
      <c r="R61" s="888">
        <f t="shared" si="22"/>
        <v>0</v>
      </c>
      <c r="S61" s="1072" t="s">
        <v>761</v>
      </c>
      <c r="T61" s="889">
        <f>SUM(T62:T63)</f>
        <v>0</v>
      </c>
      <c r="U61" s="1047">
        <f>SUM(U62:U63)</f>
        <v>5</v>
      </c>
      <c r="V61" s="1048">
        <f>SUM(V62:V63)</f>
        <v>9</v>
      </c>
      <c r="W61" s="832" t="s">
        <v>761</v>
      </c>
      <c r="X61" s="833">
        <f>SUM(X62:X63)</f>
        <v>0</v>
      </c>
      <c r="Y61" s="888">
        <f>SUM(Y62:Y63)</f>
        <v>12</v>
      </c>
      <c r="Z61" s="1047">
        <f>SUM(Z62:Z63)</f>
        <v>0</v>
      </c>
      <c r="AA61" s="1048">
        <f>SUM(AA62:AA63)</f>
        <v>0</v>
      </c>
      <c r="AB61" s="833">
        <f>SUM(AB62:AB63)</f>
        <v>0</v>
      </c>
      <c r="AC61" s="832" t="s">
        <v>761</v>
      </c>
      <c r="AD61" s="833">
        <f>SUM(AD62:AD63)</f>
        <v>0</v>
      </c>
      <c r="AE61" s="833">
        <f>SUM(AE62:AE63)</f>
        <v>0</v>
      </c>
      <c r="AF61" s="888">
        <f>SUM(AF62:AF63)</f>
        <v>2</v>
      </c>
      <c r="AG61" s="832" t="s">
        <v>761</v>
      </c>
      <c r="AH61" s="833">
        <f aca="true" t="shared" si="23" ref="AH61:BB61">SUM(AH62:AH63)</f>
        <v>0</v>
      </c>
      <c r="AI61" s="888">
        <f t="shared" si="23"/>
        <v>2</v>
      </c>
      <c r="AJ61" s="888">
        <f t="shared" si="23"/>
        <v>8</v>
      </c>
      <c r="AK61" s="888">
        <f t="shared" si="23"/>
        <v>0</v>
      </c>
      <c r="AL61" s="888">
        <f t="shared" si="23"/>
        <v>0</v>
      </c>
      <c r="AM61" s="1047">
        <f t="shared" si="23"/>
        <v>5</v>
      </c>
      <c r="AN61" s="1049">
        <f t="shared" si="23"/>
        <v>3</v>
      </c>
      <c r="AO61" s="1049">
        <f t="shared" si="23"/>
        <v>0</v>
      </c>
      <c r="AP61" s="1046">
        <f t="shared" si="23"/>
        <v>2</v>
      </c>
      <c r="AQ61" s="1047">
        <f t="shared" si="23"/>
        <v>0</v>
      </c>
      <c r="AR61" s="1049">
        <f t="shared" si="23"/>
        <v>0</v>
      </c>
      <c r="AS61" s="1048">
        <f t="shared" si="23"/>
        <v>1</v>
      </c>
      <c r="AT61" s="888">
        <f t="shared" si="23"/>
        <v>2</v>
      </c>
      <c r="AU61" s="888">
        <f t="shared" si="23"/>
        <v>3</v>
      </c>
      <c r="AV61" s="888">
        <f t="shared" si="23"/>
        <v>0</v>
      </c>
      <c r="AW61" s="833">
        <f t="shared" si="23"/>
        <v>0</v>
      </c>
      <c r="AX61" s="888">
        <f t="shared" si="23"/>
        <v>0</v>
      </c>
      <c r="AY61" s="888">
        <f t="shared" si="23"/>
        <v>2</v>
      </c>
      <c r="AZ61" s="888">
        <f t="shared" si="23"/>
        <v>1</v>
      </c>
      <c r="BA61" s="888">
        <f t="shared" si="23"/>
        <v>0</v>
      </c>
      <c r="BB61" s="1050">
        <f t="shared" si="23"/>
        <v>1</v>
      </c>
    </row>
    <row r="62" spans="2:54" s="775" customFormat="1" ht="12.75" customHeight="1">
      <c r="B62" s="856"/>
      <c r="C62" s="1033" t="s">
        <v>122</v>
      </c>
      <c r="D62" s="1034">
        <f>SUM(E62:BB62)</f>
        <v>60</v>
      </c>
      <c r="E62" s="1035">
        <v>18</v>
      </c>
      <c r="F62" s="867" t="s">
        <v>761</v>
      </c>
      <c r="G62" s="1035">
        <v>0</v>
      </c>
      <c r="H62" s="867" t="s">
        <v>761</v>
      </c>
      <c r="I62" s="1035">
        <v>1</v>
      </c>
      <c r="J62" s="867" t="s">
        <v>761</v>
      </c>
      <c r="K62" s="1035">
        <v>0</v>
      </c>
      <c r="L62" s="1035">
        <v>0</v>
      </c>
      <c r="M62" s="833">
        <v>2</v>
      </c>
      <c r="N62" s="1035">
        <v>0</v>
      </c>
      <c r="O62" s="1035">
        <v>0</v>
      </c>
      <c r="P62" s="833">
        <v>2</v>
      </c>
      <c r="Q62" s="833">
        <v>0</v>
      </c>
      <c r="R62" s="833">
        <v>0</v>
      </c>
      <c r="S62" s="1072" t="s">
        <v>761</v>
      </c>
      <c r="T62" s="1054">
        <v>0</v>
      </c>
      <c r="U62" s="1036">
        <v>2</v>
      </c>
      <c r="V62" s="889">
        <v>3</v>
      </c>
      <c r="W62" s="867" t="s">
        <v>761</v>
      </c>
      <c r="X62" s="1035">
        <v>0</v>
      </c>
      <c r="Y62" s="833">
        <v>9</v>
      </c>
      <c r="Z62" s="1036">
        <v>0</v>
      </c>
      <c r="AA62" s="889">
        <v>0</v>
      </c>
      <c r="AB62" s="1035">
        <v>0</v>
      </c>
      <c r="AC62" s="867" t="s">
        <v>761</v>
      </c>
      <c r="AD62" s="1035">
        <v>0</v>
      </c>
      <c r="AE62" s="1035">
        <v>0</v>
      </c>
      <c r="AF62" s="833">
        <v>2</v>
      </c>
      <c r="AG62" s="867" t="s">
        <v>761</v>
      </c>
      <c r="AH62" s="1035">
        <v>0</v>
      </c>
      <c r="AI62" s="833">
        <v>1</v>
      </c>
      <c r="AJ62" s="833">
        <v>3</v>
      </c>
      <c r="AK62" s="833">
        <v>0</v>
      </c>
      <c r="AL62" s="833">
        <v>0</v>
      </c>
      <c r="AM62" s="1036">
        <v>3</v>
      </c>
      <c r="AN62" s="1037">
        <v>2</v>
      </c>
      <c r="AO62" s="1037">
        <v>0</v>
      </c>
      <c r="AP62" s="1034">
        <v>2</v>
      </c>
      <c r="AQ62" s="1036">
        <v>0</v>
      </c>
      <c r="AR62" s="1037">
        <v>0</v>
      </c>
      <c r="AS62" s="889">
        <v>1</v>
      </c>
      <c r="AT62" s="833">
        <v>2</v>
      </c>
      <c r="AU62" s="833">
        <v>3</v>
      </c>
      <c r="AV62" s="833">
        <v>0</v>
      </c>
      <c r="AW62" s="1035">
        <v>0</v>
      </c>
      <c r="AX62" s="833">
        <v>0</v>
      </c>
      <c r="AY62" s="833">
        <v>2</v>
      </c>
      <c r="AZ62" s="833">
        <v>1</v>
      </c>
      <c r="BA62" s="833">
        <v>0</v>
      </c>
      <c r="BB62" s="1038">
        <v>1</v>
      </c>
    </row>
    <row r="63" spans="2:54" s="775" customFormat="1" ht="12.75" customHeight="1">
      <c r="B63" s="859"/>
      <c r="C63" s="1033" t="s">
        <v>123</v>
      </c>
      <c r="D63" s="1034">
        <f>SUM(E63:BB63)</f>
        <v>43</v>
      </c>
      <c r="E63" s="1035">
        <v>20</v>
      </c>
      <c r="F63" s="867" t="s">
        <v>761</v>
      </c>
      <c r="G63" s="1035">
        <v>0</v>
      </c>
      <c r="H63" s="867" t="s">
        <v>761</v>
      </c>
      <c r="I63" s="1035">
        <v>0</v>
      </c>
      <c r="J63" s="867" t="s">
        <v>761</v>
      </c>
      <c r="K63" s="1035">
        <v>1</v>
      </c>
      <c r="L63" s="1035">
        <v>0</v>
      </c>
      <c r="M63" s="833">
        <v>0</v>
      </c>
      <c r="N63" s="1035">
        <v>0</v>
      </c>
      <c r="O63" s="1035">
        <v>0</v>
      </c>
      <c r="P63" s="833">
        <v>1</v>
      </c>
      <c r="Q63" s="833">
        <v>0</v>
      </c>
      <c r="R63" s="833">
        <v>0</v>
      </c>
      <c r="S63" s="1072" t="s">
        <v>761</v>
      </c>
      <c r="T63" s="1054">
        <v>0</v>
      </c>
      <c r="U63" s="1036">
        <v>3</v>
      </c>
      <c r="V63" s="889">
        <v>6</v>
      </c>
      <c r="W63" s="867" t="s">
        <v>761</v>
      </c>
      <c r="X63" s="1035">
        <v>0</v>
      </c>
      <c r="Y63" s="833">
        <v>3</v>
      </c>
      <c r="Z63" s="1036">
        <v>0</v>
      </c>
      <c r="AA63" s="889">
        <v>0</v>
      </c>
      <c r="AB63" s="1035">
        <v>0</v>
      </c>
      <c r="AC63" s="867" t="s">
        <v>761</v>
      </c>
      <c r="AD63" s="1035">
        <v>0</v>
      </c>
      <c r="AE63" s="1035">
        <v>0</v>
      </c>
      <c r="AF63" s="833">
        <v>0</v>
      </c>
      <c r="AG63" s="867" t="s">
        <v>761</v>
      </c>
      <c r="AH63" s="1035">
        <v>0</v>
      </c>
      <c r="AI63" s="833">
        <v>1</v>
      </c>
      <c r="AJ63" s="833">
        <v>5</v>
      </c>
      <c r="AK63" s="833">
        <v>0</v>
      </c>
      <c r="AL63" s="833">
        <v>0</v>
      </c>
      <c r="AM63" s="1036">
        <v>2</v>
      </c>
      <c r="AN63" s="1037">
        <v>1</v>
      </c>
      <c r="AO63" s="1037">
        <v>0</v>
      </c>
      <c r="AP63" s="1034">
        <v>0</v>
      </c>
      <c r="AQ63" s="1036">
        <v>0</v>
      </c>
      <c r="AR63" s="1037">
        <v>0</v>
      </c>
      <c r="AS63" s="889">
        <v>0</v>
      </c>
      <c r="AT63" s="833">
        <v>0</v>
      </c>
      <c r="AU63" s="833">
        <v>0</v>
      </c>
      <c r="AV63" s="833">
        <v>0</v>
      </c>
      <c r="AW63" s="1035">
        <v>0</v>
      </c>
      <c r="AX63" s="833">
        <v>0</v>
      </c>
      <c r="AY63" s="833">
        <v>0</v>
      </c>
      <c r="AZ63" s="833">
        <v>0</v>
      </c>
      <c r="BA63" s="833">
        <v>0</v>
      </c>
      <c r="BB63" s="1038">
        <v>0</v>
      </c>
    </row>
    <row r="64" spans="2:54" s="775" customFormat="1" ht="12.75" customHeight="1">
      <c r="B64" s="852" t="s">
        <v>798</v>
      </c>
      <c r="C64" s="1057"/>
      <c r="D64" s="1046">
        <f>SUM(D65:D66)</f>
        <v>173</v>
      </c>
      <c r="E64" s="888">
        <f>SUM(E65:E66)</f>
        <v>64</v>
      </c>
      <c r="F64" s="887" t="s">
        <v>761</v>
      </c>
      <c r="G64" s="888">
        <f>SUM(G65:G66)</f>
        <v>2</v>
      </c>
      <c r="H64" s="887" t="s">
        <v>761</v>
      </c>
      <c r="I64" s="888">
        <f>SUM(I65:I66)</f>
        <v>2</v>
      </c>
      <c r="J64" s="887" t="s">
        <v>761</v>
      </c>
      <c r="K64" s="888">
        <f aca="true" t="shared" si="24" ref="K64:R64">SUM(K65:K66)</f>
        <v>3</v>
      </c>
      <c r="L64" s="888">
        <f t="shared" si="24"/>
        <v>0</v>
      </c>
      <c r="M64" s="888">
        <f t="shared" si="24"/>
        <v>0</v>
      </c>
      <c r="N64" s="888">
        <f t="shared" si="24"/>
        <v>0</v>
      </c>
      <c r="O64" s="888">
        <f t="shared" si="24"/>
        <v>0</v>
      </c>
      <c r="P64" s="888">
        <f t="shared" si="24"/>
        <v>2</v>
      </c>
      <c r="Q64" s="888">
        <f t="shared" si="24"/>
        <v>0</v>
      </c>
      <c r="R64" s="888">
        <f t="shared" si="24"/>
        <v>0</v>
      </c>
      <c r="S64" s="1074" t="s">
        <v>761</v>
      </c>
      <c r="T64" s="1048">
        <f>SUM(T65:T66)</f>
        <v>0</v>
      </c>
      <c r="U64" s="1047">
        <f>SUM(U65:U66)</f>
        <v>13</v>
      </c>
      <c r="V64" s="1048">
        <f>SUM(V65:V66)</f>
        <v>6</v>
      </c>
      <c r="W64" s="887" t="s">
        <v>761</v>
      </c>
      <c r="X64" s="888">
        <f>SUM(X65:X66)</f>
        <v>2</v>
      </c>
      <c r="Y64" s="888">
        <f>SUM(Y65:Y66)</f>
        <v>22</v>
      </c>
      <c r="Z64" s="1047">
        <f>SUM(Z65:Z66)</f>
        <v>0</v>
      </c>
      <c r="AA64" s="1048">
        <f>SUM(AA65:AA66)</f>
        <v>0</v>
      </c>
      <c r="AB64" s="888">
        <f>SUM(AB65:AB66)</f>
        <v>0</v>
      </c>
      <c r="AC64" s="887" t="s">
        <v>761</v>
      </c>
      <c r="AD64" s="888">
        <f>SUM(AD65:AD66)</f>
        <v>0</v>
      </c>
      <c r="AE64" s="888">
        <f>SUM(AE65:AE66)</f>
        <v>0</v>
      </c>
      <c r="AF64" s="888">
        <f>SUM(AF65:AF66)</f>
        <v>3</v>
      </c>
      <c r="AG64" s="887" t="s">
        <v>761</v>
      </c>
      <c r="AH64" s="888">
        <f aca="true" t="shared" si="25" ref="AH64:BB64">SUM(AH65:AH66)</f>
        <v>1</v>
      </c>
      <c r="AI64" s="888">
        <f t="shared" si="25"/>
        <v>2</v>
      </c>
      <c r="AJ64" s="888">
        <f t="shared" si="25"/>
        <v>16</v>
      </c>
      <c r="AK64" s="888">
        <f t="shared" si="25"/>
        <v>0</v>
      </c>
      <c r="AL64" s="888">
        <f t="shared" si="25"/>
        <v>0</v>
      </c>
      <c r="AM64" s="1047">
        <f t="shared" si="25"/>
        <v>7</v>
      </c>
      <c r="AN64" s="1049">
        <f t="shared" si="25"/>
        <v>5</v>
      </c>
      <c r="AO64" s="1049">
        <f t="shared" si="25"/>
        <v>0</v>
      </c>
      <c r="AP64" s="1046">
        <f t="shared" si="25"/>
        <v>6</v>
      </c>
      <c r="AQ64" s="1047">
        <f t="shared" si="25"/>
        <v>1</v>
      </c>
      <c r="AR64" s="1049">
        <f t="shared" si="25"/>
        <v>0</v>
      </c>
      <c r="AS64" s="1048">
        <f t="shared" si="25"/>
        <v>3</v>
      </c>
      <c r="AT64" s="888">
        <f t="shared" si="25"/>
        <v>4</v>
      </c>
      <c r="AU64" s="888">
        <f t="shared" si="25"/>
        <v>3</v>
      </c>
      <c r="AV64" s="888">
        <f t="shared" si="25"/>
        <v>0</v>
      </c>
      <c r="AW64" s="888">
        <f t="shared" si="25"/>
        <v>0</v>
      </c>
      <c r="AX64" s="888">
        <f t="shared" si="25"/>
        <v>0</v>
      </c>
      <c r="AY64" s="888">
        <f t="shared" si="25"/>
        <v>6</v>
      </c>
      <c r="AZ64" s="888">
        <f t="shared" si="25"/>
        <v>0</v>
      </c>
      <c r="BA64" s="888">
        <f t="shared" si="25"/>
        <v>0</v>
      </c>
      <c r="BB64" s="1050">
        <f t="shared" si="25"/>
        <v>0</v>
      </c>
    </row>
    <row r="65" spans="2:54" s="775" customFormat="1" ht="12.75" customHeight="1">
      <c r="B65" s="856"/>
      <c r="C65" s="1058" t="s">
        <v>799</v>
      </c>
      <c r="D65" s="1034">
        <f>SUM(E65:BB65)</f>
        <v>82</v>
      </c>
      <c r="E65" s="1035">
        <v>23</v>
      </c>
      <c r="F65" s="867" t="s">
        <v>761</v>
      </c>
      <c r="G65" s="1035">
        <v>0</v>
      </c>
      <c r="H65" s="867" t="s">
        <v>761</v>
      </c>
      <c r="I65" s="1035">
        <v>1</v>
      </c>
      <c r="J65" s="867" t="s">
        <v>761</v>
      </c>
      <c r="K65" s="1035">
        <v>0</v>
      </c>
      <c r="L65" s="1035">
        <v>0</v>
      </c>
      <c r="M65" s="833">
        <v>0</v>
      </c>
      <c r="N65" s="1035">
        <v>0</v>
      </c>
      <c r="O65" s="1035">
        <v>0</v>
      </c>
      <c r="P65" s="833">
        <v>1</v>
      </c>
      <c r="Q65" s="833">
        <v>0</v>
      </c>
      <c r="R65" s="833">
        <v>0</v>
      </c>
      <c r="S65" s="1072" t="s">
        <v>761</v>
      </c>
      <c r="T65" s="1054">
        <v>0</v>
      </c>
      <c r="U65" s="1036">
        <v>5</v>
      </c>
      <c r="V65" s="889">
        <v>0</v>
      </c>
      <c r="W65" s="867" t="s">
        <v>761</v>
      </c>
      <c r="X65" s="1035">
        <v>2</v>
      </c>
      <c r="Y65" s="833">
        <v>9</v>
      </c>
      <c r="Z65" s="1036">
        <v>0</v>
      </c>
      <c r="AA65" s="889">
        <v>0</v>
      </c>
      <c r="AB65" s="1035">
        <v>0</v>
      </c>
      <c r="AC65" s="867" t="s">
        <v>761</v>
      </c>
      <c r="AD65" s="1035">
        <v>0</v>
      </c>
      <c r="AE65" s="1035">
        <v>0</v>
      </c>
      <c r="AF65" s="833">
        <v>2</v>
      </c>
      <c r="AG65" s="867" t="s">
        <v>761</v>
      </c>
      <c r="AH65" s="1035">
        <v>0</v>
      </c>
      <c r="AI65" s="833">
        <v>1</v>
      </c>
      <c r="AJ65" s="833">
        <v>11</v>
      </c>
      <c r="AK65" s="833">
        <v>0</v>
      </c>
      <c r="AL65" s="833">
        <v>0</v>
      </c>
      <c r="AM65" s="1036">
        <v>5</v>
      </c>
      <c r="AN65" s="1037">
        <v>4</v>
      </c>
      <c r="AO65" s="1037">
        <v>0</v>
      </c>
      <c r="AP65" s="1034">
        <v>2</v>
      </c>
      <c r="AQ65" s="1036">
        <v>1</v>
      </c>
      <c r="AR65" s="1037">
        <v>0</v>
      </c>
      <c r="AS65" s="889">
        <v>3</v>
      </c>
      <c r="AT65" s="833">
        <v>3</v>
      </c>
      <c r="AU65" s="833">
        <v>3</v>
      </c>
      <c r="AV65" s="833">
        <v>0</v>
      </c>
      <c r="AW65" s="1035">
        <v>0</v>
      </c>
      <c r="AX65" s="833">
        <v>0</v>
      </c>
      <c r="AY65" s="833">
        <v>6</v>
      </c>
      <c r="AZ65" s="833">
        <v>0</v>
      </c>
      <c r="BA65" s="833">
        <v>0</v>
      </c>
      <c r="BB65" s="1038">
        <v>0</v>
      </c>
    </row>
    <row r="66" spans="2:54" s="775" customFormat="1" ht="12.75" customHeight="1">
      <c r="B66" s="859"/>
      <c r="C66" s="1059" t="s">
        <v>800</v>
      </c>
      <c r="D66" s="1044">
        <f>SUM(E66:BB66)</f>
        <v>91</v>
      </c>
      <c r="E66" s="1041">
        <v>41</v>
      </c>
      <c r="F66" s="893" t="s">
        <v>761</v>
      </c>
      <c r="G66" s="1041">
        <v>2</v>
      </c>
      <c r="H66" s="893" t="s">
        <v>761</v>
      </c>
      <c r="I66" s="1041">
        <v>1</v>
      </c>
      <c r="J66" s="893" t="s">
        <v>761</v>
      </c>
      <c r="K66" s="1041">
        <v>3</v>
      </c>
      <c r="L66" s="1041">
        <v>0</v>
      </c>
      <c r="M66" s="865">
        <v>0</v>
      </c>
      <c r="N66" s="1041">
        <v>0</v>
      </c>
      <c r="O66" s="1041">
        <v>0</v>
      </c>
      <c r="P66" s="865">
        <v>1</v>
      </c>
      <c r="Q66" s="865">
        <v>0</v>
      </c>
      <c r="R66" s="865">
        <v>0</v>
      </c>
      <c r="S66" s="1073" t="s">
        <v>761</v>
      </c>
      <c r="T66" s="1055">
        <v>0</v>
      </c>
      <c r="U66" s="1042">
        <v>8</v>
      </c>
      <c r="V66" s="862">
        <v>6</v>
      </c>
      <c r="W66" s="893" t="s">
        <v>761</v>
      </c>
      <c r="X66" s="1041">
        <v>0</v>
      </c>
      <c r="Y66" s="865">
        <v>13</v>
      </c>
      <c r="Z66" s="1042">
        <v>0</v>
      </c>
      <c r="AA66" s="862">
        <v>0</v>
      </c>
      <c r="AB66" s="1041">
        <v>0</v>
      </c>
      <c r="AC66" s="893" t="s">
        <v>761</v>
      </c>
      <c r="AD66" s="1041">
        <v>0</v>
      </c>
      <c r="AE66" s="1041">
        <v>0</v>
      </c>
      <c r="AF66" s="865">
        <v>1</v>
      </c>
      <c r="AG66" s="893" t="s">
        <v>761</v>
      </c>
      <c r="AH66" s="1041">
        <v>1</v>
      </c>
      <c r="AI66" s="865">
        <v>1</v>
      </c>
      <c r="AJ66" s="865">
        <v>5</v>
      </c>
      <c r="AK66" s="865">
        <v>0</v>
      </c>
      <c r="AL66" s="865">
        <v>0</v>
      </c>
      <c r="AM66" s="1042">
        <v>2</v>
      </c>
      <c r="AN66" s="1043">
        <v>1</v>
      </c>
      <c r="AO66" s="1043">
        <v>0</v>
      </c>
      <c r="AP66" s="1044">
        <v>4</v>
      </c>
      <c r="AQ66" s="1042">
        <v>0</v>
      </c>
      <c r="AR66" s="1043">
        <v>0</v>
      </c>
      <c r="AS66" s="862">
        <v>0</v>
      </c>
      <c r="AT66" s="865">
        <v>1</v>
      </c>
      <c r="AU66" s="865">
        <v>0</v>
      </c>
      <c r="AV66" s="865">
        <v>0</v>
      </c>
      <c r="AW66" s="1041">
        <v>0</v>
      </c>
      <c r="AX66" s="865">
        <v>0</v>
      </c>
      <c r="AY66" s="865">
        <v>0</v>
      </c>
      <c r="AZ66" s="865">
        <v>0</v>
      </c>
      <c r="BA66" s="865">
        <v>0</v>
      </c>
      <c r="BB66" s="1045">
        <v>0</v>
      </c>
    </row>
    <row r="67" spans="2:54" s="775" customFormat="1" ht="12.75" customHeight="1">
      <c r="B67" s="852" t="s">
        <v>801</v>
      </c>
      <c r="C67" s="1033"/>
      <c r="D67" s="1023">
        <f>SUM(D68:D70)</f>
        <v>276</v>
      </c>
      <c r="E67" s="1031">
        <f>SUM(E68:E70)</f>
        <v>89</v>
      </c>
      <c r="F67" s="850" t="s">
        <v>761</v>
      </c>
      <c r="G67" s="1031">
        <f>SUM(G68:G70)</f>
        <v>1</v>
      </c>
      <c r="H67" s="850" t="s">
        <v>761</v>
      </c>
      <c r="I67" s="1031">
        <f>SUM(I68:I70)</f>
        <v>8</v>
      </c>
      <c r="J67" s="850" t="s">
        <v>761</v>
      </c>
      <c r="K67" s="1031">
        <f aca="true" t="shared" si="26" ref="K67:R67">SUM(K68:K70)</f>
        <v>3</v>
      </c>
      <c r="L67" s="1031">
        <f t="shared" si="26"/>
        <v>1</v>
      </c>
      <c r="M67" s="1031">
        <f t="shared" si="26"/>
        <v>1</v>
      </c>
      <c r="N67" s="1031">
        <f t="shared" si="26"/>
        <v>3</v>
      </c>
      <c r="O67" s="1031">
        <f t="shared" si="26"/>
        <v>3</v>
      </c>
      <c r="P67" s="1031">
        <f t="shared" si="26"/>
        <v>4</v>
      </c>
      <c r="Q67" s="1031">
        <f t="shared" si="26"/>
        <v>0</v>
      </c>
      <c r="R67" s="1031">
        <f t="shared" si="26"/>
        <v>0</v>
      </c>
      <c r="S67" s="1071" t="s">
        <v>761</v>
      </c>
      <c r="T67" s="1032">
        <f>SUM(T68:T70)</f>
        <v>0</v>
      </c>
      <c r="U67" s="1025">
        <f>SUM(U68:U70)</f>
        <v>16</v>
      </c>
      <c r="V67" s="1032">
        <f>SUM(V68:V70)</f>
        <v>14</v>
      </c>
      <c r="W67" s="850" t="s">
        <v>761</v>
      </c>
      <c r="X67" s="1031">
        <f>SUM(X68:X70)</f>
        <v>1</v>
      </c>
      <c r="Y67" s="1031">
        <f>SUM(Y68:Y70)</f>
        <v>26</v>
      </c>
      <c r="Z67" s="1025">
        <f>SUM(Z68:Z70)</f>
        <v>3</v>
      </c>
      <c r="AA67" s="1032">
        <f>SUM(AA68:AA70)</f>
        <v>2</v>
      </c>
      <c r="AB67" s="1031">
        <f>SUM(AB68:AB70)</f>
        <v>0</v>
      </c>
      <c r="AC67" s="850" t="s">
        <v>761</v>
      </c>
      <c r="AD67" s="1031">
        <f>SUM(AD68:AD70)</f>
        <v>0</v>
      </c>
      <c r="AE67" s="1031">
        <f>SUM(AE68:AE70)</f>
        <v>4</v>
      </c>
      <c r="AF67" s="1031">
        <f>SUM(AF68:AF70)</f>
        <v>8</v>
      </c>
      <c r="AG67" s="850" t="s">
        <v>761</v>
      </c>
      <c r="AH67" s="1031">
        <f aca="true" t="shared" si="27" ref="AH67:BB67">SUM(AH68:AH70)</f>
        <v>0</v>
      </c>
      <c r="AI67" s="1031">
        <f t="shared" si="27"/>
        <v>4</v>
      </c>
      <c r="AJ67" s="1031">
        <f t="shared" si="27"/>
        <v>20</v>
      </c>
      <c r="AK67" s="1031">
        <f t="shared" si="27"/>
        <v>0</v>
      </c>
      <c r="AL67" s="1031">
        <f t="shared" si="27"/>
        <v>0</v>
      </c>
      <c r="AM67" s="1025">
        <f t="shared" si="27"/>
        <v>11</v>
      </c>
      <c r="AN67" s="1027">
        <f t="shared" si="27"/>
        <v>9</v>
      </c>
      <c r="AO67" s="1027">
        <f t="shared" si="27"/>
        <v>0</v>
      </c>
      <c r="AP67" s="1023">
        <f t="shared" si="27"/>
        <v>11</v>
      </c>
      <c r="AQ67" s="1025">
        <f t="shared" si="27"/>
        <v>0</v>
      </c>
      <c r="AR67" s="1027">
        <f t="shared" si="27"/>
        <v>1</v>
      </c>
      <c r="AS67" s="1032">
        <f t="shared" si="27"/>
        <v>1</v>
      </c>
      <c r="AT67" s="1031">
        <f t="shared" si="27"/>
        <v>5</v>
      </c>
      <c r="AU67" s="1031">
        <f t="shared" si="27"/>
        <v>8</v>
      </c>
      <c r="AV67" s="1031">
        <f t="shared" si="27"/>
        <v>1</v>
      </c>
      <c r="AW67" s="1031">
        <f t="shared" si="27"/>
        <v>0</v>
      </c>
      <c r="AX67" s="1031">
        <f t="shared" si="27"/>
        <v>0</v>
      </c>
      <c r="AY67" s="1031">
        <f t="shared" si="27"/>
        <v>16</v>
      </c>
      <c r="AZ67" s="1031">
        <f t="shared" si="27"/>
        <v>1</v>
      </c>
      <c r="BA67" s="1031">
        <f t="shared" si="27"/>
        <v>0</v>
      </c>
      <c r="BB67" s="1029">
        <f t="shared" si="27"/>
        <v>1</v>
      </c>
    </row>
    <row r="68" spans="2:54" s="775" customFormat="1" ht="12.75" customHeight="1">
      <c r="B68" s="856"/>
      <c r="C68" s="1033" t="s">
        <v>802</v>
      </c>
      <c r="D68" s="1034">
        <f>SUM(E68:BB68)</f>
        <v>167</v>
      </c>
      <c r="E68" s="1035">
        <v>43</v>
      </c>
      <c r="F68" s="867" t="s">
        <v>761</v>
      </c>
      <c r="G68" s="1035">
        <v>0</v>
      </c>
      <c r="H68" s="867" t="s">
        <v>761</v>
      </c>
      <c r="I68" s="1035">
        <v>6</v>
      </c>
      <c r="J68" s="867" t="s">
        <v>761</v>
      </c>
      <c r="K68" s="1035">
        <v>2</v>
      </c>
      <c r="L68" s="1035">
        <v>1</v>
      </c>
      <c r="M68" s="833">
        <v>0</v>
      </c>
      <c r="N68" s="1035">
        <v>1</v>
      </c>
      <c r="O68" s="1035">
        <v>3</v>
      </c>
      <c r="P68" s="833">
        <v>2</v>
      </c>
      <c r="Q68" s="833">
        <v>0</v>
      </c>
      <c r="R68" s="833">
        <v>0</v>
      </c>
      <c r="S68" s="1072" t="s">
        <v>761</v>
      </c>
      <c r="T68" s="1054">
        <v>0</v>
      </c>
      <c r="U68" s="1036">
        <v>10</v>
      </c>
      <c r="V68" s="889">
        <v>12</v>
      </c>
      <c r="W68" s="867" t="s">
        <v>761</v>
      </c>
      <c r="X68" s="1035">
        <v>1</v>
      </c>
      <c r="Y68" s="833">
        <v>10</v>
      </c>
      <c r="Z68" s="1036">
        <v>2</v>
      </c>
      <c r="AA68" s="889">
        <v>2</v>
      </c>
      <c r="AB68" s="1035">
        <v>0</v>
      </c>
      <c r="AC68" s="867" t="s">
        <v>761</v>
      </c>
      <c r="AD68" s="1035">
        <v>0</v>
      </c>
      <c r="AE68" s="1035">
        <v>3</v>
      </c>
      <c r="AF68" s="833">
        <v>4</v>
      </c>
      <c r="AG68" s="867" t="s">
        <v>761</v>
      </c>
      <c r="AH68" s="1035">
        <v>0</v>
      </c>
      <c r="AI68" s="833">
        <v>4</v>
      </c>
      <c r="AJ68" s="833">
        <v>11</v>
      </c>
      <c r="AK68" s="833">
        <v>0</v>
      </c>
      <c r="AL68" s="833">
        <v>0</v>
      </c>
      <c r="AM68" s="1036">
        <v>6</v>
      </c>
      <c r="AN68" s="1037">
        <v>5</v>
      </c>
      <c r="AO68" s="1037">
        <v>0</v>
      </c>
      <c r="AP68" s="1034">
        <v>9</v>
      </c>
      <c r="AQ68" s="1036">
        <v>0</v>
      </c>
      <c r="AR68" s="1037">
        <v>1</v>
      </c>
      <c r="AS68" s="889">
        <v>0</v>
      </c>
      <c r="AT68" s="833">
        <v>5</v>
      </c>
      <c r="AU68" s="833">
        <v>7</v>
      </c>
      <c r="AV68" s="833">
        <v>1</v>
      </c>
      <c r="AW68" s="1035">
        <v>0</v>
      </c>
      <c r="AX68" s="833">
        <v>0</v>
      </c>
      <c r="AY68" s="833">
        <v>16</v>
      </c>
      <c r="AZ68" s="833">
        <v>0</v>
      </c>
      <c r="BA68" s="833">
        <v>0</v>
      </c>
      <c r="BB68" s="1038">
        <v>0</v>
      </c>
    </row>
    <row r="69" spans="2:54" s="775" customFormat="1" ht="12.75" customHeight="1">
      <c r="B69" s="856"/>
      <c r="C69" s="1033" t="s">
        <v>124</v>
      </c>
      <c r="D69" s="1034">
        <f>SUM(E69:BB69)</f>
        <v>53</v>
      </c>
      <c r="E69" s="1035">
        <v>27</v>
      </c>
      <c r="F69" s="867" t="s">
        <v>761</v>
      </c>
      <c r="G69" s="1035">
        <v>0</v>
      </c>
      <c r="H69" s="867" t="s">
        <v>761</v>
      </c>
      <c r="I69" s="1035">
        <v>1</v>
      </c>
      <c r="J69" s="867" t="s">
        <v>761</v>
      </c>
      <c r="K69" s="1035">
        <v>0</v>
      </c>
      <c r="L69" s="1035">
        <v>0</v>
      </c>
      <c r="M69" s="833">
        <v>0</v>
      </c>
      <c r="N69" s="1035">
        <v>0</v>
      </c>
      <c r="O69" s="1035">
        <v>0</v>
      </c>
      <c r="P69" s="833">
        <v>1</v>
      </c>
      <c r="Q69" s="833">
        <v>0</v>
      </c>
      <c r="R69" s="833">
        <v>0</v>
      </c>
      <c r="S69" s="1072" t="s">
        <v>761</v>
      </c>
      <c r="T69" s="1054">
        <v>0</v>
      </c>
      <c r="U69" s="1036">
        <v>1</v>
      </c>
      <c r="V69" s="889">
        <v>2</v>
      </c>
      <c r="W69" s="867" t="s">
        <v>761</v>
      </c>
      <c r="X69" s="1035">
        <v>0</v>
      </c>
      <c r="Y69" s="833">
        <v>5</v>
      </c>
      <c r="Z69" s="1036">
        <v>1</v>
      </c>
      <c r="AA69" s="889" t="s">
        <v>110</v>
      </c>
      <c r="AB69" s="1035">
        <v>0</v>
      </c>
      <c r="AC69" s="867" t="s">
        <v>761</v>
      </c>
      <c r="AD69" s="1035">
        <v>0</v>
      </c>
      <c r="AE69" s="1035">
        <v>1</v>
      </c>
      <c r="AF69" s="833">
        <v>1</v>
      </c>
      <c r="AG69" s="867" t="s">
        <v>761</v>
      </c>
      <c r="AH69" s="1035">
        <v>0</v>
      </c>
      <c r="AI69" s="833">
        <v>0</v>
      </c>
      <c r="AJ69" s="833">
        <v>4</v>
      </c>
      <c r="AK69" s="833">
        <v>0</v>
      </c>
      <c r="AL69" s="833">
        <v>0</v>
      </c>
      <c r="AM69" s="1036">
        <v>2</v>
      </c>
      <c r="AN69" s="1037">
        <v>2</v>
      </c>
      <c r="AO69" s="1037">
        <v>0</v>
      </c>
      <c r="AP69" s="1034">
        <v>2</v>
      </c>
      <c r="AQ69" s="1036">
        <v>0</v>
      </c>
      <c r="AR69" s="1037">
        <v>0</v>
      </c>
      <c r="AS69" s="889">
        <v>1</v>
      </c>
      <c r="AT69" s="833">
        <v>0</v>
      </c>
      <c r="AU69" s="833">
        <v>1</v>
      </c>
      <c r="AV69" s="833">
        <v>0</v>
      </c>
      <c r="AW69" s="1035">
        <v>0</v>
      </c>
      <c r="AX69" s="833">
        <v>0</v>
      </c>
      <c r="AY69" s="833">
        <v>0</v>
      </c>
      <c r="AZ69" s="833">
        <v>1</v>
      </c>
      <c r="BA69" s="833">
        <v>0</v>
      </c>
      <c r="BB69" s="1038">
        <v>0</v>
      </c>
    </row>
    <row r="70" spans="2:54" s="775" customFormat="1" ht="12.75" customHeight="1" thickBot="1">
      <c r="B70" s="894"/>
      <c r="C70" s="1060" t="s">
        <v>699</v>
      </c>
      <c r="D70" s="1061">
        <f>SUM(E70:BB70)</f>
        <v>56</v>
      </c>
      <c r="E70" s="1062">
        <v>19</v>
      </c>
      <c r="F70" s="897" t="s">
        <v>761</v>
      </c>
      <c r="G70" s="1062">
        <v>1</v>
      </c>
      <c r="H70" s="897" t="s">
        <v>761</v>
      </c>
      <c r="I70" s="1062">
        <v>1</v>
      </c>
      <c r="J70" s="897" t="s">
        <v>761</v>
      </c>
      <c r="K70" s="1062">
        <v>1</v>
      </c>
      <c r="L70" s="1062">
        <v>0</v>
      </c>
      <c r="M70" s="899">
        <v>1</v>
      </c>
      <c r="N70" s="1062">
        <v>2</v>
      </c>
      <c r="O70" s="1062">
        <v>0</v>
      </c>
      <c r="P70" s="899">
        <v>1</v>
      </c>
      <c r="Q70" s="899">
        <v>0</v>
      </c>
      <c r="R70" s="899">
        <v>0</v>
      </c>
      <c r="S70" s="1079" t="s">
        <v>761</v>
      </c>
      <c r="T70" s="1081">
        <v>0</v>
      </c>
      <c r="U70" s="1063">
        <v>5</v>
      </c>
      <c r="V70" s="1064">
        <v>0</v>
      </c>
      <c r="W70" s="897" t="s">
        <v>761</v>
      </c>
      <c r="X70" s="1062">
        <v>0</v>
      </c>
      <c r="Y70" s="899">
        <v>11</v>
      </c>
      <c r="Z70" s="1063">
        <v>0</v>
      </c>
      <c r="AA70" s="1064" t="s">
        <v>110</v>
      </c>
      <c r="AB70" s="1062">
        <v>0</v>
      </c>
      <c r="AC70" s="897" t="s">
        <v>761</v>
      </c>
      <c r="AD70" s="1062">
        <v>0</v>
      </c>
      <c r="AE70" s="1062">
        <v>0</v>
      </c>
      <c r="AF70" s="899">
        <v>3</v>
      </c>
      <c r="AG70" s="897" t="s">
        <v>761</v>
      </c>
      <c r="AH70" s="1062">
        <v>0</v>
      </c>
      <c r="AI70" s="899">
        <v>0</v>
      </c>
      <c r="AJ70" s="899">
        <v>5</v>
      </c>
      <c r="AK70" s="899">
        <v>0</v>
      </c>
      <c r="AL70" s="899">
        <v>0</v>
      </c>
      <c r="AM70" s="1063">
        <v>3</v>
      </c>
      <c r="AN70" s="1065">
        <v>2</v>
      </c>
      <c r="AO70" s="1065">
        <v>0</v>
      </c>
      <c r="AP70" s="1061">
        <v>0</v>
      </c>
      <c r="AQ70" s="1063">
        <v>0</v>
      </c>
      <c r="AR70" s="1065">
        <v>0</v>
      </c>
      <c r="AS70" s="1064">
        <v>0</v>
      </c>
      <c r="AT70" s="899">
        <v>0</v>
      </c>
      <c r="AU70" s="899">
        <v>0</v>
      </c>
      <c r="AV70" s="899">
        <v>0</v>
      </c>
      <c r="AW70" s="1062">
        <v>0</v>
      </c>
      <c r="AX70" s="899">
        <v>0</v>
      </c>
      <c r="AY70" s="899">
        <v>0</v>
      </c>
      <c r="AZ70" s="899">
        <v>0</v>
      </c>
      <c r="BA70" s="899">
        <v>0</v>
      </c>
      <c r="BB70" s="1066">
        <v>1</v>
      </c>
    </row>
    <row r="71" spans="42:44" s="876" customFormat="1" ht="12">
      <c r="AP71" s="829"/>
      <c r="AQ71" s="829"/>
      <c r="AR71" s="829"/>
    </row>
    <row r="72" spans="4:44" s="876" customFormat="1" ht="12">
      <c r="D72" s="1067" t="s">
        <v>803</v>
      </c>
      <c r="E72" s="1068"/>
      <c r="F72" s="1068"/>
      <c r="G72" s="1068"/>
      <c r="H72" s="1068"/>
      <c r="I72" s="1068"/>
      <c r="J72" s="1068"/>
      <c r="K72" s="1068"/>
      <c r="L72" s="1068"/>
      <c r="M72" s="1068"/>
      <c r="N72" s="1068"/>
      <c r="O72" s="1068"/>
      <c r="P72" s="1068"/>
      <c r="Q72" s="1068"/>
      <c r="R72" s="1068"/>
      <c r="S72" s="1068"/>
      <c r="T72" s="1068"/>
      <c r="AP72" s="829"/>
      <c r="AQ72" s="829"/>
      <c r="AR72" s="829"/>
    </row>
    <row r="73" spans="4:44" s="876" customFormat="1" ht="12">
      <c r="D73" s="1067" t="s">
        <v>804</v>
      </c>
      <c r="E73" s="1068"/>
      <c r="F73" s="1068"/>
      <c r="G73" s="1068"/>
      <c r="H73" s="1068"/>
      <c r="I73" s="1068"/>
      <c r="J73" s="1068"/>
      <c r="K73" s="1068"/>
      <c r="L73" s="1068"/>
      <c r="M73" s="1068"/>
      <c r="N73" s="1068"/>
      <c r="O73" s="1068"/>
      <c r="P73" s="1068"/>
      <c r="Q73" s="1068"/>
      <c r="R73" s="1068"/>
      <c r="S73" s="1068"/>
      <c r="T73" s="1068"/>
      <c r="AP73" s="829"/>
      <c r="AQ73" s="829"/>
      <c r="AR73" s="829"/>
    </row>
    <row r="74" spans="4:44" s="876" customFormat="1" ht="12">
      <c r="D74" s="1067" t="s">
        <v>805</v>
      </c>
      <c r="E74" s="1067"/>
      <c r="F74" s="1067"/>
      <c r="G74" s="1067"/>
      <c r="H74" s="1067"/>
      <c r="I74" s="1067"/>
      <c r="J74" s="1067"/>
      <c r="K74" s="1067"/>
      <c r="L74" s="1067"/>
      <c r="M74" s="1068"/>
      <c r="N74" s="1068"/>
      <c r="O74" s="1068"/>
      <c r="P74" s="1068"/>
      <c r="Q74" s="1068"/>
      <c r="R74" s="1068"/>
      <c r="S74" s="1068"/>
      <c r="T74" s="1068"/>
      <c r="AA74" s="901"/>
      <c r="AC74" s="829"/>
      <c r="AD74" s="829"/>
      <c r="AM74" s="829"/>
      <c r="AN74" s="829"/>
      <c r="AP74" s="829"/>
      <c r="AQ74" s="829"/>
      <c r="AR74" s="829"/>
    </row>
    <row r="75" spans="4:44" s="876" customFormat="1" ht="12">
      <c r="D75" s="1067" t="s">
        <v>806</v>
      </c>
      <c r="E75" s="1067"/>
      <c r="F75" s="1067"/>
      <c r="G75" s="1067"/>
      <c r="H75" s="1067"/>
      <c r="I75" s="1067"/>
      <c r="J75" s="1067"/>
      <c r="K75" s="1067"/>
      <c r="L75" s="1067"/>
      <c r="M75" s="1068"/>
      <c r="N75" s="1068"/>
      <c r="O75" s="1068"/>
      <c r="P75" s="1068"/>
      <c r="Q75" s="1068"/>
      <c r="R75" s="1068"/>
      <c r="S75" s="1068"/>
      <c r="T75" s="1068"/>
      <c r="AA75" s="901"/>
      <c r="AC75" s="829"/>
      <c r="AD75" s="829"/>
      <c r="AM75" s="829"/>
      <c r="AN75" s="829"/>
      <c r="AP75" s="829"/>
      <c r="AQ75" s="829"/>
      <c r="AR75" s="829"/>
    </row>
    <row r="76" spans="27:44" s="876" customFormat="1" ht="12">
      <c r="AA76" s="901"/>
      <c r="AC76" s="829"/>
      <c r="AD76" s="829"/>
      <c r="AM76" s="829"/>
      <c r="AN76" s="829"/>
      <c r="AP76" s="829"/>
      <c r="AQ76" s="829"/>
      <c r="AR76" s="829"/>
    </row>
    <row r="77" spans="27:44" s="876" customFormat="1" ht="12">
      <c r="AA77" s="901"/>
      <c r="AC77" s="829"/>
      <c r="AD77" s="829"/>
      <c r="AM77" s="829"/>
      <c r="AN77" s="829"/>
      <c r="AP77" s="829"/>
      <c r="AQ77" s="829"/>
      <c r="AR77" s="829"/>
    </row>
    <row r="78" spans="27:44" s="876" customFormat="1" ht="12">
      <c r="AA78" s="901"/>
      <c r="AC78" s="829"/>
      <c r="AD78" s="829"/>
      <c r="AM78" s="829"/>
      <c r="AN78" s="829"/>
      <c r="AP78" s="829"/>
      <c r="AQ78" s="829"/>
      <c r="AR78" s="829"/>
    </row>
    <row r="79" spans="27:44" s="775" customFormat="1" ht="12">
      <c r="AA79" s="902"/>
      <c r="AC79" s="829"/>
      <c r="AD79" s="829"/>
      <c r="AM79" s="829"/>
      <c r="AN79" s="829"/>
      <c r="AP79" s="829"/>
      <c r="AQ79" s="829"/>
      <c r="AR79" s="829"/>
    </row>
    <row r="80" spans="27:44" s="775" customFormat="1" ht="12">
      <c r="AA80" s="902"/>
      <c r="AC80" s="829"/>
      <c r="AD80" s="829"/>
      <c r="AM80" s="829"/>
      <c r="AN80" s="829"/>
      <c r="AP80" s="829"/>
      <c r="AQ80" s="829"/>
      <c r="AR80" s="829"/>
    </row>
    <row r="81" spans="27:44" s="775" customFormat="1" ht="12">
      <c r="AA81" s="902"/>
      <c r="AC81" s="829"/>
      <c r="AD81" s="829"/>
      <c r="AM81" s="829"/>
      <c r="AN81" s="829"/>
      <c r="AP81" s="829"/>
      <c r="AQ81" s="829"/>
      <c r="AR81" s="829"/>
    </row>
    <row r="82" spans="27:44" s="775" customFormat="1" ht="12">
      <c r="AA82" s="902"/>
      <c r="AC82" s="829"/>
      <c r="AD82" s="829"/>
      <c r="AM82" s="829"/>
      <c r="AN82" s="829"/>
      <c r="AP82" s="829"/>
      <c r="AQ82" s="829"/>
      <c r="AR82" s="829"/>
    </row>
    <row r="83" spans="27:44" s="775" customFormat="1" ht="12">
      <c r="AA83" s="902"/>
      <c r="AC83" s="829"/>
      <c r="AD83" s="829"/>
      <c r="AM83" s="829"/>
      <c r="AN83" s="829"/>
      <c r="AP83" s="829"/>
      <c r="AQ83" s="829"/>
      <c r="AR83" s="829"/>
    </row>
    <row r="84" spans="27:44" s="775" customFormat="1" ht="12">
      <c r="AA84" s="902"/>
      <c r="AC84" s="829"/>
      <c r="AD84" s="829"/>
      <c r="AM84" s="829"/>
      <c r="AN84" s="829"/>
      <c r="AP84" s="829"/>
      <c r="AQ84" s="829"/>
      <c r="AR84" s="829"/>
    </row>
    <row r="85" spans="27:44" s="775" customFormat="1" ht="12">
      <c r="AA85" s="902"/>
      <c r="AC85" s="829"/>
      <c r="AD85" s="829"/>
      <c r="AM85" s="829"/>
      <c r="AN85" s="829"/>
      <c r="AP85" s="829"/>
      <c r="AQ85" s="829"/>
      <c r="AR85" s="829"/>
    </row>
    <row r="86" spans="27:44" s="775" customFormat="1" ht="12">
      <c r="AA86" s="902"/>
      <c r="AC86" s="829"/>
      <c r="AD86" s="829"/>
      <c r="AM86" s="829"/>
      <c r="AN86" s="829"/>
      <c r="AP86" s="829"/>
      <c r="AQ86" s="829"/>
      <c r="AR86" s="829"/>
    </row>
    <row r="87" spans="27:44" s="775" customFormat="1" ht="12">
      <c r="AA87" s="902"/>
      <c r="AC87" s="829"/>
      <c r="AD87" s="829"/>
      <c r="AM87" s="829"/>
      <c r="AN87" s="829"/>
      <c r="AP87" s="829"/>
      <c r="AQ87" s="829"/>
      <c r="AR87" s="829"/>
    </row>
    <row r="88" spans="27:44" s="775" customFormat="1" ht="12">
      <c r="AA88" s="902"/>
      <c r="AC88" s="829"/>
      <c r="AD88" s="829"/>
      <c r="AM88" s="829"/>
      <c r="AN88" s="829"/>
      <c r="AP88" s="829"/>
      <c r="AQ88" s="829"/>
      <c r="AR88" s="829"/>
    </row>
    <row r="89" spans="27:44" s="775" customFormat="1" ht="12">
      <c r="AA89" s="902"/>
      <c r="AC89" s="829"/>
      <c r="AD89" s="829"/>
      <c r="AM89" s="829"/>
      <c r="AN89" s="829"/>
      <c r="AP89" s="829"/>
      <c r="AQ89" s="829"/>
      <c r="AR89" s="829"/>
    </row>
    <row r="90" spans="27:44" s="775" customFormat="1" ht="12">
      <c r="AA90" s="902"/>
      <c r="AC90" s="829"/>
      <c r="AD90" s="829"/>
      <c r="AM90" s="829"/>
      <c r="AN90" s="829"/>
      <c r="AP90" s="829"/>
      <c r="AQ90" s="829"/>
      <c r="AR90" s="829"/>
    </row>
    <row r="91" spans="27:44" s="775" customFormat="1" ht="12">
      <c r="AA91" s="902"/>
      <c r="AC91" s="829"/>
      <c r="AD91" s="829"/>
      <c r="AM91" s="829"/>
      <c r="AN91" s="829"/>
      <c r="AP91" s="829"/>
      <c r="AQ91" s="829"/>
      <c r="AR91" s="829"/>
    </row>
    <row r="92" spans="27:44" s="775" customFormat="1" ht="12">
      <c r="AA92" s="902"/>
      <c r="AC92" s="829"/>
      <c r="AD92" s="829"/>
      <c r="AM92" s="829"/>
      <c r="AN92" s="829"/>
      <c r="AP92" s="829"/>
      <c r="AQ92" s="829"/>
      <c r="AR92" s="829"/>
    </row>
    <row r="93" spans="27:44" s="775" customFormat="1" ht="12">
      <c r="AA93" s="902"/>
      <c r="AC93" s="829"/>
      <c r="AD93" s="829"/>
      <c r="AM93" s="829"/>
      <c r="AN93" s="829"/>
      <c r="AP93" s="829"/>
      <c r="AQ93" s="829"/>
      <c r="AR93" s="829"/>
    </row>
    <row r="94" spans="27:44" s="775" customFormat="1" ht="12">
      <c r="AA94" s="902"/>
      <c r="AC94" s="829"/>
      <c r="AD94" s="829"/>
      <c r="AM94" s="829"/>
      <c r="AN94" s="829"/>
      <c r="AP94" s="829"/>
      <c r="AQ94" s="829"/>
      <c r="AR94" s="829"/>
    </row>
    <row r="95" spans="27:44" s="775" customFormat="1" ht="12">
      <c r="AA95" s="902"/>
      <c r="AC95" s="829"/>
      <c r="AD95" s="829"/>
      <c r="AM95" s="829"/>
      <c r="AN95" s="829"/>
      <c r="AP95" s="829"/>
      <c r="AQ95" s="829"/>
      <c r="AR95" s="829"/>
    </row>
    <row r="96" spans="27:44" s="775" customFormat="1" ht="12">
      <c r="AA96" s="902"/>
      <c r="AC96" s="829"/>
      <c r="AD96" s="829"/>
      <c r="AM96" s="829"/>
      <c r="AN96" s="829"/>
      <c r="AP96" s="829"/>
      <c r="AQ96" s="829"/>
      <c r="AR96" s="829"/>
    </row>
    <row r="97" spans="27:44" s="775" customFormat="1" ht="12">
      <c r="AA97" s="902"/>
      <c r="AC97" s="829"/>
      <c r="AD97" s="829"/>
      <c r="AM97" s="829"/>
      <c r="AN97" s="829"/>
      <c r="AP97" s="829"/>
      <c r="AQ97" s="829"/>
      <c r="AR97" s="829"/>
    </row>
    <row r="98" spans="27:44" s="775" customFormat="1" ht="12">
      <c r="AA98" s="902"/>
      <c r="AC98" s="829"/>
      <c r="AD98" s="829"/>
      <c r="AM98" s="829"/>
      <c r="AN98" s="829"/>
      <c r="AP98" s="829"/>
      <c r="AQ98" s="829"/>
      <c r="AR98" s="829"/>
    </row>
    <row r="99" spans="27:44" s="775" customFormat="1" ht="12">
      <c r="AA99" s="902"/>
      <c r="AC99" s="829"/>
      <c r="AD99" s="829"/>
      <c r="AM99" s="829"/>
      <c r="AN99" s="829"/>
      <c r="AP99" s="829"/>
      <c r="AQ99" s="829"/>
      <c r="AR99" s="829"/>
    </row>
    <row r="100" spans="27:44" s="775" customFormat="1" ht="12">
      <c r="AA100" s="902"/>
      <c r="AC100" s="829"/>
      <c r="AD100" s="829"/>
      <c r="AM100" s="829"/>
      <c r="AN100" s="829"/>
      <c r="AP100" s="829"/>
      <c r="AQ100" s="829"/>
      <c r="AR100" s="829"/>
    </row>
    <row r="101" spans="27:44" s="775" customFormat="1" ht="12">
      <c r="AA101" s="902"/>
      <c r="AC101" s="829"/>
      <c r="AD101" s="829"/>
      <c r="AM101" s="829"/>
      <c r="AN101" s="829"/>
      <c r="AP101" s="829"/>
      <c r="AQ101" s="829"/>
      <c r="AR101" s="829"/>
    </row>
    <row r="102" spans="27:44" s="775" customFormat="1" ht="12">
      <c r="AA102" s="902"/>
      <c r="AC102" s="829"/>
      <c r="AD102" s="829"/>
      <c r="AM102" s="829"/>
      <c r="AN102" s="829"/>
      <c r="AP102" s="829"/>
      <c r="AQ102" s="829"/>
      <c r="AR102" s="829"/>
    </row>
    <row r="103" spans="27:44" s="775" customFormat="1" ht="12">
      <c r="AA103" s="902"/>
      <c r="AC103" s="829"/>
      <c r="AD103" s="829"/>
      <c r="AM103" s="829"/>
      <c r="AN103" s="829"/>
      <c r="AP103" s="829"/>
      <c r="AQ103" s="829"/>
      <c r="AR103" s="829"/>
    </row>
    <row r="104" spans="27:44" s="775" customFormat="1" ht="12">
      <c r="AA104" s="902"/>
      <c r="AC104" s="829"/>
      <c r="AD104" s="829"/>
      <c r="AM104" s="829"/>
      <c r="AN104" s="829"/>
      <c r="AP104" s="829"/>
      <c r="AQ104" s="829"/>
      <c r="AR104" s="829"/>
    </row>
    <row r="105" spans="27:44" s="775" customFormat="1" ht="12">
      <c r="AA105" s="902"/>
      <c r="AC105" s="829"/>
      <c r="AD105" s="829"/>
      <c r="AM105" s="829"/>
      <c r="AN105" s="829"/>
      <c r="AP105" s="829"/>
      <c r="AQ105" s="829"/>
      <c r="AR105" s="829"/>
    </row>
    <row r="106" spans="27:44" s="775" customFormat="1" ht="12">
      <c r="AA106" s="902"/>
      <c r="AC106" s="829"/>
      <c r="AD106" s="829"/>
      <c r="AM106" s="829"/>
      <c r="AN106" s="829"/>
      <c r="AP106" s="829"/>
      <c r="AQ106" s="829"/>
      <c r="AR106" s="829"/>
    </row>
    <row r="107" spans="27:44" s="775" customFormat="1" ht="12">
      <c r="AA107" s="902"/>
      <c r="AC107" s="829"/>
      <c r="AD107" s="829"/>
      <c r="AM107" s="829"/>
      <c r="AN107" s="829"/>
      <c r="AP107" s="829"/>
      <c r="AQ107" s="829"/>
      <c r="AR107" s="829"/>
    </row>
    <row r="108" spans="27:44" s="775" customFormat="1" ht="12">
      <c r="AA108" s="902"/>
      <c r="AC108" s="829"/>
      <c r="AD108" s="829"/>
      <c r="AM108" s="829"/>
      <c r="AN108" s="829"/>
      <c r="AP108" s="829"/>
      <c r="AQ108" s="829"/>
      <c r="AR108" s="829"/>
    </row>
    <row r="109" spans="27:44" s="775" customFormat="1" ht="12">
      <c r="AA109" s="902"/>
      <c r="AC109" s="829"/>
      <c r="AD109" s="829"/>
      <c r="AM109" s="829"/>
      <c r="AN109" s="829"/>
      <c r="AP109" s="829"/>
      <c r="AQ109" s="829"/>
      <c r="AR109" s="829"/>
    </row>
    <row r="110" spans="27:44" s="775" customFormat="1" ht="12">
      <c r="AA110" s="902"/>
      <c r="AC110" s="829"/>
      <c r="AD110" s="829"/>
      <c r="AM110" s="829"/>
      <c r="AN110" s="829"/>
      <c r="AP110" s="829"/>
      <c r="AQ110" s="829"/>
      <c r="AR110" s="829"/>
    </row>
    <row r="111" spans="27:44" s="775" customFormat="1" ht="12">
      <c r="AA111" s="902"/>
      <c r="AC111" s="829"/>
      <c r="AD111" s="829"/>
      <c r="AM111" s="829"/>
      <c r="AN111" s="829"/>
      <c r="AP111" s="829"/>
      <c r="AQ111" s="829"/>
      <c r="AR111" s="829"/>
    </row>
    <row r="112" spans="27:44" s="775" customFormat="1" ht="12">
      <c r="AA112" s="902"/>
      <c r="AC112" s="829"/>
      <c r="AD112" s="829"/>
      <c r="AM112" s="829"/>
      <c r="AN112" s="829"/>
      <c r="AP112" s="829"/>
      <c r="AQ112" s="829"/>
      <c r="AR112" s="829"/>
    </row>
    <row r="113" spans="27:44" s="775" customFormat="1" ht="12">
      <c r="AA113" s="902"/>
      <c r="AC113" s="829"/>
      <c r="AD113" s="829"/>
      <c r="AM113" s="829"/>
      <c r="AN113" s="829"/>
      <c r="AP113" s="829"/>
      <c r="AQ113" s="829"/>
      <c r="AR113" s="829"/>
    </row>
    <row r="114" spans="27:44" s="775" customFormat="1" ht="12">
      <c r="AA114" s="902"/>
      <c r="AC114" s="829"/>
      <c r="AD114" s="829"/>
      <c r="AM114" s="829"/>
      <c r="AN114" s="829"/>
      <c r="AP114" s="829"/>
      <c r="AQ114" s="829"/>
      <c r="AR114" s="829"/>
    </row>
    <row r="115" spans="27:44" s="775" customFormat="1" ht="12">
      <c r="AA115" s="902"/>
      <c r="AC115" s="829"/>
      <c r="AD115" s="829"/>
      <c r="AM115" s="829"/>
      <c r="AN115" s="829"/>
      <c r="AP115" s="829"/>
      <c r="AQ115" s="829"/>
      <c r="AR115" s="829"/>
    </row>
    <row r="116" spans="27:44" s="775" customFormat="1" ht="12">
      <c r="AA116" s="902"/>
      <c r="AC116" s="829"/>
      <c r="AD116" s="829"/>
      <c r="AM116" s="829"/>
      <c r="AN116" s="829"/>
      <c r="AP116" s="829"/>
      <c r="AQ116" s="829"/>
      <c r="AR116" s="829"/>
    </row>
    <row r="117" spans="27:44" s="775" customFormat="1" ht="12">
      <c r="AA117" s="902"/>
      <c r="AC117" s="829"/>
      <c r="AD117" s="829"/>
      <c r="AM117" s="829"/>
      <c r="AN117" s="829"/>
      <c r="AP117" s="829"/>
      <c r="AQ117" s="829"/>
      <c r="AR117" s="829"/>
    </row>
    <row r="118" spans="27:44" s="775" customFormat="1" ht="12">
      <c r="AA118" s="902"/>
      <c r="AC118" s="829"/>
      <c r="AD118" s="829"/>
      <c r="AM118" s="829"/>
      <c r="AN118" s="829"/>
      <c r="AP118" s="829"/>
      <c r="AQ118" s="829"/>
      <c r="AR118" s="829"/>
    </row>
    <row r="119" spans="27:44" s="775" customFormat="1" ht="12">
      <c r="AA119" s="902"/>
      <c r="AC119" s="829"/>
      <c r="AD119" s="829"/>
      <c r="AM119" s="829"/>
      <c r="AN119" s="829"/>
      <c r="AP119" s="829"/>
      <c r="AQ119" s="829"/>
      <c r="AR119" s="829"/>
    </row>
    <row r="120" spans="27:44" s="775" customFormat="1" ht="12">
      <c r="AA120" s="902"/>
      <c r="AC120" s="829"/>
      <c r="AD120" s="829"/>
      <c r="AM120" s="829"/>
      <c r="AN120" s="829"/>
      <c r="AP120" s="829"/>
      <c r="AQ120" s="829"/>
      <c r="AR120" s="829"/>
    </row>
    <row r="121" spans="27:44" s="775" customFormat="1" ht="12">
      <c r="AA121" s="902"/>
      <c r="AC121" s="829"/>
      <c r="AD121" s="829"/>
      <c r="AM121" s="829"/>
      <c r="AN121" s="829"/>
      <c r="AP121" s="829"/>
      <c r="AQ121" s="829"/>
      <c r="AR121" s="829"/>
    </row>
    <row r="122" spans="27:44" s="775" customFormat="1" ht="12">
      <c r="AA122" s="902"/>
      <c r="AC122" s="829"/>
      <c r="AD122" s="829"/>
      <c r="AM122" s="829"/>
      <c r="AN122" s="829"/>
      <c r="AP122" s="829"/>
      <c r="AQ122" s="829"/>
      <c r="AR122" s="829"/>
    </row>
    <row r="123" spans="27:44" s="775" customFormat="1" ht="12">
      <c r="AA123" s="902"/>
      <c r="AC123" s="829"/>
      <c r="AD123" s="829"/>
      <c r="AM123" s="829"/>
      <c r="AN123" s="829"/>
      <c r="AP123" s="829"/>
      <c r="AQ123" s="829"/>
      <c r="AR123" s="829"/>
    </row>
    <row r="124" spans="27:44" s="775" customFormat="1" ht="12">
      <c r="AA124" s="902"/>
      <c r="AC124" s="829"/>
      <c r="AD124" s="829"/>
      <c r="AM124" s="829"/>
      <c r="AN124" s="829"/>
      <c r="AP124" s="829"/>
      <c r="AQ124" s="829"/>
      <c r="AR124" s="829"/>
    </row>
    <row r="125" spans="27:44" s="775" customFormat="1" ht="12">
      <c r="AA125" s="902"/>
      <c r="AC125" s="829"/>
      <c r="AD125" s="829"/>
      <c r="AM125" s="829"/>
      <c r="AN125" s="829"/>
      <c r="AP125" s="829"/>
      <c r="AQ125" s="829"/>
      <c r="AR125" s="829"/>
    </row>
    <row r="126" spans="27:44" s="775" customFormat="1" ht="12">
      <c r="AA126" s="902"/>
      <c r="AC126" s="829"/>
      <c r="AD126" s="829"/>
      <c r="AM126" s="829"/>
      <c r="AN126" s="829"/>
      <c r="AP126" s="829"/>
      <c r="AQ126" s="829"/>
      <c r="AR126" s="829"/>
    </row>
    <row r="127" spans="27:44" s="775" customFormat="1" ht="12">
      <c r="AA127" s="902"/>
      <c r="AC127" s="829"/>
      <c r="AD127" s="829"/>
      <c r="AM127" s="829"/>
      <c r="AN127" s="829"/>
      <c r="AP127" s="829"/>
      <c r="AQ127" s="829"/>
      <c r="AR127" s="829"/>
    </row>
    <row r="128" spans="27:44" s="775" customFormat="1" ht="12">
      <c r="AA128" s="902"/>
      <c r="AC128" s="829"/>
      <c r="AD128" s="829"/>
      <c r="AM128" s="829"/>
      <c r="AN128" s="829"/>
      <c r="AP128" s="829"/>
      <c r="AQ128" s="829"/>
      <c r="AR128" s="829"/>
    </row>
    <row r="129" spans="27:44" s="775" customFormat="1" ht="12">
      <c r="AA129" s="902"/>
      <c r="AC129" s="829"/>
      <c r="AD129" s="829"/>
      <c r="AM129" s="829"/>
      <c r="AN129" s="829"/>
      <c r="AP129" s="829"/>
      <c r="AQ129" s="829"/>
      <c r="AR129" s="829"/>
    </row>
    <row r="130" spans="27:44" s="775" customFormat="1" ht="12">
      <c r="AA130" s="902"/>
      <c r="AC130" s="829"/>
      <c r="AD130" s="829"/>
      <c r="AM130" s="829"/>
      <c r="AN130" s="829"/>
      <c r="AP130" s="829"/>
      <c r="AQ130" s="829"/>
      <c r="AR130" s="829"/>
    </row>
    <row r="131" spans="27:44" s="775" customFormat="1" ht="12">
      <c r="AA131" s="902"/>
      <c r="AC131" s="829"/>
      <c r="AD131" s="829"/>
      <c r="AM131" s="829"/>
      <c r="AN131" s="829"/>
      <c r="AP131" s="829"/>
      <c r="AQ131" s="829"/>
      <c r="AR131" s="829"/>
    </row>
    <row r="132" spans="27:44" s="775" customFormat="1" ht="12">
      <c r="AA132" s="902"/>
      <c r="AC132" s="829"/>
      <c r="AD132" s="829"/>
      <c r="AM132" s="829"/>
      <c r="AN132" s="829"/>
      <c r="AP132" s="829"/>
      <c r="AQ132" s="829"/>
      <c r="AR132" s="829"/>
    </row>
    <row r="133" spans="27:44" s="775" customFormat="1" ht="12">
      <c r="AA133" s="902"/>
      <c r="AC133" s="829"/>
      <c r="AD133" s="829"/>
      <c r="AM133" s="829"/>
      <c r="AN133" s="829"/>
      <c r="AP133" s="829"/>
      <c r="AQ133" s="829"/>
      <c r="AR133" s="829"/>
    </row>
    <row r="134" spans="27:44" s="775" customFormat="1" ht="12">
      <c r="AA134" s="902"/>
      <c r="AC134" s="829"/>
      <c r="AD134" s="829"/>
      <c r="AM134" s="829"/>
      <c r="AN134" s="829"/>
      <c r="AP134" s="829"/>
      <c r="AQ134" s="829"/>
      <c r="AR134" s="829"/>
    </row>
    <row r="135" spans="27:44" s="775" customFormat="1" ht="12">
      <c r="AA135" s="902"/>
      <c r="AC135" s="829"/>
      <c r="AD135" s="829"/>
      <c r="AM135" s="829"/>
      <c r="AN135" s="829"/>
      <c r="AP135" s="829"/>
      <c r="AQ135" s="829"/>
      <c r="AR135" s="829"/>
    </row>
    <row r="136" spans="27:44" s="775" customFormat="1" ht="12">
      <c r="AA136" s="902"/>
      <c r="AC136" s="829"/>
      <c r="AD136" s="829"/>
      <c r="AM136" s="829"/>
      <c r="AN136" s="829"/>
      <c r="AP136" s="829"/>
      <c r="AQ136" s="829"/>
      <c r="AR136" s="829"/>
    </row>
    <row r="137" spans="27:44" s="775" customFormat="1" ht="12">
      <c r="AA137" s="902"/>
      <c r="AC137" s="829"/>
      <c r="AD137" s="829"/>
      <c r="AM137" s="829"/>
      <c r="AN137" s="829"/>
      <c r="AP137" s="829"/>
      <c r="AQ137" s="829"/>
      <c r="AR137" s="829"/>
    </row>
    <row r="138" spans="27:44" s="775" customFormat="1" ht="12">
      <c r="AA138" s="902"/>
      <c r="AC138" s="829"/>
      <c r="AD138" s="829"/>
      <c r="AM138" s="829"/>
      <c r="AN138" s="829"/>
      <c r="AP138" s="829"/>
      <c r="AQ138" s="829"/>
      <c r="AR138" s="829"/>
    </row>
    <row r="139" spans="27:44" s="775" customFormat="1" ht="12">
      <c r="AA139" s="902"/>
      <c r="AC139" s="829"/>
      <c r="AD139" s="829"/>
      <c r="AM139" s="829"/>
      <c r="AN139" s="829"/>
      <c r="AP139" s="829"/>
      <c r="AQ139" s="829"/>
      <c r="AR139" s="829"/>
    </row>
    <row r="140" spans="27:44" s="775" customFormat="1" ht="12">
      <c r="AA140" s="902"/>
      <c r="AC140" s="829"/>
      <c r="AD140" s="829"/>
      <c r="AM140" s="829"/>
      <c r="AN140" s="829"/>
      <c r="AP140" s="829"/>
      <c r="AQ140" s="829"/>
      <c r="AR140" s="829"/>
    </row>
    <row r="141" spans="27:44" s="775" customFormat="1" ht="12">
      <c r="AA141" s="902"/>
      <c r="AC141" s="829"/>
      <c r="AD141" s="829"/>
      <c r="AM141" s="829"/>
      <c r="AN141" s="829"/>
      <c r="AP141" s="829"/>
      <c r="AQ141" s="829"/>
      <c r="AR141" s="829"/>
    </row>
    <row r="142" spans="27:44" s="775" customFormat="1" ht="12">
      <c r="AA142" s="902"/>
      <c r="AC142" s="829"/>
      <c r="AD142" s="829"/>
      <c r="AM142" s="829"/>
      <c r="AN142" s="829"/>
      <c r="AP142" s="829"/>
      <c r="AQ142" s="829"/>
      <c r="AR142" s="829"/>
    </row>
    <row r="143" spans="27:44" s="775" customFormat="1" ht="12">
      <c r="AA143" s="902"/>
      <c r="AC143" s="829"/>
      <c r="AD143" s="829"/>
      <c r="AM143" s="829"/>
      <c r="AN143" s="829"/>
      <c r="AP143" s="829"/>
      <c r="AQ143" s="829"/>
      <c r="AR143" s="829"/>
    </row>
    <row r="144" spans="27:44" s="775" customFormat="1" ht="12">
      <c r="AA144" s="902"/>
      <c r="AC144" s="829"/>
      <c r="AD144" s="829"/>
      <c r="AM144" s="829"/>
      <c r="AN144" s="829"/>
      <c r="AP144" s="829"/>
      <c r="AQ144" s="829"/>
      <c r="AR144" s="829"/>
    </row>
    <row r="145" spans="27:44" s="775" customFormat="1" ht="12">
      <c r="AA145" s="902"/>
      <c r="AC145" s="829"/>
      <c r="AD145" s="829"/>
      <c r="AM145" s="829"/>
      <c r="AN145" s="829"/>
      <c r="AP145" s="829"/>
      <c r="AQ145" s="829"/>
      <c r="AR145" s="829"/>
    </row>
    <row r="146" spans="27:44" s="775" customFormat="1" ht="12">
      <c r="AA146" s="902"/>
      <c r="AC146" s="829"/>
      <c r="AD146" s="829"/>
      <c r="AM146" s="829"/>
      <c r="AN146" s="829"/>
      <c r="AP146" s="829"/>
      <c r="AQ146" s="829"/>
      <c r="AR146" s="829"/>
    </row>
    <row r="147" spans="27:44" s="775" customFormat="1" ht="12">
      <c r="AA147" s="902"/>
      <c r="AC147" s="829"/>
      <c r="AD147" s="829"/>
      <c r="AM147" s="829"/>
      <c r="AN147" s="829"/>
      <c r="AP147" s="829"/>
      <c r="AQ147" s="829"/>
      <c r="AR147" s="829"/>
    </row>
    <row r="148" spans="27:44" s="775" customFormat="1" ht="12">
      <c r="AA148" s="902"/>
      <c r="AC148" s="829"/>
      <c r="AD148" s="829"/>
      <c r="AM148" s="829"/>
      <c r="AN148" s="829"/>
      <c r="AP148" s="829"/>
      <c r="AQ148" s="829"/>
      <c r="AR148" s="829"/>
    </row>
    <row r="149" spans="27:44" s="775" customFormat="1" ht="12">
      <c r="AA149" s="902"/>
      <c r="AC149" s="829"/>
      <c r="AD149" s="829"/>
      <c r="AM149" s="829"/>
      <c r="AN149" s="829"/>
      <c r="AP149" s="829"/>
      <c r="AQ149" s="829"/>
      <c r="AR149" s="829"/>
    </row>
    <row r="150" spans="27:44" s="775" customFormat="1" ht="12">
      <c r="AA150" s="902"/>
      <c r="AC150" s="829"/>
      <c r="AD150" s="829"/>
      <c r="AM150" s="829"/>
      <c r="AN150" s="829"/>
      <c r="AP150" s="829"/>
      <c r="AQ150" s="829"/>
      <c r="AR150" s="829"/>
    </row>
    <row r="151" spans="27:44" s="775" customFormat="1" ht="12">
      <c r="AA151" s="902"/>
      <c r="AC151" s="829"/>
      <c r="AD151" s="829"/>
      <c r="AM151" s="829"/>
      <c r="AN151" s="829"/>
      <c r="AP151" s="829"/>
      <c r="AQ151" s="829"/>
      <c r="AR151" s="829"/>
    </row>
    <row r="152" spans="27:44" s="775" customFormat="1" ht="12">
      <c r="AA152" s="902"/>
      <c r="AC152" s="829"/>
      <c r="AD152" s="829"/>
      <c r="AM152" s="829"/>
      <c r="AN152" s="829"/>
      <c r="AP152" s="829"/>
      <c r="AQ152" s="829"/>
      <c r="AR152" s="829"/>
    </row>
    <row r="153" spans="27:44" s="775" customFormat="1" ht="12">
      <c r="AA153" s="902"/>
      <c r="AC153" s="829"/>
      <c r="AD153" s="829"/>
      <c r="AM153" s="829"/>
      <c r="AN153" s="829"/>
      <c r="AP153" s="829"/>
      <c r="AQ153" s="829"/>
      <c r="AR153" s="829"/>
    </row>
    <row r="154" spans="27:44" s="775" customFormat="1" ht="12">
      <c r="AA154" s="902"/>
      <c r="AC154" s="829"/>
      <c r="AD154" s="829"/>
      <c r="AM154" s="829"/>
      <c r="AN154" s="829"/>
      <c r="AP154" s="829"/>
      <c r="AQ154" s="829"/>
      <c r="AR154" s="829"/>
    </row>
  </sheetData>
  <sheetProtection/>
  <mergeCells count="52">
    <mergeCell ref="AL4:AL5"/>
    <mergeCell ref="AI4:AI5"/>
    <mergeCell ref="AK4:AK5"/>
    <mergeCell ref="AF4:AF5"/>
    <mergeCell ref="AG4:AG5"/>
    <mergeCell ref="AH4:AH5"/>
    <mergeCell ref="AA4:AA5"/>
    <mergeCell ref="AZ4:AZ5"/>
    <mergeCell ref="BA4:BA5"/>
    <mergeCell ref="BB4:BB5"/>
    <mergeCell ref="AU4:AU5"/>
    <mergeCell ref="AV4:AV5"/>
    <mergeCell ref="AJ4:AJ5"/>
    <mergeCell ref="AW4:AW5"/>
    <mergeCell ref="AS4:AS5"/>
    <mergeCell ref="AM4:AM5"/>
    <mergeCell ref="Z4:Z5"/>
    <mergeCell ref="AY4:AY5"/>
    <mergeCell ref="AN4:AN5"/>
    <mergeCell ref="AQ4:AQ5"/>
    <mergeCell ref="AR4:AR5"/>
    <mergeCell ref="AO4:AO5"/>
    <mergeCell ref="AP4:AP5"/>
    <mergeCell ref="AD4:AD5"/>
    <mergeCell ref="AX4:AX5"/>
    <mergeCell ref="AT4:AT5"/>
    <mergeCell ref="AE4:AE5"/>
    <mergeCell ref="G4:G5"/>
    <mergeCell ref="AC4:AC5"/>
    <mergeCell ref="P4:P5"/>
    <mergeCell ref="M4:M5"/>
    <mergeCell ref="U4:U5"/>
    <mergeCell ref="V4:V5"/>
    <mergeCell ref="W4:W5"/>
    <mergeCell ref="S4:S5"/>
    <mergeCell ref="N4:N5"/>
    <mergeCell ref="A1:U1"/>
    <mergeCell ref="K4:K5"/>
    <mergeCell ref="T4:T5"/>
    <mergeCell ref="AB4:AB5"/>
    <mergeCell ref="O4:O5"/>
    <mergeCell ref="F4:F5"/>
    <mergeCell ref="Y4:Y5"/>
    <mergeCell ref="X4:X5"/>
    <mergeCell ref="Q4:Q5"/>
    <mergeCell ref="R4:R5"/>
    <mergeCell ref="L4:L5"/>
    <mergeCell ref="D4:D5"/>
    <mergeCell ref="E4:E5"/>
    <mergeCell ref="I4:I5"/>
    <mergeCell ref="J4:J5"/>
    <mergeCell ref="H4:H5"/>
  </mergeCells>
  <printOptions/>
  <pageMargins left="0.7480314960629921" right="0.7480314960629921" top="0.5905511811023623" bottom="0.4724409448818898" header="0.5118110236220472" footer="0.2362204724409449"/>
  <pageSetup horizontalDpi="300" verticalDpi="300" orientation="portrait" paperSize="9" scale="73" r:id="rId2"/>
  <colBreaks count="1" manualBreakCount="1">
    <brk id="19" max="7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1.125" style="1328" customWidth="1"/>
    <col min="2" max="2" width="10.00390625" style="1328" customWidth="1"/>
    <col min="3" max="3" width="59.125" style="1328" customWidth="1"/>
    <col min="4" max="16384" width="9.00390625" style="1328" customWidth="1"/>
  </cols>
  <sheetData>
    <row r="1" ht="27.75" customHeight="1">
      <c r="A1" s="1327" t="s">
        <v>892</v>
      </c>
    </row>
    <row r="2" spans="1:3" ht="13.5">
      <c r="A2" s="1329" t="s">
        <v>889</v>
      </c>
      <c r="B2" s="1329" t="s">
        <v>890</v>
      </c>
      <c r="C2" s="1329" t="s">
        <v>891</v>
      </c>
    </row>
    <row r="3" spans="1:3" ht="61.5" customHeight="1">
      <c r="A3" s="1332" t="s">
        <v>897</v>
      </c>
      <c r="B3" s="1330" t="s">
        <v>893</v>
      </c>
      <c r="C3" s="1331" t="s">
        <v>894</v>
      </c>
    </row>
    <row r="4" spans="1:3" ht="61.5" customHeight="1">
      <c r="A4" s="1332" t="s">
        <v>898</v>
      </c>
      <c r="B4" s="1330" t="s">
        <v>895</v>
      </c>
      <c r="C4" s="1331" t="s">
        <v>896</v>
      </c>
    </row>
  </sheetData>
  <sheetProtection sheet="1"/>
  <printOptions/>
  <pageMargins left="0.75" right="0.75" top="1" bottom="1" header="0.512" footer="0.51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B82"/>
  <sheetViews>
    <sheetView zoomScalePageLayoutView="0" workbookViewId="0" topLeftCell="Z1">
      <selection activeCell="AU2" sqref="AU2"/>
    </sheetView>
  </sheetViews>
  <sheetFormatPr defaultColWidth="9.00390625" defaultRowHeight="14.25"/>
  <cols>
    <col min="1" max="1" width="1.25" style="906" customWidth="1"/>
    <col min="2" max="2" width="6.625" style="775" customWidth="1"/>
    <col min="3" max="3" width="8.625" style="775" customWidth="1"/>
    <col min="4" max="4" width="8.375" style="906" customWidth="1"/>
    <col min="5" max="5" width="5.375" style="906" customWidth="1"/>
    <col min="6" max="7" width="4.75390625" style="906" customWidth="1"/>
    <col min="8" max="8" width="5.125" style="906" customWidth="1"/>
    <col min="9" max="10" width="4.75390625" style="906" customWidth="1"/>
    <col min="11" max="11" width="5.875" style="906" customWidth="1"/>
    <col min="12" max="12" width="5.125" style="906" customWidth="1"/>
    <col min="13" max="13" width="4.75390625" style="906" customWidth="1"/>
    <col min="14" max="14" width="5.875" style="906" customWidth="1"/>
    <col min="15" max="15" width="4.75390625" style="906" customWidth="1"/>
    <col min="16" max="16" width="5.125" style="906" customWidth="1"/>
    <col min="17" max="17" width="5.25390625" style="906" customWidth="1"/>
    <col min="18" max="20" width="4.75390625" style="906" customWidth="1"/>
    <col min="21" max="21" width="5.625" style="906" customWidth="1"/>
    <col min="22" max="24" width="5.00390625" style="906" customWidth="1"/>
    <col min="25" max="25" width="5.625" style="906" customWidth="1"/>
    <col min="26" max="30" width="5.00390625" style="906" customWidth="1"/>
    <col min="31" max="31" width="5.875" style="906" customWidth="1"/>
    <col min="32" max="35" width="5.00390625" style="906" customWidth="1"/>
    <col min="36" max="36" width="5.50390625" style="906" customWidth="1"/>
    <col min="37" max="42" width="5.00390625" style="906" customWidth="1"/>
    <col min="43" max="56" width="4.625" style="906" customWidth="1"/>
    <col min="57" max="16384" width="9.00390625" style="906" customWidth="1"/>
  </cols>
  <sheetData>
    <row r="1" spans="1:3" ht="24" customHeight="1">
      <c r="A1" s="1082" t="s">
        <v>821</v>
      </c>
      <c r="C1" s="773"/>
    </row>
    <row r="2" spans="22:54" s="876" customFormat="1" ht="12.75" thickBot="1">
      <c r="V2" s="901"/>
      <c r="X2" s="829"/>
      <c r="Y2" s="829"/>
      <c r="Z2" s="829"/>
      <c r="AA2" s="829"/>
      <c r="AB2" s="829"/>
      <c r="AC2" s="829"/>
      <c r="BB2" s="779" t="s">
        <v>765</v>
      </c>
    </row>
    <row r="3" spans="2:54" ht="6" customHeight="1">
      <c r="B3" s="780"/>
      <c r="C3" s="781"/>
      <c r="D3" s="959"/>
      <c r="E3" s="960"/>
      <c r="F3" s="961"/>
      <c r="G3" s="961"/>
      <c r="H3" s="960"/>
      <c r="I3" s="961"/>
      <c r="J3" s="961"/>
      <c r="K3" s="961"/>
      <c r="L3" s="961"/>
      <c r="M3" s="960"/>
      <c r="N3" s="961"/>
      <c r="O3" s="961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960"/>
      <c r="AJ3" s="960"/>
      <c r="AK3" s="960"/>
      <c r="AL3" s="960"/>
      <c r="AM3" s="960"/>
      <c r="AN3" s="960"/>
      <c r="AO3" s="960"/>
      <c r="AP3" s="960"/>
      <c r="AQ3" s="960"/>
      <c r="AR3" s="960"/>
      <c r="AS3" s="961"/>
      <c r="AT3" s="960"/>
      <c r="AU3" s="960"/>
      <c r="AV3" s="960"/>
      <c r="AW3" s="960"/>
      <c r="AX3" s="960"/>
      <c r="AY3" s="960"/>
      <c r="AZ3" s="960"/>
      <c r="BA3" s="960"/>
      <c r="BB3" s="962"/>
    </row>
    <row r="4" spans="2:54" ht="54.75" customHeight="1">
      <c r="B4" s="963" t="s">
        <v>754</v>
      </c>
      <c r="C4" s="964" t="s">
        <v>755</v>
      </c>
      <c r="D4" s="1493" t="s">
        <v>756</v>
      </c>
      <c r="E4" s="1494" t="s">
        <v>515</v>
      </c>
      <c r="F4" s="1491" t="s">
        <v>808</v>
      </c>
      <c r="G4" s="1491" t="s">
        <v>516</v>
      </c>
      <c r="H4" s="1495" t="s">
        <v>809</v>
      </c>
      <c r="I4" s="1491" t="s">
        <v>517</v>
      </c>
      <c r="J4" s="1492" t="s">
        <v>768</v>
      </c>
      <c r="K4" s="1491" t="s">
        <v>519</v>
      </c>
      <c r="L4" s="1491" t="s">
        <v>770</v>
      </c>
      <c r="M4" s="1494" t="s">
        <v>521</v>
      </c>
      <c r="N4" s="1491" t="s">
        <v>522</v>
      </c>
      <c r="O4" s="1491" t="s">
        <v>523</v>
      </c>
      <c r="P4" s="1494" t="s">
        <v>524</v>
      </c>
      <c r="Q4" s="1494" t="s">
        <v>525</v>
      </c>
      <c r="R4" s="1498" t="s">
        <v>526</v>
      </c>
      <c r="S4" s="1495" t="s">
        <v>573</v>
      </c>
      <c r="T4" s="1495" t="s">
        <v>527</v>
      </c>
      <c r="U4" s="1494" t="s">
        <v>528</v>
      </c>
      <c r="V4" s="1494" t="s">
        <v>529</v>
      </c>
      <c r="W4" s="1495" t="s">
        <v>574</v>
      </c>
      <c r="X4" s="1491" t="s">
        <v>530</v>
      </c>
      <c r="Y4" s="1494" t="s">
        <v>531</v>
      </c>
      <c r="Z4" s="1494" t="s">
        <v>532</v>
      </c>
      <c r="AA4" s="1494" t="s">
        <v>533</v>
      </c>
      <c r="AB4" s="1491" t="s">
        <v>534</v>
      </c>
      <c r="AC4" s="1495" t="s">
        <v>575</v>
      </c>
      <c r="AD4" s="1495" t="s">
        <v>535</v>
      </c>
      <c r="AE4" s="1491" t="s">
        <v>536</v>
      </c>
      <c r="AF4" s="1494" t="s">
        <v>537</v>
      </c>
      <c r="AG4" s="1495" t="s">
        <v>576</v>
      </c>
      <c r="AH4" s="1495" t="s">
        <v>538</v>
      </c>
      <c r="AI4" s="1494" t="s">
        <v>539</v>
      </c>
      <c r="AJ4" s="1494" t="s">
        <v>202</v>
      </c>
      <c r="AK4" s="1494" t="s">
        <v>540</v>
      </c>
      <c r="AL4" s="1494" t="s">
        <v>541</v>
      </c>
      <c r="AM4" s="1494" t="s">
        <v>542</v>
      </c>
      <c r="AN4" s="1494" t="s">
        <v>543</v>
      </c>
      <c r="AO4" s="1494" t="s">
        <v>544</v>
      </c>
      <c r="AP4" s="1494" t="s">
        <v>545</v>
      </c>
      <c r="AQ4" s="1494" t="s">
        <v>546</v>
      </c>
      <c r="AR4" s="1494" t="s">
        <v>547</v>
      </c>
      <c r="AS4" s="1500" t="s">
        <v>548</v>
      </c>
      <c r="AT4" s="1494" t="s">
        <v>549</v>
      </c>
      <c r="AU4" s="1494" t="s">
        <v>550</v>
      </c>
      <c r="AV4" s="1494" t="s">
        <v>551</v>
      </c>
      <c r="AW4" s="1495" t="s">
        <v>552</v>
      </c>
      <c r="AX4" s="1494" t="s">
        <v>553</v>
      </c>
      <c r="AY4" s="1494" t="s">
        <v>771</v>
      </c>
      <c r="AZ4" s="1494" t="s">
        <v>757</v>
      </c>
      <c r="BA4" s="1494" t="s">
        <v>758</v>
      </c>
      <c r="BB4" s="1499" t="s">
        <v>759</v>
      </c>
    </row>
    <row r="5" spans="2:54" ht="53.25" customHeight="1">
      <c r="B5" s="965" t="s">
        <v>772</v>
      </c>
      <c r="C5" s="966"/>
      <c r="D5" s="1493"/>
      <c r="E5" s="1494"/>
      <c r="F5" s="1492"/>
      <c r="G5" s="1492"/>
      <c r="H5" s="1494"/>
      <c r="I5" s="1492"/>
      <c r="J5" s="1492"/>
      <c r="K5" s="1492"/>
      <c r="L5" s="1492"/>
      <c r="M5" s="1494"/>
      <c r="N5" s="1492"/>
      <c r="O5" s="1492"/>
      <c r="P5" s="1494"/>
      <c r="Q5" s="1494"/>
      <c r="R5" s="1494"/>
      <c r="S5" s="1494"/>
      <c r="T5" s="1494"/>
      <c r="U5" s="1494"/>
      <c r="V5" s="1494"/>
      <c r="W5" s="1494"/>
      <c r="X5" s="1492"/>
      <c r="Y5" s="1494"/>
      <c r="Z5" s="1494"/>
      <c r="AA5" s="1494"/>
      <c r="AB5" s="1492"/>
      <c r="AC5" s="1494"/>
      <c r="AD5" s="1494"/>
      <c r="AE5" s="1492"/>
      <c r="AF5" s="1494"/>
      <c r="AG5" s="1494"/>
      <c r="AH5" s="1494"/>
      <c r="AI5" s="1494"/>
      <c r="AJ5" s="1494"/>
      <c r="AK5" s="1494"/>
      <c r="AL5" s="1494"/>
      <c r="AM5" s="1494"/>
      <c r="AN5" s="1494"/>
      <c r="AO5" s="1494"/>
      <c r="AP5" s="1494"/>
      <c r="AQ5" s="1494"/>
      <c r="AR5" s="1494"/>
      <c r="AS5" s="1500"/>
      <c r="AT5" s="1494"/>
      <c r="AU5" s="1494"/>
      <c r="AV5" s="1494"/>
      <c r="AW5" s="1494"/>
      <c r="AX5" s="1494"/>
      <c r="AY5" s="1494"/>
      <c r="AZ5" s="1494"/>
      <c r="BA5" s="1494"/>
      <c r="BB5" s="1499"/>
    </row>
    <row r="6" spans="2:54" ht="15" customHeight="1" thickBot="1">
      <c r="B6" s="799"/>
      <c r="C6" s="967"/>
      <c r="D6" s="968"/>
      <c r="E6" s="969"/>
      <c r="F6" s="970" t="s">
        <v>554</v>
      </c>
      <c r="G6" s="970" t="s">
        <v>555</v>
      </c>
      <c r="H6" s="970" t="s">
        <v>554</v>
      </c>
      <c r="I6" s="970" t="s">
        <v>555</v>
      </c>
      <c r="J6" s="970" t="s">
        <v>554</v>
      </c>
      <c r="K6" s="970" t="s">
        <v>555</v>
      </c>
      <c r="L6" s="970" t="s">
        <v>555</v>
      </c>
      <c r="M6" s="969"/>
      <c r="N6" s="970" t="s">
        <v>555</v>
      </c>
      <c r="O6" s="970" t="s">
        <v>555</v>
      </c>
      <c r="P6" s="969"/>
      <c r="Q6" s="969"/>
      <c r="R6" s="969"/>
      <c r="S6" s="1069" t="s">
        <v>554</v>
      </c>
      <c r="T6" s="1069" t="s">
        <v>555</v>
      </c>
      <c r="U6" s="969"/>
      <c r="V6" s="969"/>
      <c r="W6" s="970" t="s">
        <v>554</v>
      </c>
      <c r="X6" s="969"/>
      <c r="Y6" s="969"/>
      <c r="Z6" s="969"/>
      <c r="AA6" s="969"/>
      <c r="AB6" s="970" t="s">
        <v>555</v>
      </c>
      <c r="AC6" s="970" t="s">
        <v>554</v>
      </c>
      <c r="AD6" s="970" t="s">
        <v>555</v>
      </c>
      <c r="AE6" s="970" t="s">
        <v>555</v>
      </c>
      <c r="AF6" s="969"/>
      <c r="AG6" s="970" t="s">
        <v>554</v>
      </c>
      <c r="AH6" s="970" t="s">
        <v>555</v>
      </c>
      <c r="AI6" s="969"/>
      <c r="AJ6" s="969"/>
      <c r="AK6" s="969"/>
      <c r="AL6" s="969"/>
      <c r="AM6" s="969"/>
      <c r="AN6" s="969"/>
      <c r="AO6" s="969"/>
      <c r="AP6" s="969"/>
      <c r="AQ6" s="969"/>
      <c r="AR6" s="969"/>
      <c r="AS6" s="972"/>
      <c r="AT6" s="969"/>
      <c r="AU6" s="969"/>
      <c r="AV6" s="969"/>
      <c r="AW6" s="970" t="s">
        <v>555</v>
      </c>
      <c r="AX6" s="969"/>
      <c r="AY6" s="969"/>
      <c r="AZ6" s="969"/>
      <c r="BA6" s="969"/>
      <c r="BB6" s="973"/>
    </row>
    <row r="7" spans="2:54" s="876" customFormat="1" ht="15" customHeight="1">
      <c r="B7" s="797"/>
      <c r="C7" s="811" t="s">
        <v>655</v>
      </c>
      <c r="D7" s="1083">
        <v>11021</v>
      </c>
      <c r="E7" s="1084">
        <v>4113</v>
      </c>
      <c r="F7" s="1085">
        <v>385</v>
      </c>
      <c r="G7" s="811" t="s">
        <v>773</v>
      </c>
      <c r="H7" s="1084">
        <v>924</v>
      </c>
      <c r="I7" s="811" t="s">
        <v>773</v>
      </c>
      <c r="J7" s="1085">
        <v>1324</v>
      </c>
      <c r="K7" s="811" t="s">
        <v>773</v>
      </c>
      <c r="L7" s="811" t="s">
        <v>773</v>
      </c>
      <c r="M7" s="1084">
        <v>209</v>
      </c>
      <c r="N7" s="811" t="s">
        <v>773</v>
      </c>
      <c r="O7" s="811" t="s">
        <v>773</v>
      </c>
      <c r="P7" s="1084">
        <v>562</v>
      </c>
      <c r="Q7" s="1084">
        <v>171</v>
      </c>
      <c r="R7" s="1084">
        <v>229</v>
      </c>
      <c r="S7" s="1084">
        <v>18</v>
      </c>
      <c r="T7" s="811" t="s">
        <v>773</v>
      </c>
      <c r="U7" s="1084">
        <v>1313</v>
      </c>
      <c r="V7" s="1084">
        <v>516</v>
      </c>
      <c r="W7" s="1084">
        <v>304</v>
      </c>
      <c r="X7" s="1086">
        <v>151</v>
      </c>
      <c r="Y7" s="1084">
        <v>1608</v>
      </c>
      <c r="Z7" s="1084">
        <v>55</v>
      </c>
      <c r="AA7" s="1084">
        <v>111</v>
      </c>
      <c r="AB7" s="811" t="s">
        <v>773</v>
      </c>
      <c r="AC7" s="1084">
        <v>88</v>
      </c>
      <c r="AD7" s="811" t="s">
        <v>773</v>
      </c>
      <c r="AE7" s="811" t="s">
        <v>773</v>
      </c>
      <c r="AF7" s="1084">
        <v>326</v>
      </c>
      <c r="AG7" s="1084">
        <v>213</v>
      </c>
      <c r="AH7" s="811" t="s">
        <v>773</v>
      </c>
      <c r="AI7" s="1084">
        <v>288</v>
      </c>
      <c r="AJ7" s="1084">
        <v>1126</v>
      </c>
      <c r="AK7" s="1084">
        <v>110</v>
      </c>
      <c r="AL7" s="1084">
        <v>24</v>
      </c>
      <c r="AM7" s="1084">
        <v>629</v>
      </c>
      <c r="AN7" s="1084">
        <v>420</v>
      </c>
      <c r="AO7" s="1084">
        <v>33</v>
      </c>
      <c r="AP7" s="1084">
        <v>455</v>
      </c>
      <c r="AQ7" s="1084">
        <v>52</v>
      </c>
      <c r="AR7" s="1084">
        <v>141</v>
      </c>
      <c r="AS7" s="1085">
        <v>877</v>
      </c>
      <c r="AT7" s="1084">
        <v>546</v>
      </c>
      <c r="AU7" s="1084">
        <v>375</v>
      </c>
      <c r="AV7" s="815" t="s">
        <v>761</v>
      </c>
      <c r="AW7" s="811" t="s">
        <v>773</v>
      </c>
      <c r="AX7" s="815" t="s">
        <v>761</v>
      </c>
      <c r="AY7" s="815" t="s">
        <v>761</v>
      </c>
      <c r="AZ7" s="1084">
        <v>145</v>
      </c>
      <c r="BA7" s="1084">
        <v>233</v>
      </c>
      <c r="BB7" s="1087">
        <v>13</v>
      </c>
    </row>
    <row r="8" spans="2:54" s="876" customFormat="1" ht="15" customHeight="1">
      <c r="B8" s="797"/>
      <c r="C8" s="815">
        <v>18</v>
      </c>
      <c r="D8" s="1083">
        <v>11371</v>
      </c>
      <c r="E8" s="1084">
        <v>3920</v>
      </c>
      <c r="F8" s="1085">
        <v>367</v>
      </c>
      <c r="G8" s="815" t="s">
        <v>773</v>
      </c>
      <c r="H8" s="1084">
        <v>921</v>
      </c>
      <c r="I8" s="815" t="s">
        <v>773</v>
      </c>
      <c r="J8" s="1085">
        <v>1355</v>
      </c>
      <c r="K8" s="815" t="s">
        <v>773</v>
      </c>
      <c r="L8" s="815" t="s">
        <v>773</v>
      </c>
      <c r="M8" s="1084">
        <v>222</v>
      </c>
      <c r="N8" s="815" t="s">
        <v>773</v>
      </c>
      <c r="O8" s="815" t="s">
        <v>773</v>
      </c>
      <c r="P8" s="1084">
        <v>553</v>
      </c>
      <c r="Q8" s="1084">
        <v>185</v>
      </c>
      <c r="R8" s="1084">
        <v>259</v>
      </c>
      <c r="S8" s="1084">
        <v>14</v>
      </c>
      <c r="T8" s="815" t="s">
        <v>773</v>
      </c>
      <c r="U8" s="1084">
        <v>1244</v>
      </c>
      <c r="V8" s="1084">
        <v>518</v>
      </c>
      <c r="W8" s="1084">
        <v>269</v>
      </c>
      <c r="X8" s="993">
        <v>174</v>
      </c>
      <c r="Y8" s="1084">
        <v>1576</v>
      </c>
      <c r="Z8" s="1084">
        <v>42</v>
      </c>
      <c r="AA8" s="1084">
        <v>115</v>
      </c>
      <c r="AB8" s="815" t="s">
        <v>773</v>
      </c>
      <c r="AC8" s="1084">
        <v>69</v>
      </c>
      <c r="AD8" s="815" t="s">
        <v>773</v>
      </c>
      <c r="AE8" s="815" t="s">
        <v>773</v>
      </c>
      <c r="AF8" s="1084">
        <v>323</v>
      </c>
      <c r="AG8" s="1084">
        <v>210</v>
      </c>
      <c r="AH8" s="815" t="s">
        <v>773</v>
      </c>
      <c r="AI8" s="1084">
        <v>290</v>
      </c>
      <c r="AJ8" s="1084">
        <v>1159</v>
      </c>
      <c r="AK8" s="1084">
        <v>136</v>
      </c>
      <c r="AL8" s="1084">
        <v>32</v>
      </c>
      <c r="AM8" s="1084">
        <v>623</v>
      </c>
      <c r="AN8" s="1084">
        <v>407</v>
      </c>
      <c r="AO8" s="1084">
        <v>38</v>
      </c>
      <c r="AP8" s="1084">
        <v>423</v>
      </c>
      <c r="AQ8" s="1084">
        <v>38</v>
      </c>
      <c r="AR8" s="1084">
        <v>120</v>
      </c>
      <c r="AS8" s="1085">
        <v>897</v>
      </c>
      <c r="AT8" s="1084">
        <v>504</v>
      </c>
      <c r="AU8" s="1084">
        <v>357</v>
      </c>
      <c r="AV8" s="993">
        <v>48</v>
      </c>
      <c r="AW8" s="815" t="s">
        <v>773</v>
      </c>
      <c r="AX8" s="993">
        <v>68</v>
      </c>
      <c r="AY8" s="993">
        <v>634</v>
      </c>
      <c r="AZ8" s="1084">
        <v>4</v>
      </c>
      <c r="BA8" s="1084">
        <v>122</v>
      </c>
      <c r="BB8" s="1087">
        <v>3</v>
      </c>
    </row>
    <row r="9" spans="2:54" s="876" customFormat="1" ht="24.75" customHeight="1">
      <c r="B9" s="817"/>
      <c r="C9" s="980">
        <v>20</v>
      </c>
      <c r="D9" s="1088">
        <v>11688</v>
      </c>
      <c r="E9" s="983">
        <f>SUM(E10,E20,E21,E22,E23,E24,E28,E31,E32,E37,E44,E49,E53,E57,E61,E64,E67)</f>
        <v>3673</v>
      </c>
      <c r="F9" s="983" t="s">
        <v>773</v>
      </c>
      <c r="G9" s="983">
        <f>SUM(G10,G20,G21,G22,G23,G24,G28,G31,G32,G37,G44,G49,G53,G57,G61,G64,G67)</f>
        <v>411</v>
      </c>
      <c r="H9" s="1089" t="s">
        <v>761</v>
      </c>
      <c r="I9" s="983">
        <f>SUM(I10,I20,I21,I22,I23,I24,I28,I31,I32,I37,I44,I49,I53,I57,I61,I64,I67)</f>
        <v>980</v>
      </c>
      <c r="J9" s="1090" t="s">
        <v>761</v>
      </c>
      <c r="K9" s="983">
        <f aca="true" t="shared" si="0" ref="K9:R9">SUM(K10,K20,K21,K22,K23,K24,K28,K31,K32,K37,K44,K49,K53,K57,K61,K64,K67)</f>
        <v>1143</v>
      </c>
      <c r="L9" s="983">
        <f t="shared" si="0"/>
        <v>123</v>
      </c>
      <c r="M9" s="982">
        <f t="shared" si="0"/>
        <v>268</v>
      </c>
      <c r="N9" s="983">
        <f t="shared" si="0"/>
        <v>210</v>
      </c>
      <c r="O9" s="983">
        <f t="shared" si="0"/>
        <v>82</v>
      </c>
      <c r="P9" s="982">
        <f t="shared" si="0"/>
        <v>553</v>
      </c>
      <c r="Q9" s="982">
        <f t="shared" si="0"/>
        <v>191</v>
      </c>
      <c r="R9" s="982">
        <f t="shared" si="0"/>
        <v>278</v>
      </c>
      <c r="S9" s="983" t="s">
        <v>761</v>
      </c>
      <c r="T9" s="983">
        <f>SUM(T10,T20,T21,T22,T23,T24,T28,T31,T32,T37,T44,T49,T53,T57,T61,T64,T67)</f>
        <v>18</v>
      </c>
      <c r="U9" s="982">
        <f>SUM(U10,U20,U21,U22,U23,U24,U28,U31,U32,U37,U44,U49,U53,U57,U61,U64,U67)</f>
        <v>1190</v>
      </c>
      <c r="V9" s="982">
        <f>SUM(V10,V20,V21,V22,V23,V24,V28,V31,V32,V37,V44,V49,V53,V57,V61,V64,V67)</f>
        <v>551</v>
      </c>
      <c r="W9" s="983" t="s">
        <v>761</v>
      </c>
      <c r="X9" s="983">
        <f>SUM(X10,X20,X21,X22,X23,X24,X28,X31,X32,X37,X44,X49,X53,X57,X61,X64,X67)</f>
        <v>216</v>
      </c>
      <c r="Y9" s="982">
        <f>SUM(Y10,Y20,Y21,Y22,Y23,Y24,Y28,Y31,Y32,Y37,Y44,Y49,Y53,Y57,Y61,Y64,Y67)</f>
        <v>1407</v>
      </c>
      <c r="Z9" s="982">
        <f>SUM(Z10,Z20,Z21,Z22,Z23,Z24,Z28,Z31,Z32,Z37,Z44,Z49,Z53,Z57,Z61,Z64,Z67)</f>
        <v>70</v>
      </c>
      <c r="AA9" s="982">
        <f>SUM(AA10,AA20,AA21,AA22,AA23,AA24,AA28,AA31,AA32,AA37,AA44,AA49,AA53,AA57,AA61,AA64,AA67)</f>
        <v>133</v>
      </c>
      <c r="AB9" s="983">
        <f>SUM(AB10,AB20,AB21,AB22,AB23,AB24,AB28,AB31,AB32,AB37,AB44,AB49,AB53,AB57,AB61,AB64,AB67)</f>
        <v>56</v>
      </c>
      <c r="AC9" s="983" t="s">
        <v>761</v>
      </c>
      <c r="AD9" s="983">
        <f>SUM(AD10,AD20,AD21,AD22,AD23,AD24,AD28,AD31,AD32,AD37,AD44,AD49,AD53,AD57,AD61,AD64,AD67)</f>
        <v>13</v>
      </c>
      <c r="AE9" s="983">
        <f>SUM(AE10,AE20,AE21,AE22,AE23,AE24,AE28,AE31,AE32,AE37,AE44,AE49,AE53,AE57,AE61,AE64,AE67)</f>
        <v>343</v>
      </c>
      <c r="AF9" s="982">
        <f>SUM(AF10,AF20,AF21,AF22,AF23,AF24,AF28,AF31,AF32,AF37,AF44,AF49,AF53,AF57,AF61,AF64,AF67)</f>
        <v>317</v>
      </c>
      <c r="AG9" s="983" t="s">
        <v>761</v>
      </c>
      <c r="AH9" s="983">
        <f aca="true" t="shared" si="1" ref="AH9:BB9">SUM(AH10,AH20,AH21,AH22,AH23,AH24,AH28,AH31,AH32,AH37,AH44,AH49,AH53,AH57,AH61,AH64,AH67)</f>
        <v>180</v>
      </c>
      <c r="AI9" s="982">
        <f t="shared" si="1"/>
        <v>283</v>
      </c>
      <c r="AJ9" s="982">
        <f t="shared" si="1"/>
        <v>1108</v>
      </c>
      <c r="AK9" s="982">
        <f t="shared" si="1"/>
        <v>144</v>
      </c>
      <c r="AL9" s="982">
        <f t="shared" si="1"/>
        <v>35</v>
      </c>
      <c r="AM9" s="982">
        <f t="shared" si="1"/>
        <v>634</v>
      </c>
      <c r="AN9" s="982">
        <f t="shared" si="1"/>
        <v>406</v>
      </c>
      <c r="AO9" s="982">
        <f t="shared" si="1"/>
        <v>34</v>
      </c>
      <c r="AP9" s="982">
        <f t="shared" si="1"/>
        <v>442</v>
      </c>
      <c r="AQ9" s="982">
        <f t="shared" si="1"/>
        <v>21</v>
      </c>
      <c r="AR9" s="982">
        <f t="shared" si="1"/>
        <v>92</v>
      </c>
      <c r="AS9" s="984">
        <f t="shared" si="1"/>
        <v>880</v>
      </c>
      <c r="AT9" s="982">
        <f t="shared" si="1"/>
        <v>474</v>
      </c>
      <c r="AU9" s="982">
        <f t="shared" si="1"/>
        <v>394</v>
      </c>
      <c r="AV9" s="982">
        <f t="shared" si="1"/>
        <v>54</v>
      </c>
      <c r="AW9" s="983">
        <f t="shared" si="1"/>
        <v>15</v>
      </c>
      <c r="AX9" s="982">
        <f t="shared" si="1"/>
        <v>81</v>
      </c>
      <c r="AY9" s="982">
        <f t="shared" si="1"/>
        <v>590</v>
      </c>
      <c r="AZ9" s="982">
        <f t="shared" si="1"/>
        <v>4</v>
      </c>
      <c r="BA9" s="982">
        <f t="shared" si="1"/>
        <v>121</v>
      </c>
      <c r="BB9" s="985">
        <f t="shared" si="1"/>
        <v>20</v>
      </c>
    </row>
    <row r="10" spans="2:54" s="876" customFormat="1" ht="11.25">
      <c r="B10" s="826" t="s">
        <v>98</v>
      </c>
      <c r="C10" s="987" t="s">
        <v>98</v>
      </c>
      <c r="D10" s="1091">
        <v>4149</v>
      </c>
      <c r="E10" s="990">
        <f>SUM(E11:E19)</f>
        <v>1141</v>
      </c>
      <c r="F10" s="990" t="s">
        <v>761</v>
      </c>
      <c r="G10" s="990">
        <f>SUM(G11:G19)</f>
        <v>151</v>
      </c>
      <c r="H10" s="1092" t="s">
        <v>761</v>
      </c>
      <c r="I10" s="990">
        <f>SUM(I11:I19)</f>
        <v>337</v>
      </c>
      <c r="J10" s="1093" t="s">
        <v>761</v>
      </c>
      <c r="K10" s="990">
        <f aca="true" t="shared" si="2" ref="K10:R10">SUM(K11:K19)</f>
        <v>374</v>
      </c>
      <c r="L10" s="990">
        <f t="shared" si="2"/>
        <v>51</v>
      </c>
      <c r="M10" s="989">
        <f t="shared" si="2"/>
        <v>82</v>
      </c>
      <c r="N10" s="990">
        <f t="shared" si="2"/>
        <v>93</v>
      </c>
      <c r="O10" s="990">
        <f t="shared" si="2"/>
        <v>38</v>
      </c>
      <c r="P10" s="989">
        <f t="shared" si="2"/>
        <v>193</v>
      </c>
      <c r="Q10" s="989">
        <f t="shared" si="2"/>
        <v>37</v>
      </c>
      <c r="R10" s="989">
        <f t="shared" si="2"/>
        <v>78</v>
      </c>
      <c r="S10" s="990" t="s">
        <v>761</v>
      </c>
      <c r="T10" s="990">
        <f>SUM(T11:T19)</f>
        <v>10</v>
      </c>
      <c r="U10" s="989">
        <f>SUM(U11:U19)</f>
        <v>390</v>
      </c>
      <c r="V10" s="989">
        <f>SUM(V11:V19)</f>
        <v>216</v>
      </c>
      <c r="W10" s="990" t="s">
        <v>761</v>
      </c>
      <c r="X10" s="990">
        <f>SUM(X11:X19)</f>
        <v>66</v>
      </c>
      <c r="Y10" s="989">
        <f>SUM(Y11:Y19)</f>
        <v>443</v>
      </c>
      <c r="Z10" s="989">
        <f>SUM(Z11:Z19)</f>
        <v>25</v>
      </c>
      <c r="AA10" s="989">
        <f>SUM(AA11:AA19)</f>
        <v>50</v>
      </c>
      <c r="AB10" s="990">
        <f>SUM(AB11:AB19)</f>
        <v>16</v>
      </c>
      <c r="AC10" s="990" t="s">
        <v>761</v>
      </c>
      <c r="AD10" s="990">
        <f>SUM(AD11:AD19)</f>
        <v>5</v>
      </c>
      <c r="AE10" s="990">
        <f>SUM(AE11:AE19)</f>
        <v>118</v>
      </c>
      <c r="AF10" s="989">
        <f>SUM(AF11:AF19)</f>
        <v>118</v>
      </c>
      <c r="AG10" s="990" t="s">
        <v>761</v>
      </c>
      <c r="AH10" s="990">
        <f aca="true" t="shared" si="3" ref="AH10:BB10">SUM(AH11:AH19)</f>
        <v>49</v>
      </c>
      <c r="AI10" s="989">
        <f t="shared" si="3"/>
        <v>90</v>
      </c>
      <c r="AJ10" s="989">
        <f t="shared" si="3"/>
        <v>370</v>
      </c>
      <c r="AK10" s="989">
        <f t="shared" si="3"/>
        <v>61</v>
      </c>
      <c r="AL10" s="989">
        <f t="shared" si="3"/>
        <v>15</v>
      </c>
      <c r="AM10" s="989">
        <f t="shared" si="3"/>
        <v>216</v>
      </c>
      <c r="AN10" s="989">
        <f t="shared" si="3"/>
        <v>132</v>
      </c>
      <c r="AO10" s="989">
        <f t="shared" si="3"/>
        <v>14</v>
      </c>
      <c r="AP10" s="989">
        <f t="shared" si="3"/>
        <v>141</v>
      </c>
      <c r="AQ10" s="989">
        <f t="shared" si="3"/>
        <v>13</v>
      </c>
      <c r="AR10" s="989">
        <f t="shared" si="3"/>
        <v>33</v>
      </c>
      <c r="AS10" s="991">
        <f t="shared" si="3"/>
        <v>241</v>
      </c>
      <c r="AT10" s="989">
        <f t="shared" si="3"/>
        <v>146</v>
      </c>
      <c r="AU10" s="989">
        <f t="shared" si="3"/>
        <v>154</v>
      </c>
      <c r="AV10" s="989">
        <f t="shared" si="3"/>
        <v>17</v>
      </c>
      <c r="AW10" s="990">
        <f t="shared" si="3"/>
        <v>7</v>
      </c>
      <c r="AX10" s="989">
        <f t="shared" si="3"/>
        <v>48</v>
      </c>
      <c r="AY10" s="989">
        <f t="shared" si="3"/>
        <v>250</v>
      </c>
      <c r="AZ10" s="989">
        <f t="shared" si="3"/>
        <v>0</v>
      </c>
      <c r="BA10" s="989">
        <f t="shared" si="3"/>
        <v>50</v>
      </c>
      <c r="BB10" s="992">
        <f t="shared" si="3"/>
        <v>9</v>
      </c>
    </row>
    <row r="11" spans="2:54" s="876" customFormat="1" ht="12">
      <c r="B11" s="830"/>
      <c r="C11" s="993" t="s">
        <v>101</v>
      </c>
      <c r="D11" s="1091">
        <v>369</v>
      </c>
      <c r="E11" s="994">
        <v>155</v>
      </c>
      <c r="F11" s="990" t="s">
        <v>773</v>
      </c>
      <c r="G11" s="994">
        <v>14</v>
      </c>
      <c r="H11" s="1094" t="s">
        <v>761</v>
      </c>
      <c r="I11" s="994">
        <v>30</v>
      </c>
      <c r="J11" s="1095" t="s">
        <v>761</v>
      </c>
      <c r="K11" s="994">
        <v>35</v>
      </c>
      <c r="L11" s="994">
        <v>9</v>
      </c>
      <c r="M11" s="994">
        <v>8</v>
      </c>
      <c r="N11" s="994">
        <v>5</v>
      </c>
      <c r="O11" s="994">
        <v>1</v>
      </c>
      <c r="P11" s="994">
        <v>25</v>
      </c>
      <c r="Q11" s="994">
        <v>6</v>
      </c>
      <c r="R11" s="994">
        <v>9</v>
      </c>
      <c r="S11" s="995" t="s">
        <v>761</v>
      </c>
      <c r="T11" s="994">
        <v>1</v>
      </c>
      <c r="U11" s="994">
        <v>43</v>
      </c>
      <c r="V11" s="994">
        <v>9</v>
      </c>
      <c r="W11" s="995" t="s">
        <v>761</v>
      </c>
      <c r="X11" s="994">
        <v>6</v>
      </c>
      <c r="Y11" s="994">
        <v>46</v>
      </c>
      <c r="Z11" s="994">
        <v>0</v>
      </c>
      <c r="AA11" s="994">
        <v>1</v>
      </c>
      <c r="AB11" s="994">
        <v>1</v>
      </c>
      <c r="AC11" s="995" t="s">
        <v>761</v>
      </c>
      <c r="AD11" s="994">
        <v>0</v>
      </c>
      <c r="AE11" s="994">
        <v>2</v>
      </c>
      <c r="AF11" s="994">
        <v>8</v>
      </c>
      <c r="AG11" s="995" t="s">
        <v>761</v>
      </c>
      <c r="AH11" s="994">
        <v>5</v>
      </c>
      <c r="AI11" s="994">
        <v>5</v>
      </c>
      <c r="AJ11" s="994">
        <v>32</v>
      </c>
      <c r="AK11" s="994">
        <v>5</v>
      </c>
      <c r="AL11" s="994">
        <v>1</v>
      </c>
      <c r="AM11" s="994">
        <v>21</v>
      </c>
      <c r="AN11" s="994">
        <v>14</v>
      </c>
      <c r="AO11" s="994">
        <v>0</v>
      </c>
      <c r="AP11" s="994">
        <v>10</v>
      </c>
      <c r="AQ11" s="994">
        <v>1</v>
      </c>
      <c r="AR11" s="994">
        <v>6</v>
      </c>
      <c r="AS11" s="997">
        <v>29</v>
      </c>
      <c r="AT11" s="994">
        <v>8</v>
      </c>
      <c r="AU11" s="994">
        <v>7</v>
      </c>
      <c r="AV11" s="994">
        <v>1</v>
      </c>
      <c r="AW11" s="994">
        <v>1</v>
      </c>
      <c r="AX11" s="994">
        <v>0</v>
      </c>
      <c r="AY11" s="994">
        <v>21</v>
      </c>
      <c r="AZ11" s="994">
        <v>0</v>
      </c>
      <c r="BA11" s="994">
        <v>4</v>
      </c>
      <c r="BB11" s="998">
        <v>2</v>
      </c>
    </row>
    <row r="12" spans="2:54" s="876" customFormat="1" ht="12">
      <c r="B12" s="830"/>
      <c r="C12" s="993" t="s">
        <v>762</v>
      </c>
      <c r="D12" s="1091">
        <v>260</v>
      </c>
      <c r="E12" s="994">
        <v>104</v>
      </c>
      <c r="F12" s="995" t="s">
        <v>773</v>
      </c>
      <c r="G12" s="994">
        <v>12</v>
      </c>
      <c r="H12" s="1094" t="s">
        <v>761</v>
      </c>
      <c r="I12" s="994">
        <v>31</v>
      </c>
      <c r="J12" s="1095" t="s">
        <v>761</v>
      </c>
      <c r="K12" s="994">
        <v>40</v>
      </c>
      <c r="L12" s="994">
        <v>0</v>
      </c>
      <c r="M12" s="994">
        <v>5</v>
      </c>
      <c r="N12" s="994">
        <v>6</v>
      </c>
      <c r="O12" s="994">
        <v>1</v>
      </c>
      <c r="P12" s="994">
        <v>20</v>
      </c>
      <c r="Q12" s="994">
        <v>2</v>
      </c>
      <c r="R12" s="994">
        <v>9</v>
      </c>
      <c r="S12" s="995" t="s">
        <v>761</v>
      </c>
      <c r="T12" s="994">
        <v>0</v>
      </c>
      <c r="U12" s="994">
        <v>28</v>
      </c>
      <c r="V12" s="994">
        <v>7</v>
      </c>
      <c r="W12" s="995" t="s">
        <v>761</v>
      </c>
      <c r="X12" s="994">
        <v>5</v>
      </c>
      <c r="Y12" s="994">
        <v>43</v>
      </c>
      <c r="Z12" s="994">
        <v>1</v>
      </c>
      <c r="AA12" s="994">
        <v>1</v>
      </c>
      <c r="AB12" s="994">
        <v>1</v>
      </c>
      <c r="AC12" s="995" t="s">
        <v>761</v>
      </c>
      <c r="AD12" s="994">
        <v>0</v>
      </c>
      <c r="AE12" s="994">
        <v>6</v>
      </c>
      <c r="AF12" s="994">
        <v>6</v>
      </c>
      <c r="AG12" s="995" t="s">
        <v>761</v>
      </c>
      <c r="AH12" s="994">
        <v>8</v>
      </c>
      <c r="AI12" s="994">
        <v>2</v>
      </c>
      <c r="AJ12" s="994">
        <v>32</v>
      </c>
      <c r="AK12" s="994">
        <v>5</v>
      </c>
      <c r="AL12" s="994">
        <v>0</v>
      </c>
      <c r="AM12" s="994">
        <v>19</v>
      </c>
      <c r="AN12" s="994">
        <v>7</v>
      </c>
      <c r="AO12" s="994">
        <v>1</v>
      </c>
      <c r="AP12" s="994">
        <v>10</v>
      </c>
      <c r="AQ12" s="994">
        <v>0</v>
      </c>
      <c r="AR12" s="994">
        <v>0</v>
      </c>
      <c r="AS12" s="997">
        <v>24</v>
      </c>
      <c r="AT12" s="994">
        <v>15</v>
      </c>
      <c r="AU12" s="994">
        <v>10</v>
      </c>
      <c r="AV12" s="994">
        <v>0</v>
      </c>
      <c r="AW12" s="994">
        <v>0</v>
      </c>
      <c r="AX12" s="994">
        <v>0</v>
      </c>
      <c r="AY12" s="994">
        <v>0</v>
      </c>
      <c r="AZ12" s="994">
        <v>0</v>
      </c>
      <c r="BA12" s="994">
        <v>6</v>
      </c>
      <c r="BB12" s="998">
        <v>0</v>
      </c>
    </row>
    <row r="13" spans="2:54" s="876" customFormat="1" ht="12">
      <c r="B13" s="830"/>
      <c r="C13" s="999" t="s">
        <v>154</v>
      </c>
      <c r="D13" s="1091">
        <v>308</v>
      </c>
      <c r="E13" s="994">
        <v>111</v>
      </c>
      <c r="F13" s="995" t="s">
        <v>773</v>
      </c>
      <c r="G13" s="994">
        <v>9</v>
      </c>
      <c r="H13" s="1094" t="s">
        <v>761</v>
      </c>
      <c r="I13" s="994">
        <v>31</v>
      </c>
      <c r="J13" s="1095" t="s">
        <v>761</v>
      </c>
      <c r="K13" s="994">
        <v>28</v>
      </c>
      <c r="L13" s="994">
        <v>5</v>
      </c>
      <c r="M13" s="994">
        <v>6</v>
      </c>
      <c r="N13" s="994">
        <v>7</v>
      </c>
      <c r="O13" s="994">
        <v>2</v>
      </c>
      <c r="P13" s="994">
        <v>17</v>
      </c>
      <c r="Q13" s="994">
        <v>2</v>
      </c>
      <c r="R13" s="994">
        <v>6</v>
      </c>
      <c r="S13" s="995" t="s">
        <v>761</v>
      </c>
      <c r="T13" s="994">
        <v>1</v>
      </c>
      <c r="U13" s="994">
        <v>21</v>
      </c>
      <c r="V13" s="994">
        <v>23</v>
      </c>
      <c r="W13" s="995" t="s">
        <v>761</v>
      </c>
      <c r="X13" s="994">
        <v>4</v>
      </c>
      <c r="Y13" s="994">
        <v>39</v>
      </c>
      <c r="Z13" s="994">
        <v>1</v>
      </c>
      <c r="AA13" s="994">
        <v>0</v>
      </c>
      <c r="AB13" s="994">
        <v>2</v>
      </c>
      <c r="AC13" s="995" t="s">
        <v>761</v>
      </c>
      <c r="AD13" s="994">
        <v>0</v>
      </c>
      <c r="AE13" s="994">
        <v>6</v>
      </c>
      <c r="AF13" s="994">
        <v>10</v>
      </c>
      <c r="AG13" s="995" t="s">
        <v>761</v>
      </c>
      <c r="AH13" s="994">
        <v>6</v>
      </c>
      <c r="AI13" s="994">
        <v>11</v>
      </c>
      <c r="AJ13" s="994">
        <v>27</v>
      </c>
      <c r="AK13" s="994">
        <v>5</v>
      </c>
      <c r="AL13" s="994">
        <v>0</v>
      </c>
      <c r="AM13" s="994">
        <v>23</v>
      </c>
      <c r="AN13" s="994">
        <v>8</v>
      </c>
      <c r="AO13" s="994">
        <v>0</v>
      </c>
      <c r="AP13" s="994">
        <v>6</v>
      </c>
      <c r="AQ13" s="994">
        <v>0</v>
      </c>
      <c r="AR13" s="994">
        <v>2</v>
      </c>
      <c r="AS13" s="997">
        <v>19</v>
      </c>
      <c r="AT13" s="994">
        <v>14</v>
      </c>
      <c r="AU13" s="994">
        <v>5</v>
      </c>
      <c r="AV13" s="994">
        <v>0</v>
      </c>
      <c r="AW13" s="994">
        <v>2</v>
      </c>
      <c r="AX13" s="994">
        <v>0</v>
      </c>
      <c r="AY13" s="994">
        <v>14</v>
      </c>
      <c r="AZ13" s="994">
        <v>0</v>
      </c>
      <c r="BA13" s="994">
        <v>5</v>
      </c>
      <c r="BB13" s="998">
        <v>4</v>
      </c>
    </row>
    <row r="14" spans="2:54" s="775" customFormat="1" ht="12">
      <c r="B14" s="830"/>
      <c r="C14" s="993" t="s">
        <v>155</v>
      </c>
      <c r="D14" s="1091">
        <v>259</v>
      </c>
      <c r="E14" s="994">
        <v>101</v>
      </c>
      <c r="F14" s="995" t="s">
        <v>773</v>
      </c>
      <c r="G14" s="994">
        <v>10</v>
      </c>
      <c r="H14" s="1094" t="s">
        <v>761</v>
      </c>
      <c r="I14" s="994">
        <v>10</v>
      </c>
      <c r="J14" s="1095" t="s">
        <v>761</v>
      </c>
      <c r="K14" s="994">
        <v>27</v>
      </c>
      <c r="L14" s="994">
        <v>6</v>
      </c>
      <c r="M14" s="994">
        <v>8</v>
      </c>
      <c r="N14" s="994">
        <v>4</v>
      </c>
      <c r="O14" s="994">
        <v>1</v>
      </c>
      <c r="P14" s="994">
        <v>14</v>
      </c>
      <c r="Q14" s="994">
        <v>4</v>
      </c>
      <c r="R14" s="994">
        <v>4</v>
      </c>
      <c r="S14" s="995" t="s">
        <v>761</v>
      </c>
      <c r="T14" s="994">
        <v>1</v>
      </c>
      <c r="U14" s="994">
        <v>27</v>
      </c>
      <c r="V14" s="994">
        <v>14</v>
      </c>
      <c r="W14" s="995" t="s">
        <v>761</v>
      </c>
      <c r="X14" s="994">
        <v>6</v>
      </c>
      <c r="Y14" s="994">
        <v>40</v>
      </c>
      <c r="Z14" s="994">
        <v>2</v>
      </c>
      <c r="AA14" s="994">
        <v>1</v>
      </c>
      <c r="AB14" s="994">
        <v>1</v>
      </c>
      <c r="AC14" s="995" t="s">
        <v>761</v>
      </c>
      <c r="AD14" s="994">
        <v>1</v>
      </c>
      <c r="AE14" s="994">
        <v>8</v>
      </c>
      <c r="AF14" s="994">
        <v>8</v>
      </c>
      <c r="AG14" s="995" t="s">
        <v>761</v>
      </c>
      <c r="AH14" s="994">
        <v>5</v>
      </c>
      <c r="AI14" s="994">
        <v>2</v>
      </c>
      <c r="AJ14" s="994">
        <v>35</v>
      </c>
      <c r="AK14" s="994">
        <v>2</v>
      </c>
      <c r="AL14" s="994">
        <v>1</v>
      </c>
      <c r="AM14" s="994">
        <v>14</v>
      </c>
      <c r="AN14" s="994">
        <v>15</v>
      </c>
      <c r="AO14" s="994">
        <v>1</v>
      </c>
      <c r="AP14" s="994">
        <v>8</v>
      </c>
      <c r="AQ14" s="994">
        <v>0</v>
      </c>
      <c r="AR14" s="994">
        <v>2</v>
      </c>
      <c r="AS14" s="997">
        <v>34</v>
      </c>
      <c r="AT14" s="994">
        <v>6</v>
      </c>
      <c r="AU14" s="994">
        <v>7</v>
      </c>
      <c r="AV14" s="994">
        <v>2</v>
      </c>
      <c r="AW14" s="994">
        <v>0</v>
      </c>
      <c r="AX14" s="994">
        <v>2</v>
      </c>
      <c r="AY14" s="994">
        <v>13</v>
      </c>
      <c r="AZ14" s="994">
        <v>0</v>
      </c>
      <c r="BA14" s="994">
        <v>2</v>
      </c>
      <c r="BB14" s="998">
        <v>3</v>
      </c>
    </row>
    <row r="15" spans="2:54" s="775" customFormat="1" ht="12">
      <c r="B15" s="830"/>
      <c r="C15" s="993" t="s">
        <v>156</v>
      </c>
      <c r="D15" s="1091">
        <v>385</v>
      </c>
      <c r="E15" s="994">
        <v>100</v>
      </c>
      <c r="F15" s="995" t="s">
        <v>773</v>
      </c>
      <c r="G15" s="994">
        <v>13</v>
      </c>
      <c r="H15" s="1094" t="s">
        <v>761</v>
      </c>
      <c r="I15" s="994">
        <v>31</v>
      </c>
      <c r="J15" s="1095" t="s">
        <v>761</v>
      </c>
      <c r="K15" s="994">
        <v>26</v>
      </c>
      <c r="L15" s="994">
        <v>1</v>
      </c>
      <c r="M15" s="994">
        <v>5</v>
      </c>
      <c r="N15" s="994">
        <v>2</v>
      </c>
      <c r="O15" s="994">
        <v>1</v>
      </c>
      <c r="P15" s="994">
        <v>13</v>
      </c>
      <c r="Q15" s="994">
        <v>6</v>
      </c>
      <c r="R15" s="994">
        <v>4</v>
      </c>
      <c r="S15" s="995" t="s">
        <v>761</v>
      </c>
      <c r="T15" s="994">
        <v>0</v>
      </c>
      <c r="U15" s="994">
        <v>75</v>
      </c>
      <c r="V15" s="994">
        <v>5</v>
      </c>
      <c r="W15" s="995" t="s">
        <v>761</v>
      </c>
      <c r="X15" s="994">
        <v>2</v>
      </c>
      <c r="Y15" s="994">
        <v>40</v>
      </c>
      <c r="Z15" s="994">
        <v>1</v>
      </c>
      <c r="AA15" s="994">
        <v>7</v>
      </c>
      <c r="AB15" s="994">
        <v>0</v>
      </c>
      <c r="AC15" s="995" t="s">
        <v>761</v>
      </c>
      <c r="AD15" s="994">
        <v>1</v>
      </c>
      <c r="AE15" s="994">
        <v>8</v>
      </c>
      <c r="AF15" s="994">
        <v>13</v>
      </c>
      <c r="AG15" s="995" t="s">
        <v>761</v>
      </c>
      <c r="AH15" s="994">
        <v>5</v>
      </c>
      <c r="AI15" s="994">
        <v>14</v>
      </c>
      <c r="AJ15" s="994">
        <v>35</v>
      </c>
      <c r="AK15" s="994">
        <v>7</v>
      </c>
      <c r="AL15" s="994">
        <v>0</v>
      </c>
      <c r="AM15" s="994">
        <v>19</v>
      </c>
      <c r="AN15" s="994">
        <v>14</v>
      </c>
      <c r="AO15" s="994">
        <v>8</v>
      </c>
      <c r="AP15" s="994">
        <v>17</v>
      </c>
      <c r="AQ15" s="994">
        <v>7</v>
      </c>
      <c r="AR15" s="994">
        <v>4</v>
      </c>
      <c r="AS15" s="997">
        <v>20</v>
      </c>
      <c r="AT15" s="994">
        <v>11</v>
      </c>
      <c r="AU15" s="994">
        <v>23</v>
      </c>
      <c r="AV15" s="994">
        <v>2</v>
      </c>
      <c r="AW15" s="994">
        <v>0</v>
      </c>
      <c r="AX15" s="994">
        <v>4</v>
      </c>
      <c r="AY15" s="994">
        <v>10</v>
      </c>
      <c r="AZ15" s="994">
        <v>0</v>
      </c>
      <c r="BA15" s="994">
        <v>1</v>
      </c>
      <c r="BB15" s="998">
        <v>0</v>
      </c>
    </row>
    <row r="16" spans="2:54" s="775" customFormat="1" ht="12">
      <c r="B16" s="830"/>
      <c r="C16" s="993" t="s">
        <v>157</v>
      </c>
      <c r="D16" s="1091">
        <v>256</v>
      </c>
      <c r="E16" s="994">
        <v>97</v>
      </c>
      <c r="F16" s="995" t="s">
        <v>773</v>
      </c>
      <c r="G16" s="994">
        <v>7</v>
      </c>
      <c r="H16" s="1094" t="s">
        <v>761</v>
      </c>
      <c r="I16" s="994">
        <v>26</v>
      </c>
      <c r="J16" s="1095" t="s">
        <v>761</v>
      </c>
      <c r="K16" s="994">
        <v>35</v>
      </c>
      <c r="L16" s="994">
        <v>7</v>
      </c>
      <c r="M16" s="994">
        <v>7</v>
      </c>
      <c r="N16" s="994">
        <v>6</v>
      </c>
      <c r="O16" s="994">
        <v>0</v>
      </c>
      <c r="P16" s="994">
        <v>10</v>
      </c>
      <c r="Q16" s="994">
        <v>2</v>
      </c>
      <c r="R16" s="994">
        <v>9</v>
      </c>
      <c r="S16" s="995" t="s">
        <v>761</v>
      </c>
      <c r="T16" s="994">
        <v>0</v>
      </c>
      <c r="U16" s="994">
        <v>39</v>
      </c>
      <c r="V16" s="994">
        <v>6</v>
      </c>
      <c r="W16" s="995" t="s">
        <v>761</v>
      </c>
      <c r="X16" s="994">
        <v>4</v>
      </c>
      <c r="Y16" s="994">
        <v>46</v>
      </c>
      <c r="Z16" s="994">
        <v>1</v>
      </c>
      <c r="AA16" s="994">
        <v>5</v>
      </c>
      <c r="AB16" s="994">
        <v>1</v>
      </c>
      <c r="AC16" s="995" t="s">
        <v>761</v>
      </c>
      <c r="AD16" s="994">
        <v>0</v>
      </c>
      <c r="AE16" s="994">
        <v>15</v>
      </c>
      <c r="AF16" s="994">
        <v>3</v>
      </c>
      <c r="AG16" s="995" t="s">
        <v>761</v>
      </c>
      <c r="AH16" s="994">
        <v>6</v>
      </c>
      <c r="AI16" s="994">
        <v>3</v>
      </c>
      <c r="AJ16" s="994">
        <v>28</v>
      </c>
      <c r="AK16" s="994">
        <v>0</v>
      </c>
      <c r="AL16" s="994">
        <v>0</v>
      </c>
      <c r="AM16" s="994">
        <v>18</v>
      </c>
      <c r="AN16" s="994">
        <v>11</v>
      </c>
      <c r="AO16" s="994">
        <v>0</v>
      </c>
      <c r="AP16" s="994">
        <v>13</v>
      </c>
      <c r="AQ16" s="994">
        <v>0</v>
      </c>
      <c r="AR16" s="994">
        <v>1</v>
      </c>
      <c r="AS16" s="997">
        <v>19</v>
      </c>
      <c r="AT16" s="994">
        <v>8</v>
      </c>
      <c r="AU16" s="994">
        <v>8</v>
      </c>
      <c r="AV16" s="994">
        <v>0</v>
      </c>
      <c r="AW16" s="994">
        <v>0</v>
      </c>
      <c r="AX16" s="994">
        <v>1</v>
      </c>
      <c r="AY16" s="994">
        <v>3</v>
      </c>
      <c r="AZ16" s="994">
        <v>0</v>
      </c>
      <c r="BA16" s="994">
        <v>0</v>
      </c>
      <c r="BB16" s="998">
        <v>0</v>
      </c>
    </row>
    <row r="17" spans="2:54" s="775" customFormat="1" ht="12">
      <c r="B17" s="830"/>
      <c r="C17" s="993" t="s">
        <v>763</v>
      </c>
      <c r="D17" s="1091">
        <v>385</v>
      </c>
      <c r="E17" s="994">
        <v>130</v>
      </c>
      <c r="F17" s="995" t="s">
        <v>773</v>
      </c>
      <c r="G17" s="994">
        <v>12</v>
      </c>
      <c r="H17" s="1094" t="s">
        <v>761</v>
      </c>
      <c r="I17" s="994">
        <v>42</v>
      </c>
      <c r="J17" s="1095" t="s">
        <v>761</v>
      </c>
      <c r="K17" s="994">
        <v>32</v>
      </c>
      <c r="L17" s="994">
        <v>3</v>
      </c>
      <c r="M17" s="994">
        <v>8</v>
      </c>
      <c r="N17" s="994">
        <v>5</v>
      </c>
      <c r="O17" s="994">
        <v>2</v>
      </c>
      <c r="P17" s="994">
        <v>16</v>
      </c>
      <c r="Q17" s="994">
        <v>5</v>
      </c>
      <c r="R17" s="994">
        <v>4</v>
      </c>
      <c r="S17" s="995" t="s">
        <v>761</v>
      </c>
      <c r="T17" s="994">
        <v>0</v>
      </c>
      <c r="U17" s="994">
        <v>53</v>
      </c>
      <c r="V17" s="994">
        <v>52</v>
      </c>
      <c r="W17" s="995" t="s">
        <v>761</v>
      </c>
      <c r="X17" s="994">
        <v>6</v>
      </c>
      <c r="Y17" s="994">
        <v>50</v>
      </c>
      <c r="Z17" s="994">
        <v>1</v>
      </c>
      <c r="AA17" s="994">
        <v>1</v>
      </c>
      <c r="AB17" s="994">
        <v>0</v>
      </c>
      <c r="AC17" s="995" t="s">
        <v>761</v>
      </c>
      <c r="AD17" s="994">
        <v>1</v>
      </c>
      <c r="AE17" s="994">
        <v>15</v>
      </c>
      <c r="AF17" s="994">
        <v>9</v>
      </c>
      <c r="AG17" s="995" t="s">
        <v>761</v>
      </c>
      <c r="AH17" s="994">
        <v>6</v>
      </c>
      <c r="AI17" s="994">
        <v>9</v>
      </c>
      <c r="AJ17" s="994">
        <v>34</v>
      </c>
      <c r="AK17" s="994">
        <v>3</v>
      </c>
      <c r="AL17" s="994">
        <v>0</v>
      </c>
      <c r="AM17" s="994">
        <v>19</v>
      </c>
      <c r="AN17" s="994">
        <v>11</v>
      </c>
      <c r="AO17" s="994">
        <v>0</v>
      </c>
      <c r="AP17" s="994">
        <v>16</v>
      </c>
      <c r="AQ17" s="994">
        <v>1</v>
      </c>
      <c r="AR17" s="994">
        <v>3</v>
      </c>
      <c r="AS17" s="997">
        <v>32</v>
      </c>
      <c r="AT17" s="994">
        <v>12</v>
      </c>
      <c r="AU17" s="994">
        <v>11</v>
      </c>
      <c r="AV17" s="994">
        <v>2</v>
      </c>
      <c r="AW17" s="994">
        <v>0</v>
      </c>
      <c r="AX17" s="994">
        <v>1</v>
      </c>
      <c r="AY17" s="994">
        <v>7</v>
      </c>
      <c r="AZ17" s="994">
        <v>0</v>
      </c>
      <c r="BA17" s="994">
        <v>1</v>
      </c>
      <c r="BB17" s="998">
        <v>0</v>
      </c>
    </row>
    <row r="18" spans="2:54" s="775" customFormat="1" ht="12">
      <c r="B18" s="830"/>
      <c r="C18" s="993" t="s">
        <v>158</v>
      </c>
      <c r="D18" s="1091">
        <v>1537</v>
      </c>
      <c r="E18" s="994">
        <v>245</v>
      </c>
      <c r="F18" s="1096" t="s">
        <v>773</v>
      </c>
      <c r="G18" s="994">
        <v>57</v>
      </c>
      <c r="H18" s="1094" t="s">
        <v>761</v>
      </c>
      <c r="I18" s="994">
        <v>117</v>
      </c>
      <c r="J18" s="1095" t="s">
        <v>761</v>
      </c>
      <c r="K18" s="994">
        <v>99</v>
      </c>
      <c r="L18" s="994">
        <v>17</v>
      </c>
      <c r="M18" s="994">
        <v>21</v>
      </c>
      <c r="N18" s="994">
        <v>52</v>
      </c>
      <c r="O18" s="994">
        <v>27</v>
      </c>
      <c r="P18" s="994">
        <v>61</v>
      </c>
      <c r="Q18" s="994">
        <v>5</v>
      </c>
      <c r="R18" s="994">
        <v>23</v>
      </c>
      <c r="S18" s="995" t="s">
        <v>761</v>
      </c>
      <c r="T18" s="994">
        <v>7</v>
      </c>
      <c r="U18" s="994">
        <v>71</v>
      </c>
      <c r="V18" s="994">
        <v>45</v>
      </c>
      <c r="W18" s="995" t="s">
        <v>761</v>
      </c>
      <c r="X18" s="994">
        <v>20</v>
      </c>
      <c r="Y18" s="994">
        <v>88</v>
      </c>
      <c r="Z18" s="994">
        <v>15</v>
      </c>
      <c r="AA18" s="994">
        <v>33</v>
      </c>
      <c r="AB18" s="994">
        <v>8</v>
      </c>
      <c r="AC18" s="995" t="s">
        <v>761</v>
      </c>
      <c r="AD18" s="994">
        <v>2</v>
      </c>
      <c r="AE18" s="994">
        <v>48</v>
      </c>
      <c r="AF18" s="994">
        <v>50</v>
      </c>
      <c r="AG18" s="995" t="s">
        <v>761</v>
      </c>
      <c r="AH18" s="994">
        <v>6</v>
      </c>
      <c r="AI18" s="994">
        <v>37</v>
      </c>
      <c r="AJ18" s="994">
        <v>104</v>
      </c>
      <c r="AK18" s="994">
        <v>34</v>
      </c>
      <c r="AL18" s="994">
        <v>13</v>
      </c>
      <c r="AM18" s="994">
        <v>67</v>
      </c>
      <c r="AN18" s="994">
        <v>42</v>
      </c>
      <c r="AO18" s="994">
        <v>4</v>
      </c>
      <c r="AP18" s="994">
        <v>48</v>
      </c>
      <c r="AQ18" s="994">
        <v>4</v>
      </c>
      <c r="AR18" s="994">
        <v>14</v>
      </c>
      <c r="AS18" s="997">
        <v>40</v>
      </c>
      <c r="AT18" s="994">
        <v>63</v>
      </c>
      <c r="AU18" s="994">
        <v>73</v>
      </c>
      <c r="AV18" s="994">
        <v>8</v>
      </c>
      <c r="AW18" s="994">
        <v>4</v>
      </c>
      <c r="AX18" s="994">
        <v>40</v>
      </c>
      <c r="AY18" s="994">
        <v>164</v>
      </c>
      <c r="AZ18" s="994">
        <v>0</v>
      </c>
      <c r="BA18" s="994">
        <v>31</v>
      </c>
      <c r="BB18" s="998">
        <v>0</v>
      </c>
    </row>
    <row r="19" spans="2:54" s="775" customFormat="1" ht="12">
      <c r="B19" s="836"/>
      <c r="C19" s="1000" t="s">
        <v>764</v>
      </c>
      <c r="D19" s="1097">
        <v>390</v>
      </c>
      <c r="E19" s="1002">
        <v>98</v>
      </c>
      <c r="F19" s="1003" t="s">
        <v>773</v>
      </c>
      <c r="G19" s="1002">
        <v>17</v>
      </c>
      <c r="H19" s="1098" t="s">
        <v>761</v>
      </c>
      <c r="I19" s="1002">
        <v>19</v>
      </c>
      <c r="J19" s="1099" t="s">
        <v>761</v>
      </c>
      <c r="K19" s="1002">
        <v>52</v>
      </c>
      <c r="L19" s="1002">
        <v>3</v>
      </c>
      <c r="M19" s="1002">
        <v>14</v>
      </c>
      <c r="N19" s="1002">
        <v>6</v>
      </c>
      <c r="O19" s="1002">
        <v>3</v>
      </c>
      <c r="P19" s="1002">
        <v>17</v>
      </c>
      <c r="Q19" s="1002">
        <v>5</v>
      </c>
      <c r="R19" s="1002">
        <v>10</v>
      </c>
      <c r="S19" s="1003" t="s">
        <v>761</v>
      </c>
      <c r="T19" s="1002">
        <v>0</v>
      </c>
      <c r="U19" s="1002">
        <v>33</v>
      </c>
      <c r="V19" s="1002">
        <v>55</v>
      </c>
      <c r="W19" s="1003" t="s">
        <v>761</v>
      </c>
      <c r="X19" s="1002">
        <v>13</v>
      </c>
      <c r="Y19" s="1002">
        <v>51</v>
      </c>
      <c r="Z19" s="1002">
        <v>3</v>
      </c>
      <c r="AA19" s="1002">
        <v>1</v>
      </c>
      <c r="AB19" s="1002">
        <v>2</v>
      </c>
      <c r="AC19" s="1003" t="s">
        <v>761</v>
      </c>
      <c r="AD19" s="1002">
        <v>0</v>
      </c>
      <c r="AE19" s="1002">
        <v>10</v>
      </c>
      <c r="AF19" s="1002">
        <v>11</v>
      </c>
      <c r="AG19" s="1003" t="s">
        <v>761</v>
      </c>
      <c r="AH19" s="1002">
        <v>2</v>
      </c>
      <c r="AI19" s="1002">
        <v>7</v>
      </c>
      <c r="AJ19" s="1002">
        <v>43</v>
      </c>
      <c r="AK19" s="1002">
        <v>0</v>
      </c>
      <c r="AL19" s="1002">
        <v>0</v>
      </c>
      <c r="AM19" s="1002">
        <v>16</v>
      </c>
      <c r="AN19" s="1002">
        <v>10</v>
      </c>
      <c r="AO19" s="1002">
        <v>0</v>
      </c>
      <c r="AP19" s="1002">
        <v>13</v>
      </c>
      <c r="AQ19" s="1002">
        <v>0</v>
      </c>
      <c r="AR19" s="1002">
        <v>1</v>
      </c>
      <c r="AS19" s="1005">
        <v>24</v>
      </c>
      <c r="AT19" s="1002">
        <v>9</v>
      </c>
      <c r="AU19" s="1002">
        <v>10</v>
      </c>
      <c r="AV19" s="1002">
        <v>2</v>
      </c>
      <c r="AW19" s="1002">
        <v>0</v>
      </c>
      <c r="AX19" s="1002">
        <v>0</v>
      </c>
      <c r="AY19" s="1002">
        <v>18</v>
      </c>
      <c r="AZ19" s="1002">
        <v>0</v>
      </c>
      <c r="BA19" s="1002">
        <v>0</v>
      </c>
      <c r="BB19" s="1006">
        <v>0</v>
      </c>
    </row>
    <row r="20" spans="2:54" s="775" customFormat="1" ht="12.75" customHeight="1">
      <c r="B20" s="840" t="s">
        <v>102</v>
      </c>
      <c r="C20" s="1008" t="s">
        <v>774</v>
      </c>
      <c r="D20" s="1009">
        <v>1013</v>
      </c>
      <c r="E20" s="1021">
        <v>296</v>
      </c>
      <c r="F20" s="845" t="s">
        <v>773</v>
      </c>
      <c r="G20" s="1016">
        <v>38</v>
      </c>
      <c r="H20" s="1100" t="s">
        <v>761</v>
      </c>
      <c r="I20" s="1016">
        <v>90</v>
      </c>
      <c r="J20" s="845" t="s">
        <v>761</v>
      </c>
      <c r="K20" s="1016">
        <v>88</v>
      </c>
      <c r="L20" s="1016">
        <v>3</v>
      </c>
      <c r="M20" s="846">
        <v>42</v>
      </c>
      <c r="N20" s="1016">
        <v>15</v>
      </c>
      <c r="O20" s="1016">
        <v>1</v>
      </c>
      <c r="P20" s="846">
        <v>32</v>
      </c>
      <c r="Q20" s="846">
        <v>10</v>
      </c>
      <c r="R20" s="846">
        <v>28</v>
      </c>
      <c r="S20" s="1120" t="s">
        <v>761</v>
      </c>
      <c r="T20" s="1018">
        <v>1</v>
      </c>
      <c r="U20" s="1013">
        <v>75</v>
      </c>
      <c r="V20" s="1012">
        <v>41</v>
      </c>
      <c r="W20" s="845" t="s">
        <v>761</v>
      </c>
      <c r="X20" s="1016">
        <v>26</v>
      </c>
      <c r="Y20" s="846">
        <v>137</v>
      </c>
      <c r="Z20" s="1011">
        <v>7</v>
      </c>
      <c r="AA20" s="1012">
        <v>16</v>
      </c>
      <c r="AB20" s="1016">
        <v>2</v>
      </c>
      <c r="AC20" s="845" t="s">
        <v>761</v>
      </c>
      <c r="AD20" s="1016">
        <v>0</v>
      </c>
      <c r="AE20" s="1016">
        <v>23</v>
      </c>
      <c r="AF20" s="846">
        <v>20</v>
      </c>
      <c r="AG20" s="845" t="s">
        <v>761</v>
      </c>
      <c r="AH20" s="1016">
        <v>15</v>
      </c>
      <c r="AI20" s="846">
        <v>42</v>
      </c>
      <c r="AJ20" s="846">
        <v>87</v>
      </c>
      <c r="AK20" s="1011">
        <v>13</v>
      </c>
      <c r="AL20" s="1013">
        <v>3</v>
      </c>
      <c r="AM20" s="1012">
        <v>57</v>
      </c>
      <c r="AN20" s="1011">
        <v>39</v>
      </c>
      <c r="AO20" s="1012">
        <v>3</v>
      </c>
      <c r="AP20" s="1011">
        <v>38</v>
      </c>
      <c r="AQ20" s="1012">
        <v>1</v>
      </c>
      <c r="AR20" s="846">
        <v>7</v>
      </c>
      <c r="AS20" s="846">
        <v>90</v>
      </c>
      <c r="AT20" s="846">
        <v>50</v>
      </c>
      <c r="AU20" s="846">
        <v>31</v>
      </c>
      <c r="AV20" s="846">
        <v>5</v>
      </c>
      <c r="AW20" s="1016">
        <v>1</v>
      </c>
      <c r="AX20" s="846">
        <v>3</v>
      </c>
      <c r="AY20" s="846">
        <v>55</v>
      </c>
      <c r="AZ20" s="846">
        <v>0</v>
      </c>
      <c r="BA20" s="846">
        <v>12</v>
      </c>
      <c r="BB20" s="1015">
        <v>1</v>
      </c>
    </row>
    <row r="21" spans="2:54" s="775" customFormat="1" ht="12.75" customHeight="1">
      <c r="B21" s="840" t="s">
        <v>103</v>
      </c>
      <c r="C21" s="1008" t="s">
        <v>775</v>
      </c>
      <c r="D21" s="1009">
        <v>1043</v>
      </c>
      <c r="E21" s="1010">
        <v>391</v>
      </c>
      <c r="F21" s="849" t="s">
        <v>773</v>
      </c>
      <c r="G21" s="1016">
        <v>38</v>
      </c>
      <c r="H21" s="1101" t="s">
        <v>761</v>
      </c>
      <c r="I21" s="1016">
        <v>101</v>
      </c>
      <c r="J21" s="849" t="s">
        <v>761</v>
      </c>
      <c r="K21" s="1016">
        <v>119</v>
      </c>
      <c r="L21" s="1016">
        <v>9</v>
      </c>
      <c r="M21" s="1010">
        <v>19</v>
      </c>
      <c r="N21" s="1016">
        <v>11</v>
      </c>
      <c r="O21" s="1016">
        <v>6</v>
      </c>
      <c r="P21" s="1010">
        <v>66</v>
      </c>
      <c r="Q21" s="1010">
        <v>21</v>
      </c>
      <c r="R21" s="1010">
        <v>20</v>
      </c>
      <c r="S21" s="1070" t="s">
        <v>761</v>
      </c>
      <c r="T21" s="1018">
        <v>1</v>
      </c>
      <c r="U21" s="1018">
        <v>117</v>
      </c>
      <c r="V21" s="1017">
        <v>23</v>
      </c>
      <c r="W21" s="849" t="s">
        <v>761</v>
      </c>
      <c r="X21" s="1016">
        <v>23</v>
      </c>
      <c r="Y21" s="1010">
        <v>126</v>
      </c>
      <c r="Z21" s="1016">
        <v>4</v>
      </c>
      <c r="AA21" s="1017">
        <v>16</v>
      </c>
      <c r="AB21" s="1016">
        <v>5</v>
      </c>
      <c r="AC21" s="849" t="s">
        <v>761</v>
      </c>
      <c r="AD21" s="1016">
        <v>0</v>
      </c>
      <c r="AE21" s="1016">
        <v>21</v>
      </c>
      <c r="AF21" s="1010">
        <v>26</v>
      </c>
      <c r="AG21" s="849" t="s">
        <v>761</v>
      </c>
      <c r="AH21" s="1016">
        <v>17</v>
      </c>
      <c r="AI21" s="1010">
        <v>23</v>
      </c>
      <c r="AJ21" s="1010">
        <v>116</v>
      </c>
      <c r="AK21" s="1016">
        <v>10</v>
      </c>
      <c r="AL21" s="1018">
        <v>1</v>
      </c>
      <c r="AM21" s="1017">
        <v>56</v>
      </c>
      <c r="AN21" s="1016">
        <v>36</v>
      </c>
      <c r="AO21" s="1017">
        <v>4</v>
      </c>
      <c r="AP21" s="1016">
        <v>47</v>
      </c>
      <c r="AQ21" s="1017">
        <v>0</v>
      </c>
      <c r="AR21" s="1010">
        <v>6</v>
      </c>
      <c r="AS21" s="1010">
        <v>83</v>
      </c>
      <c r="AT21" s="1010">
        <v>39</v>
      </c>
      <c r="AU21" s="1010">
        <v>33</v>
      </c>
      <c r="AV21" s="1010">
        <v>5</v>
      </c>
      <c r="AW21" s="1016">
        <v>0</v>
      </c>
      <c r="AX21" s="1010">
        <v>0</v>
      </c>
      <c r="AY21" s="1010">
        <v>46</v>
      </c>
      <c r="AZ21" s="1010">
        <v>0</v>
      </c>
      <c r="BA21" s="1010">
        <v>12</v>
      </c>
      <c r="BB21" s="1020">
        <v>0</v>
      </c>
    </row>
    <row r="22" spans="2:54" s="775" customFormat="1" ht="12.75" customHeight="1">
      <c r="B22" s="840" t="s">
        <v>104</v>
      </c>
      <c r="C22" s="1008" t="s">
        <v>776</v>
      </c>
      <c r="D22" s="1009">
        <v>1340</v>
      </c>
      <c r="E22" s="1021">
        <v>325</v>
      </c>
      <c r="F22" s="842" t="s">
        <v>773</v>
      </c>
      <c r="G22" s="1016">
        <v>39</v>
      </c>
      <c r="H22" s="1102" t="s">
        <v>761</v>
      </c>
      <c r="I22" s="1016">
        <v>97</v>
      </c>
      <c r="J22" s="842" t="s">
        <v>761</v>
      </c>
      <c r="K22" s="1016">
        <v>118</v>
      </c>
      <c r="L22" s="1016">
        <v>25</v>
      </c>
      <c r="M22" s="1021">
        <v>26</v>
      </c>
      <c r="N22" s="1016">
        <v>28</v>
      </c>
      <c r="O22" s="1016">
        <v>18</v>
      </c>
      <c r="P22" s="1021">
        <v>56</v>
      </c>
      <c r="Q22" s="1021">
        <v>39</v>
      </c>
      <c r="R22" s="1021">
        <v>38</v>
      </c>
      <c r="S22" s="1070" t="s">
        <v>761</v>
      </c>
      <c r="T22" s="1018">
        <v>1</v>
      </c>
      <c r="U22" s="1018">
        <v>113</v>
      </c>
      <c r="V22" s="1022">
        <v>63</v>
      </c>
      <c r="W22" s="842" t="s">
        <v>761</v>
      </c>
      <c r="X22" s="1016">
        <v>19</v>
      </c>
      <c r="Y22" s="1021">
        <v>140</v>
      </c>
      <c r="Z22" s="1016">
        <v>11</v>
      </c>
      <c r="AA22" s="1022">
        <v>16</v>
      </c>
      <c r="AB22" s="1016">
        <v>7</v>
      </c>
      <c r="AC22" s="842" t="s">
        <v>761</v>
      </c>
      <c r="AD22" s="1016">
        <v>0</v>
      </c>
      <c r="AE22" s="1016">
        <v>58</v>
      </c>
      <c r="AF22" s="1021">
        <v>33</v>
      </c>
      <c r="AG22" s="842" t="s">
        <v>761</v>
      </c>
      <c r="AH22" s="1016">
        <v>25</v>
      </c>
      <c r="AI22" s="1021">
        <v>30</v>
      </c>
      <c r="AJ22" s="1021">
        <v>103</v>
      </c>
      <c r="AK22" s="1016">
        <v>14</v>
      </c>
      <c r="AL22" s="1018">
        <v>1</v>
      </c>
      <c r="AM22" s="1022">
        <v>81</v>
      </c>
      <c r="AN22" s="1016">
        <v>58</v>
      </c>
      <c r="AO22" s="1022">
        <v>5</v>
      </c>
      <c r="AP22" s="1016">
        <v>45</v>
      </c>
      <c r="AQ22" s="1022">
        <v>4</v>
      </c>
      <c r="AR22" s="1021">
        <v>9</v>
      </c>
      <c r="AS22" s="1021">
        <v>90</v>
      </c>
      <c r="AT22" s="1021">
        <v>50</v>
      </c>
      <c r="AU22" s="1021">
        <v>42</v>
      </c>
      <c r="AV22" s="1021">
        <v>9</v>
      </c>
      <c r="AW22" s="1016">
        <v>3</v>
      </c>
      <c r="AX22" s="1021">
        <v>22</v>
      </c>
      <c r="AY22" s="1021">
        <v>96</v>
      </c>
      <c r="AZ22" s="1021">
        <v>0</v>
      </c>
      <c r="BA22" s="1021">
        <v>19</v>
      </c>
      <c r="BB22" s="1020">
        <v>3</v>
      </c>
    </row>
    <row r="23" spans="2:54" s="775" customFormat="1" ht="12.75" customHeight="1">
      <c r="B23" s="840" t="s">
        <v>105</v>
      </c>
      <c r="C23" s="1008" t="s">
        <v>777</v>
      </c>
      <c r="D23" s="1023">
        <v>147</v>
      </c>
      <c r="E23" s="1024">
        <v>58</v>
      </c>
      <c r="F23" s="851" t="s">
        <v>773</v>
      </c>
      <c r="G23" s="1025">
        <v>5</v>
      </c>
      <c r="H23" s="1103" t="s">
        <v>761</v>
      </c>
      <c r="I23" s="1025">
        <v>12</v>
      </c>
      <c r="J23" s="851" t="s">
        <v>761</v>
      </c>
      <c r="K23" s="1025">
        <v>14</v>
      </c>
      <c r="L23" s="1025">
        <v>2</v>
      </c>
      <c r="M23" s="1024">
        <v>0</v>
      </c>
      <c r="N23" s="1025">
        <v>2</v>
      </c>
      <c r="O23" s="1025">
        <v>0</v>
      </c>
      <c r="P23" s="1024">
        <v>12</v>
      </c>
      <c r="Q23" s="1024">
        <v>6</v>
      </c>
      <c r="R23" s="1024">
        <v>4</v>
      </c>
      <c r="S23" s="1071" t="s">
        <v>761</v>
      </c>
      <c r="T23" s="1027">
        <v>0</v>
      </c>
      <c r="U23" s="1027">
        <v>15</v>
      </c>
      <c r="V23" s="1026">
        <v>3</v>
      </c>
      <c r="W23" s="851" t="s">
        <v>761</v>
      </c>
      <c r="X23" s="1025">
        <v>3</v>
      </c>
      <c r="Y23" s="1024">
        <v>13</v>
      </c>
      <c r="Z23" s="1025">
        <v>0</v>
      </c>
      <c r="AA23" s="1026">
        <v>0</v>
      </c>
      <c r="AB23" s="1025">
        <v>1</v>
      </c>
      <c r="AC23" s="851" t="s">
        <v>761</v>
      </c>
      <c r="AD23" s="1025">
        <v>0</v>
      </c>
      <c r="AE23" s="1025">
        <v>2</v>
      </c>
      <c r="AF23" s="1024">
        <v>3</v>
      </c>
      <c r="AG23" s="851" t="s">
        <v>761</v>
      </c>
      <c r="AH23" s="1025">
        <v>2</v>
      </c>
      <c r="AI23" s="1024">
        <v>1</v>
      </c>
      <c r="AJ23" s="1024">
        <v>13</v>
      </c>
      <c r="AK23" s="1025">
        <v>5</v>
      </c>
      <c r="AL23" s="1027">
        <v>5</v>
      </c>
      <c r="AM23" s="1026">
        <v>13</v>
      </c>
      <c r="AN23" s="1025">
        <v>7</v>
      </c>
      <c r="AO23" s="1026">
        <v>0</v>
      </c>
      <c r="AP23" s="1025">
        <v>9</v>
      </c>
      <c r="AQ23" s="1026">
        <v>0</v>
      </c>
      <c r="AR23" s="1024">
        <v>2</v>
      </c>
      <c r="AS23" s="1024">
        <v>7</v>
      </c>
      <c r="AT23" s="1024">
        <v>4</v>
      </c>
      <c r="AU23" s="1024">
        <v>6</v>
      </c>
      <c r="AV23" s="1024">
        <v>1</v>
      </c>
      <c r="AW23" s="1025">
        <v>0</v>
      </c>
      <c r="AX23" s="1024">
        <v>0</v>
      </c>
      <c r="AY23" s="1024">
        <v>4</v>
      </c>
      <c r="AZ23" s="1024">
        <v>0</v>
      </c>
      <c r="BA23" s="1024">
        <v>1</v>
      </c>
      <c r="BB23" s="1029">
        <v>1</v>
      </c>
    </row>
    <row r="24" spans="2:54" s="775" customFormat="1" ht="12.75" customHeight="1">
      <c r="B24" s="852" t="s">
        <v>778</v>
      </c>
      <c r="C24" s="1030"/>
      <c r="D24" s="1023">
        <v>621</v>
      </c>
      <c r="E24" s="1031">
        <f>SUM(E25:E27)</f>
        <v>237</v>
      </c>
      <c r="F24" s="850" t="s">
        <v>773</v>
      </c>
      <c r="G24" s="1025">
        <f>SUM(G25:G27)</f>
        <v>21</v>
      </c>
      <c r="H24" s="1104" t="s">
        <v>761</v>
      </c>
      <c r="I24" s="1025">
        <f>SUM(I25:I27)</f>
        <v>45</v>
      </c>
      <c r="J24" s="850" t="s">
        <v>761</v>
      </c>
      <c r="K24" s="1025">
        <f aca="true" t="shared" si="4" ref="K24:R24">SUM(K25:K27)</f>
        <v>69</v>
      </c>
      <c r="L24" s="1025">
        <f t="shared" si="4"/>
        <v>8</v>
      </c>
      <c r="M24" s="1031">
        <f t="shared" si="4"/>
        <v>10</v>
      </c>
      <c r="N24" s="1025">
        <f t="shared" si="4"/>
        <v>5</v>
      </c>
      <c r="O24" s="1025">
        <f t="shared" si="4"/>
        <v>1</v>
      </c>
      <c r="P24" s="1031">
        <f t="shared" si="4"/>
        <v>39</v>
      </c>
      <c r="Q24" s="1031">
        <f t="shared" si="4"/>
        <v>9</v>
      </c>
      <c r="R24" s="1031">
        <f t="shared" si="4"/>
        <v>12</v>
      </c>
      <c r="S24" s="1071" t="s">
        <v>761</v>
      </c>
      <c r="T24" s="1027">
        <f>SUM(T25:T27)</f>
        <v>1</v>
      </c>
      <c r="U24" s="1027">
        <f>SUM(U25:U27)</f>
        <v>83</v>
      </c>
      <c r="V24" s="1032">
        <f>SUM(V25:V27)</f>
        <v>15</v>
      </c>
      <c r="W24" s="850" t="s">
        <v>761</v>
      </c>
      <c r="X24" s="1025">
        <f>SUM(X25:X27)</f>
        <v>14</v>
      </c>
      <c r="Y24" s="1031">
        <f>SUM(Y25:Y27)</f>
        <v>76</v>
      </c>
      <c r="Z24" s="1025">
        <f>SUM(Z25:Z27)</f>
        <v>0</v>
      </c>
      <c r="AA24" s="1032">
        <f>SUM(AA25:AA27)</f>
        <v>1</v>
      </c>
      <c r="AB24" s="1025">
        <f>SUM(AB25:AB27)</f>
        <v>0</v>
      </c>
      <c r="AC24" s="850" t="s">
        <v>761</v>
      </c>
      <c r="AD24" s="1025">
        <f>SUM(AD25:AD27)</f>
        <v>2</v>
      </c>
      <c r="AE24" s="1025">
        <f>SUM(AE25:AE27)</f>
        <v>11</v>
      </c>
      <c r="AF24" s="1031">
        <f>SUM(AF25:AF27)</f>
        <v>21</v>
      </c>
      <c r="AG24" s="850" t="s">
        <v>761</v>
      </c>
      <c r="AH24" s="1025">
        <f aca="true" t="shared" si="5" ref="AH24:BB24">SUM(AH25:AH27)</f>
        <v>9</v>
      </c>
      <c r="AI24" s="1031">
        <f t="shared" si="5"/>
        <v>7</v>
      </c>
      <c r="AJ24" s="1031">
        <f t="shared" si="5"/>
        <v>62</v>
      </c>
      <c r="AK24" s="1025">
        <f t="shared" si="5"/>
        <v>10</v>
      </c>
      <c r="AL24" s="1027">
        <f t="shared" si="5"/>
        <v>6</v>
      </c>
      <c r="AM24" s="1032">
        <f t="shared" si="5"/>
        <v>37</v>
      </c>
      <c r="AN24" s="1025">
        <f t="shared" si="5"/>
        <v>21</v>
      </c>
      <c r="AO24" s="1032">
        <f t="shared" si="5"/>
        <v>0</v>
      </c>
      <c r="AP24" s="1025">
        <f t="shared" si="5"/>
        <v>27</v>
      </c>
      <c r="AQ24" s="1032">
        <f t="shared" si="5"/>
        <v>0</v>
      </c>
      <c r="AR24" s="1031">
        <f t="shared" si="5"/>
        <v>4</v>
      </c>
      <c r="AS24" s="1031">
        <f t="shared" si="5"/>
        <v>44</v>
      </c>
      <c r="AT24" s="1031">
        <f t="shared" si="5"/>
        <v>22</v>
      </c>
      <c r="AU24" s="1031">
        <f t="shared" si="5"/>
        <v>17</v>
      </c>
      <c r="AV24" s="1031">
        <f t="shared" si="5"/>
        <v>1</v>
      </c>
      <c r="AW24" s="1025">
        <f t="shared" si="5"/>
        <v>1</v>
      </c>
      <c r="AX24" s="1031">
        <f t="shared" si="5"/>
        <v>0</v>
      </c>
      <c r="AY24" s="1031">
        <f t="shared" si="5"/>
        <v>19</v>
      </c>
      <c r="AZ24" s="1031">
        <f t="shared" si="5"/>
        <v>0</v>
      </c>
      <c r="BA24" s="1031">
        <f t="shared" si="5"/>
        <v>5</v>
      </c>
      <c r="BB24" s="1029">
        <f t="shared" si="5"/>
        <v>0</v>
      </c>
    </row>
    <row r="25" spans="2:54" s="775" customFormat="1" ht="12">
      <c r="B25" s="856"/>
      <c r="C25" s="1033" t="s">
        <v>779</v>
      </c>
      <c r="D25" s="1034">
        <v>334</v>
      </c>
      <c r="E25" s="833">
        <v>108</v>
      </c>
      <c r="F25" s="832" t="s">
        <v>773</v>
      </c>
      <c r="G25" s="1036">
        <v>18</v>
      </c>
      <c r="H25" s="1105" t="s">
        <v>761</v>
      </c>
      <c r="I25" s="1036">
        <v>26</v>
      </c>
      <c r="J25" s="832" t="s">
        <v>761</v>
      </c>
      <c r="K25" s="1036">
        <v>40</v>
      </c>
      <c r="L25" s="1036">
        <v>6</v>
      </c>
      <c r="M25" s="833">
        <v>6</v>
      </c>
      <c r="N25" s="1036">
        <v>4</v>
      </c>
      <c r="O25" s="1036">
        <v>1</v>
      </c>
      <c r="P25" s="833">
        <v>27</v>
      </c>
      <c r="Q25" s="833">
        <v>7</v>
      </c>
      <c r="R25" s="833">
        <v>4</v>
      </c>
      <c r="S25" s="1072" t="s">
        <v>761</v>
      </c>
      <c r="T25" s="1037">
        <v>1</v>
      </c>
      <c r="U25" s="1037">
        <v>53</v>
      </c>
      <c r="V25" s="889">
        <v>7</v>
      </c>
      <c r="W25" s="832" t="s">
        <v>761</v>
      </c>
      <c r="X25" s="1036">
        <v>9</v>
      </c>
      <c r="Y25" s="833">
        <v>41</v>
      </c>
      <c r="Z25" s="1036">
        <v>0</v>
      </c>
      <c r="AA25" s="889">
        <v>1</v>
      </c>
      <c r="AB25" s="1036">
        <v>0</v>
      </c>
      <c r="AC25" s="832" t="s">
        <v>761</v>
      </c>
      <c r="AD25" s="1036">
        <v>2</v>
      </c>
      <c r="AE25" s="1036">
        <v>7</v>
      </c>
      <c r="AF25" s="833">
        <v>13</v>
      </c>
      <c r="AG25" s="832" t="s">
        <v>761</v>
      </c>
      <c r="AH25" s="1036">
        <v>8</v>
      </c>
      <c r="AI25" s="833">
        <v>4</v>
      </c>
      <c r="AJ25" s="833">
        <v>30</v>
      </c>
      <c r="AK25" s="1036">
        <v>8</v>
      </c>
      <c r="AL25" s="1037">
        <v>5</v>
      </c>
      <c r="AM25" s="889">
        <v>22</v>
      </c>
      <c r="AN25" s="1036">
        <v>11</v>
      </c>
      <c r="AO25" s="889">
        <v>0</v>
      </c>
      <c r="AP25" s="1036">
        <v>16</v>
      </c>
      <c r="AQ25" s="889">
        <v>0</v>
      </c>
      <c r="AR25" s="833">
        <v>1</v>
      </c>
      <c r="AS25" s="833">
        <v>22</v>
      </c>
      <c r="AT25" s="833">
        <v>13</v>
      </c>
      <c r="AU25" s="833">
        <v>8</v>
      </c>
      <c r="AV25" s="833">
        <v>1</v>
      </c>
      <c r="AW25" s="1036">
        <v>1</v>
      </c>
      <c r="AX25" s="833">
        <v>0</v>
      </c>
      <c r="AY25" s="833">
        <v>16</v>
      </c>
      <c r="AZ25" s="833">
        <v>0</v>
      </c>
      <c r="BA25" s="833">
        <v>2</v>
      </c>
      <c r="BB25" s="1038">
        <v>0</v>
      </c>
    </row>
    <row r="26" spans="2:54" s="775" customFormat="1" ht="12">
      <c r="B26" s="856"/>
      <c r="C26" s="1033" t="s">
        <v>780</v>
      </c>
      <c r="D26" s="1034">
        <v>257</v>
      </c>
      <c r="E26" s="833">
        <v>109</v>
      </c>
      <c r="F26" s="832" t="s">
        <v>773</v>
      </c>
      <c r="G26" s="1036">
        <v>2</v>
      </c>
      <c r="H26" s="1105" t="s">
        <v>761</v>
      </c>
      <c r="I26" s="1036">
        <v>15</v>
      </c>
      <c r="J26" s="832" t="s">
        <v>761</v>
      </c>
      <c r="K26" s="1036">
        <v>26</v>
      </c>
      <c r="L26" s="1036">
        <v>2</v>
      </c>
      <c r="M26" s="833">
        <v>4</v>
      </c>
      <c r="N26" s="1036">
        <v>1</v>
      </c>
      <c r="O26" s="1036">
        <v>0</v>
      </c>
      <c r="P26" s="833">
        <v>11</v>
      </c>
      <c r="Q26" s="833">
        <v>2</v>
      </c>
      <c r="R26" s="833">
        <v>7</v>
      </c>
      <c r="S26" s="1072" t="s">
        <v>761</v>
      </c>
      <c r="T26" s="1037">
        <v>0</v>
      </c>
      <c r="U26" s="1037">
        <v>23</v>
      </c>
      <c r="V26" s="889">
        <v>8</v>
      </c>
      <c r="W26" s="832" t="s">
        <v>761</v>
      </c>
      <c r="X26" s="1036">
        <v>5</v>
      </c>
      <c r="Y26" s="833">
        <v>32</v>
      </c>
      <c r="Z26" s="1036">
        <v>0</v>
      </c>
      <c r="AA26" s="889">
        <v>0</v>
      </c>
      <c r="AB26" s="1036">
        <v>0</v>
      </c>
      <c r="AC26" s="832" t="s">
        <v>761</v>
      </c>
      <c r="AD26" s="1036">
        <v>0</v>
      </c>
      <c r="AE26" s="1036">
        <v>4</v>
      </c>
      <c r="AF26" s="833">
        <v>7</v>
      </c>
      <c r="AG26" s="832" t="s">
        <v>761</v>
      </c>
      <c r="AH26" s="1036">
        <v>1</v>
      </c>
      <c r="AI26" s="833">
        <v>3</v>
      </c>
      <c r="AJ26" s="833">
        <v>30</v>
      </c>
      <c r="AK26" s="1036">
        <v>2</v>
      </c>
      <c r="AL26" s="1037">
        <v>1</v>
      </c>
      <c r="AM26" s="889">
        <v>14</v>
      </c>
      <c r="AN26" s="1036">
        <v>8</v>
      </c>
      <c r="AO26" s="889">
        <v>0</v>
      </c>
      <c r="AP26" s="1036">
        <v>11</v>
      </c>
      <c r="AQ26" s="889">
        <v>0</v>
      </c>
      <c r="AR26" s="833">
        <v>3</v>
      </c>
      <c r="AS26" s="833">
        <v>19</v>
      </c>
      <c r="AT26" s="833">
        <v>8</v>
      </c>
      <c r="AU26" s="833">
        <v>9</v>
      </c>
      <c r="AV26" s="833">
        <v>0</v>
      </c>
      <c r="AW26" s="1036">
        <v>0</v>
      </c>
      <c r="AX26" s="833">
        <v>0</v>
      </c>
      <c r="AY26" s="833">
        <v>3</v>
      </c>
      <c r="AZ26" s="833">
        <v>0</v>
      </c>
      <c r="BA26" s="833">
        <v>2</v>
      </c>
      <c r="BB26" s="1038">
        <v>0</v>
      </c>
    </row>
    <row r="27" spans="2:54" s="775" customFormat="1" ht="12">
      <c r="B27" s="859"/>
      <c r="C27" s="1039" t="s">
        <v>106</v>
      </c>
      <c r="D27" s="1040">
        <v>30</v>
      </c>
      <c r="E27" s="1106">
        <v>20</v>
      </c>
      <c r="F27" s="864" t="s">
        <v>773</v>
      </c>
      <c r="G27" s="1107">
        <v>1</v>
      </c>
      <c r="H27" s="1108" t="s">
        <v>761</v>
      </c>
      <c r="I27" s="1107">
        <v>4</v>
      </c>
      <c r="J27" s="864" t="s">
        <v>761</v>
      </c>
      <c r="K27" s="1107">
        <v>3</v>
      </c>
      <c r="L27" s="1107">
        <v>0</v>
      </c>
      <c r="M27" s="865">
        <v>0</v>
      </c>
      <c r="N27" s="1107">
        <v>0</v>
      </c>
      <c r="O27" s="1107">
        <v>0</v>
      </c>
      <c r="P27" s="865">
        <v>1</v>
      </c>
      <c r="Q27" s="865">
        <v>0</v>
      </c>
      <c r="R27" s="865">
        <v>1</v>
      </c>
      <c r="S27" s="1073" t="s">
        <v>761</v>
      </c>
      <c r="T27" s="1110">
        <v>0</v>
      </c>
      <c r="U27" s="1043">
        <v>7</v>
      </c>
      <c r="V27" s="862">
        <v>0</v>
      </c>
      <c r="W27" s="864" t="s">
        <v>761</v>
      </c>
      <c r="X27" s="1107">
        <v>0</v>
      </c>
      <c r="Y27" s="865">
        <v>3</v>
      </c>
      <c r="Z27" s="1042">
        <v>0</v>
      </c>
      <c r="AA27" s="862">
        <v>0</v>
      </c>
      <c r="AB27" s="1107">
        <v>0</v>
      </c>
      <c r="AC27" s="864" t="s">
        <v>761</v>
      </c>
      <c r="AD27" s="1107">
        <v>0</v>
      </c>
      <c r="AE27" s="1107">
        <v>0</v>
      </c>
      <c r="AF27" s="865">
        <v>1</v>
      </c>
      <c r="AG27" s="864" t="s">
        <v>761</v>
      </c>
      <c r="AH27" s="1107">
        <v>0</v>
      </c>
      <c r="AI27" s="865">
        <v>0</v>
      </c>
      <c r="AJ27" s="865">
        <v>2</v>
      </c>
      <c r="AK27" s="1042">
        <v>0</v>
      </c>
      <c r="AL27" s="1043">
        <v>0</v>
      </c>
      <c r="AM27" s="862">
        <v>1</v>
      </c>
      <c r="AN27" s="1042">
        <v>2</v>
      </c>
      <c r="AO27" s="862">
        <v>0</v>
      </c>
      <c r="AP27" s="1042">
        <v>0</v>
      </c>
      <c r="AQ27" s="862">
        <v>0</v>
      </c>
      <c r="AR27" s="865">
        <v>0</v>
      </c>
      <c r="AS27" s="865">
        <v>3</v>
      </c>
      <c r="AT27" s="865">
        <v>1</v>
      </c>
      <c r="AU27" s="865">
        <v>0</v>
      </c>
      <c r="AV27" s="865">
        <v>0</v>
      </c>
      <c r="AW27" s="1107">
        <v>0</v>
      </c>
      <c r="AX27" s="865">
        <v>0</v>
      </c>
      <c r="AY27" s="865">
        <v>0</v>
      </c>
      <c r="AZ27" s="865">
        <v>0</v>
      </c>
      <c r="BA27" s="865">
        <v>1</v>
      </c>
      <c r="BB27" s="1045">
        <v>0</v>
      </c>
    </row>
    <row r="28" spans="2:54" s="775" customFormat="1" ht="12.75" customHeight="1">
      <c r="B28" s="852" t="s">
        <v>781</v>
      </c>
      <c r="C28" s="1030"/>
      <c r="D28" s="1046">
        <v>549</v>
      </c>
      <c r="E28" s="888">
        <f>SUM(E29:E30)</f>
        <v>180</v>
      </c>
      <c r="F28" s="887" t="s">
        <v>773</v>
      </c>
      <c r="G28" s="1047">
        <f>SUM(G29:G30)</f>
        <v>17</v>
      </c>
      <c r="H28" s="1109" t="s">
        <v>761</v>
      </c>
      <c r="I28" s="1047">
        <f>SUM(I29:I30)</f>
        <v>68</v>
      </c>
      <c r="J28" s="887" t="s">
        <v>761</v>
      </c>
      <c r="K28" s="1047">
        <f aca="true" t="shared" si="6" ref="K28:R28">SUM(K29:K30)</f>
        <v>57</v>
      </c>
      <c r="L28" s="1047">
        <f t="shared" si="6"/>
        <v>8</v>
      </c>
      <c r="M28" s="888">
        <f t="shared" si="6"/>
        <v>28</v>
      </c>
      <c r="N28" s="1047">
        <f t="shared" si="6"/>
        <v>8</v>
      </c>
      <c r="O28" s="1047">
        <f t="shared" si="6"/>
        <v>3</v>
      </c>
      <c r="P28" s="888">
        <f t="shared" si="6"/>
        <v>23</v>
      </c>
      <c r="Q28" s="888">
        <f t="shared" si="6"/>
        <v>11</v>
      </c>
      <c r="R28" s="888">
        <f t="shared" si="6"/>
        <v>15</v>
      </c>
      <c r="S28" s="1074" t="s">
        <v>761</v>
      </c>
      <c r="T28" s="1049">
        <f>SUM(T29:T30)</f>
        <v>0</v>
      </c>
      <c r="U28" s="1049">
        <f>SUM(U29:U30)</f>
        <v>68</v>
      </c>
      <c r="V28" s="1048">
        <f>SUM(V29:V30)</f>
        <v>36</v>
      </c>
      <c r="W28" s="887" t="s">
        <v>761</v>
      </c>
      <c r="X28" s="1047">
        <f>SUM(X29:X30)</f>
        <v>12</v>
      </c>
      <c r="Y28" s="888">
        <f>SUM(Y29:Y30)</f>
        <v>63</v>
      </c>
      <c r="Z28" s="1047">
        <f>SUM(Z29:Z30)</f>
        <v>5</v>
      </c>
      <c r="AA28" s="1048">
        <f>SUM(AA29:AA30)</f>
        <v>10</v>
      </c>
      <c r="AB28" s="1047">
        <f>SUM(AB29:AB30)</f>
        <v>3</v>
      </c>
      <c r="AC28" s="887" t="s">
        <v>761</v>
      </c>
      <c r="AD28" s="1047">
        <f>SUM(AD29:AD30)</f>
        <v>0</v>
      </c>
      <c r="AE28" s="1047">
        <f>SUM(AE29:AE30)</f>
        <v>19</v>
      </c>
      <c r="AF28" s="888">
        <f>SUM(AF29:AF30)</f>
        <v>19</v>
      </c>
      <c r="AG28" s="887" t="s">
        <v>761</v>
      </c>
      <c r="AH28" s="1047">
        <f aca="true" t="shared" si="7" ref="AH28:BB28">SUM(AH29:AH30)</f>
        <v>13</v>
      </c>
      <c r="AI28" s="888">
        <f t="shared" si="7"/>
        <v>16</v>
      </c>
      <c r="AJ28" s="888">
        <f t="shared" si="7"/>
        <v>46</v>
      </c>
      <c r="AK28" s="1047">
        <f t="shared" si="7"/>
        <v>9</v>
      </c>
      <c r="AL28" s="1049">
        <f t="shared" si="7"/>
        <v>3</v>
      </c>
      <c r="AM28" s="1048">
        <f t="shared" si="7"/>
        <v>31</v>
      </c>
      <c r="AN28" s="1047">
        <f t="shared" si="7"/>
        <v>21</v>
      </c>
      <c r="AO28" s="1048">
        <f t="shared" si="7"/>
        <v>2</v>
      </c>
      <c r="AP28" s="1047">
        <f t="shared" si="7"/>
        <v>19</v>
      </c>
      <c r="AQ28" s="1048">
        <f t="shared" si="7"/>
        <v>2</v>
      </c>
      <c r="AR28" s="888">
        <f t="shared" si="7"/>
        <v>7</v>
      </c>
      <c r="AS28" s="888">
        <f t="shared" si="7"/>
        <v>50</v>
      </c>
      <c r="AT28" s="888">
        <f t="shared" si="7"/>
        <v>18</v>
      </c>
      <c r="AU28" s="888">
        <f t="shared" si="7"/>
        <v>16</v>
      </c>
      <c r="AV28" s="888">
        <f t="shared" si="7"/>
        <v>3</v>
      </c>
      <c r="AW28" s="1047">
        <f t="shared" si="7"/>
        <v>0</v>
      </c>
      <c r="AX28" s="888">
        <f t="shared" si="7"/>
        <v>0</v>
      </c>
      <c r="AY28" s="888">
        <f t="shared" si="7"/>
        <v>14</v>
      </c>
      <c r="AZ28" s="888">
        <f t="shared" si="7"/>
        <v>0</v>
      </c>
      <c r="BA28" s="888">
        <f t="shared" si="7"/>
        <v>7</v>
      </c>
      <c r="BB28" s="1050">
        <f t="shared" si="7"/>
        <v>0</v>
      </c>
    </row>
    <row r="29" spans="2:54" s="775" customFormat="1" ht="12">
      <c r="B29" s="856"/>
      <c r="C29" s="1033" t="s">
        <v>782</v>
      </c>
      <c r="D29" s="1034">
        <v>335</v>
      </c>
      <c r="E29" s="1035">
        <v>114</v>
      </c>
      <c r="F29" s="832" t="s">
        <v>773</v>
      </c>
      <c r="G29" s="1036">
        <v>9</v>
      </c>
      <c r="H29" s="1105" t="s">
        <v>761</v>
      </c>
      <c r="I29" s="1036">
        <v>50</v>
      </c>
      <c r="J29" s="832" t="s">
        <v>761</v>
      </c>
      <c r="K29" s="1036">
        <v>33</v>
      </c>
      <c r="L29" s="1036">
        <v>8</v>
      </c>
      <c r="M29" s="833">
        <v>11</v>
      </c>
      <c r="N29" s="1036">
        <v>4</v>
      </c>
      <c r="O29" s="1036">
        <v>3</v>
      </c>
      <c r="P29" s="833">
        <v>17</v>
      </c>
      <c r="Q29" s="833">
        <v>7</v>
      </c>
      <c r="R29" s="833">
        <v>10</v>
      </c>
      <c r="S29" s="1072" t="s">
        <v>761</v>
      </c>
      <c r="T29" s="1037">
        <v>0</v>
      </c>
      <c r="U29" s="1037">
        <v>44</v>
      </c>
      <c r="V29" s="889">
        <v>10</v>
      </c>
      <c r="W29" s="832" t="s">
        <v>761</v>
      </c>
      <c r="X29" s="1036">
        <v>7</v>
      </c>
      <c r="Y29" s="833">
        <v>41</v>
      </c>
      <c r="Z29" s="1036">
        <v>3</v>
      </c>
      <c r="AA29" s="889">
        <v>8</v>
      </c>
      <c r="AB29" s="1036">
        <v>1</v>
      </c>
      <c r="AC29" s="832" t="s">
        <v>761</v>
      </c>
      <c r="AD29" s="1036">
        <v>0</v>
      </c>
      <c r="AE29" s="1036">
        <v>13</v>
      </c>
      <c r="AF29" s="833">
        <v>13</v>
      </c>
      <c r="AG29" s="832" t="s">
        <v>761</v>
      </c>
      <c r="AH29" s="1036">
        <v>6</v>
      </c>
      <c r="AI29" s="833">
        <v>12</v>
      </c>
      <c r="AJ29" s="833">
        <v>30</v>
      </c>
      <c r="AK29" s="1036">
        <v>6</v>
      </c>
      <c r="AL29" s="1037">
        <v>1</v>
      </c>
      <c r="AM29" s="889">
        <v>23</v>
      </c>
      <c r="AN29" s="1036">
        <v>15</v>
      </c>
      <c r="AO29" s="889">
        <v>1</v>
      </c>
      <c r="AP29" s="1036">
        <v>14</v>
      </c>
      <c r="AQ29" s="889">
        <v>1</v>
      </c>
      <c r="AR29" s="833">
        <v>3</v>
      </c>
      <c r="AS29" s="833">
        <v>32</v>
      </c>
      <c r="AT29" s="833">
        <v>13</v>
      </c>
      <c r="AU29" s="833">
        <v>12</v>
      </c>
      <c r="AV29" s="833">
        <v>2</v>
      </c>
      <c r="AW29" s="1036">
        <v>0</v>
      </c>
      <c r="AX29" s="833">
        <v>0</v>
      </c>
      <c r="AY29" s="833">
        <v>5</v>
      </c>
      <c r="AZ29" s="833">
        <v>0</v>
      </c>
      <c r="BA29" s="833">
        <v>5</v>
      </c>
      <c r="BB29" s="1038">
        <v>0</v>
      </c>
    </row>
    <row r="30" spans="2:54" s="775" customFormat="1" ht="12">
      <c r="B30" s="859"/>
      <c r="C30" s="1039" t="s">
        <v>783</v>
      </c>
      <c r="D30" s="1040">
        <v>214</v>
      </c>
      <c r="E30" s="1051">
        <v>66</v>
      </c>
      <c r="F30" s="832" t="s">
        <v>773</v>
      </c>
      <c r="G30" s="1107">
        <v>8</v>
      </c>
      <c r="H30" s="1105" t="s">
        <v>761</v>
      </c>
      <c r="I30" s="1107">
        <v>18</v>
      </c>
      <c r="J30" s="832" t="s">
        <v>761</v>
      </c>
      <c r="K30" s="1107">
        <v>24</v>
      </c>
      <c r="L30" s="1107">
        <v>0</v>
      </c>
      <c r="M30" s="833">
        <v>17</v>
      </c>
      <c r="N30" s="1107">
        <v>4</v>
      </c>
      <c r="O30" s="1107">
        <v>0</v>
      </c>
      <c r="P30" s="833">
        <v>6</v>
      </c>
      <c r="Q30" s="833">
        <v>4</v>
      </c>
      <c r="R30" s="833">
        <v>5</v>
      </c>
      <c r="S30" s="1072" t="s">
        <v>761</v>
      </c>
      <c r="T30" s="1110">
        <v>0</v>
      </c>
      <c r="U30" s="1037">
        <v>24</v>
      </c>
      <c r="V30" s="889">
        <v>26</v>
      </c>
      <c r="W30" s="832" t="s">
        <v>761</v>
      </c>
      <c r="X30" s="1107">
        <v>5</v>
      </c>
      <c r="Y30" s="833">
        <v>22</v>
      </c>
      <c r="Z30" s="1036">
        <v>2</v>
      </c>
      <c r="AA30" s="889">
        <v>2</v>
      </c>
      <c r="AB30" s="1107">
        <v>2</v>
      </c>
      <c r="AC30" s="832" t="s">
        <v>761</v>
      </c>
      <c r="AD30" s="1107">
        <v>0</v>
      </c>
      <c r="AE30" s="1107">
        <v>6</v>
      </c>
      <c r="AF30" s="833">
        <v>6</v>
      </c>
      <c r="AG30" s="832" t="s">
        <v>761</v>
      </c>
      <c r="AH30" s="1107">
        <v>7</v>
      </c>
      <c r="AI30" s="833">
        <v>4</v>
      </c>
      <c r="AJ30" s="833">
        <v>16</v>
      </c>
      <c r="AK30" s="1036">
        <v>3</v>
      </c>
      <c r="AL30" s="1037">
        <v>2</v>
      </c>
      <c r="AM30" s="889">
        <v>8</v>
      </c>
      <c r="AN30" s="1036">
        <v>6</v>
      </c>
      <c r="AO30" s="889">
        <v>1</v>
      </c>
      <c r="AP30" s="1036">
        <v>5</v>
      </c>
      <c r="AQ30" s="889">
        <v>1</v>
      </c>
      <c r="AR30" s="833">
        <v>4</v>
      </c>
      <c r="AS30" s="833">
        <v>18</v>
      </c>
      <c r="AT30" s="833">
        <v>5</v>
      </c>
      <c r="AU30" s="833">
        <v>4</v>
      </c>
      <c r="AV30" s="833">
        <v>1</v>
      </c>
      <c r="AW30" s="1107">
        <v>0</v>
      </c>
      <c r="AX30" s="833">
        <v>0</v>
      </c>
      <c r="AY30" s="833">
        <v>9</v>
      </c>
      <c r="AZ30" s="833">
        <v>0</v>
      </c>
      <c r="BA30" s="833">
        <v>2</v>
      </c>
      <c r="BB30" s="1038">
        <v>0</v>
      </c>
    </row>
    <row r="31" spans="2:54" s="775" customFormat="1" ht="12.75" customHeight="1">
      <c r="B31" s="840" t="s">
        <v>107</v>
      </c>
      <c r="C31" s="1008" t="s">
        <v>784</v>
      </c>
      <c r="D31" s="1009">
        <v>591</v>
      </c>
      <c r="E31" s="1021">
        <v>160</v>
      </c>
      <c r="F31" s="845" t="s">
        <v>773</v>
      </c>
      <c r="G31" s="1016">
        <v>25</v>
      </c>
      <c r="H31" s="1100" t="s">
        <v>761</v>
      </c>
      <c r="I31" s="1016">
        <v>42</v>
      </c>
      <c r="J31" s="845" t="s">
        <v>761</v>
      </c>
      <c r="K31" s="1016">
        <v>72</v>
      </c>
      <c r="L31" s="1016">
        <v>3</v>
      </c>
      <c r="M31" s="846">
        <v>15</v>
      </c>
      <c r="N31" s="1016">
        <v>6</v>
      </c>
      <c r="O31" s="1016">
        <v>5</v>
      </c>
      <c r="P31" s="846">
        <v>35</v>
      </c>
      <c r="Q31" s="846">
        <v>15</v>
      </c>
      <c r="R31" s="846">
        <v>8</v>
      </c>
      <c r="S31" s="1120" t="s">
        <v>761</v>
      </c>
      <c r="T31" s="1018">
        <v>1</v>
      </c>
      <c r="U31" s="1013">
        <v>45</v>
      </c>
      <c r="V31" s="1012">
        <v>25</v>
      </c>
      <c r="W31" s="845" t="s">
        <v>761</v>
      </c>
      <c r="X31" s="1016">
        <v>16</v>
      </c>
      <c r="Y31" s="846">
        <v>71</v>
      </c>
      <c r="Z31" s="1011">
        <v>6</v>
      </c>
      <c r="AA31" s="1012">
        <v>6</v>
      </c>
      <c r="AB31" s="1016">
        <v>8</v>
      </c>
      <c r="AC31" s="845" t="s">
        <v>761</v>
      </c>
      <c r="AD31" s="1016">
        <v>2</v>
      </c>
      <c r="AE31" s="1016">
        <v>30</v>
      </c>
      <c r="AF31" s="846">
        <v>20</v>
      </c>
      <c r="AG31" s="845" t="s">
        <v>761</v>
      </c>
      <c r="AH31" s="1016">
        <v>12</v>
      </c>
      <c r="AI31" s="846">
        <v>24</v>
      </c>
      <c r="AJ31" s="846">
        <v>53</v>
      </c>
      <c r="AK31" s="1011">
        <v>4</v>
      </c>
      <c r="AL31" s="1013">
        <v>0</v>
      </c>
      <c r="AM31" s="1012">
        <v>29</v>
      </c>
      <c r="AN31" s="1011">
        <v>19</v>
      </c>
      <c r="AO31" s="1012">
        <v>2</v>
      </c>
      <c r="AP31" s="1011">
        <v>30</v>
      </c>
      <c r="AQ31" s="1012">
        <v>0</v>
      </c>
      <c r="AR31" s="846">
        <v>11</v>
      </c>
      <c r="AS31" s="846">
        <v>33</v>
      </c>
      <c r="AT31" s="846">
        <v>37</v>
      </c>
      <c r="AU31" s="846">
        <v>23</v>
      </c>
      <c r="AV31" s="846">
        <v>7</v>
      </c>
      <c r="AW31" s="1016">
        <v>1</v>
      </c>
      <c r="AX31" s="846">
        <v>0</v>
      </c>
      <c r="AY31" s="846">
        <v>17</v>
      </c>
      <c r="AZ31" s="846">
        <v>0</v>
      </c>
      <c r="BA31" s="846">
        <v>6</v>
      </c>
      <c r="BB31" s="1015">
        <v>5</v>
      </c>
    </row>
    <row r="32" spans="2:54" s="775" customFormat="1" ht="12.75" customHeight="1">
      <c r="B32" s="852" t="s">
        <v>108</v>
      </c>
      <c r="C32" s="1030"/>
      <c r="D32" s="1034">
        <v>584</v>
      </c>
      <c r="E32" s="833">
        <f>SUM(E33:E36)</f>
        <v>198</v>
      </c>
      <c r="F32" s="832" t="s">
        <v>773</v>
      </c>
      <c r="G32" s="1036">
        <f>SUM(G33:G36)</f>
        <v>8</v>
      </c>
      <c r="H32" s="1105" t="s">
        <v>761</v>
      </c>
      <c r="I32" s="1036">
        <f>SUM(I33:I36)</f>
        <v>43</v>
      </c>
      <c r="J32" s="832" t="s">
        <v>761</v>
      </c>
      <c r="K32" s="1036">
        <f aca="true" t="shared" si="8" ref="K32:R32">SUM(K33:K36)</f>
        <v>54</v>
      </c>
      <c r="L32" s="1036">
        <f t="shared" si="8"/>
        <v>8</v>
      </c>
      <c r="M32" s="833">
        <f t="shared" si="8"/>
        <v>11</v>
      </c>
      <c r="N32" s="1036">
        <f t="shared" si="8"/>
        <v>21</v>
      </c>
      <c r="O32" s="1036">
        <f t="shared" si="8"/>
        <v>3</v>
      </c>
      <c r="P32" s="833">
        <f t="shared" si="8"/>
        <v>29</v>
      </c>
      <c r="Q32" s="833">
        <f t="shared" si="8"/>
        <v>11</v>
      </c>
      <c r="R32" s="833">
        <f t="shared" si="8"/>
        <v>28</v>
      </c>
      <c r="S32" s="1072" t="s">
        <v>761</v>
      </c>
      <c r="T32" s="1037">
        <f>SUM(T33:T36)</f>
        <v>1</v>
      </c>
      <c r="U32" s="1037">
        <f>SUM(U33:U36)</f>
        <v>71</v>
      </c>
      <c r="V32" s="889">
        <f>SUM(V33:V36)</f>
        <v>31</v>
      </c>
      <c r="W32" s="832" t="s">
        <v>761</v>
      </c>
      <c r="X32" s="1036">
        <f>SUM(X33:X36)</f>
        <v>7</v>
      </c>
      <c r="Y32" s="833">
        <f>SUM(Y33:Y36)</f>
        <v>75</v>
      </c>
      <c r="Z32" s="1036">
        <f>SUM(Z33:Z36)</f>
        <v>3</v>
      </c>
      <c r="AA32" s="889">
        <f>SUM(AA33:AA36)</f>
        <v>4</v>
      </c>
      <c r="AB32" s="1036">
        <f>SUM(AB33:AB36)</f>
        <v>5</v>
      </c>
      <c r="AC32" s="832" t="s">
        <v>761</v>
      </c>
      <c r="AD32" s="1036">
        <f>SUM(AD33:AD36)</f>
        <v>1</v>
      </c>
      <c r="AE32" s="1036">
        <f>SUM(AE33:AE36)</f>
        <v>29</v>
      </c>
      <c r="AF32" s="833">
        <f>SUM(AF33:AF36)</f>
        <v>15</v>
      </c>
      <c r="AG32" s="832" t="s">
        <v>761</v>
      </c>
      <c r="AH32" s="1036">
        <f aca="true" t="shared" si="9" ref="AH32:BB32">SUM(AH33:AH36)</f>
        <v>12</v>
      </c>
      <c r="AI32" s="833">
        <f t="shared" si="9"/>
        <v>14</v>
      </c>
      <c r="AJ32" s="833">
        <f t="shared" si="9"/>
        <v>71</v>
      </c>
      <c r="AK32" s="1036">
        <f t="shared" si="9"/>
        <v>2</v>
      </c>
      <c r="AL32" s="1037">
        <f t="shared" si="9"/>
        <v>0</v>
      </c>
      <c r="AM32" s="889">
        <f t="shared" si="9"/>
        <v>36</v>
      </c>
      <c r="AN32" s="1036">
        <f t="shared" si="9"/>
        <v>24</v>
      </c>
      <c r="AO32" s="889">
        <f t="shared" si="9"/>
        <v>1</v>
      </c>
      <c r="AP32" s="1036">
        <f t="shared" si="9"/>
        <v>30</v>
      </c>
      <c r="AQ32" s="889">
        <f t="shared" si="9"/>
        <v>0</v>
      </c>
      <c r="AR32" s="833">
        <f t="shared" si="9"/>
        <v>5</v>
      </c>
      <c r="AS32" s="833">
        <f t="shared" si="9"/>
        <v>66</v>
      </c>
      <c r="AT32" s="833">
        <f t="shared" si="9"/>
        <v>27</v>
      </c>
      <c r="AU32" s="833">
        <f t="shared" si="9"/>
        <v>14</v>
      </c>
      <c r="AV32" s="833">
        <f t="shared" si="9"/>
        <v>4</v>
      </c>
      <c r="AW32" s="1036">
        <f t="shared" si="9"/>
        <v>1</v>
      </c>
      <c r="AX32" s="833">
        <f t="shared" si="9"/>
        <v>0</v>
      </c>
      <c r="AY32" s="833">
        <f t="shared" si="9"/>
        <v>16</v>
      </c>
      <c r="AZ32" s="833">
        <f t="shared" si="9"/>
        <v>0</v>
      </c>
      <c r="BA32" s="833">
        <f t="shared" si="9"/>
        <v>6</v>
      </c>
      <c r="BB32" s="1038">
        <f t="shared" si="9"/>
        <v>0</v>
      </c>
    </row>
    <row r="33" spans="2:54" s="775" customFormat="1" ht="12">
      <c r="B33" s="856"/>
      <c r="C33" s="1033" t="s">
        <v>109</v>
      </c>
      <c r="D33" s="1034">
        <v>407</v>
      </c>
      <c r="E33" s="1035">
        <v>136</v>
      </c>
      <c r="F33" s="832" t="s">
        <v>773</v>
      </c>
      <c r="G33" s="1036">
        <v>6</v>
      </c>
      <c r="H33" s="1105" t="s">
        <v>761</v>
      </c>
      <c r="I33" s="1036">
        <v>33</v>
      </c>
      <c r="J33" s="832" t="s">
        <v>761</v>
      </c>
      <c r="K33" s="1036">
        <v>34</v>
      </c>
      <c r="L33" s="1036">
        <v>3</v>
      </c>
      <c r="M33" s="833">
        <v>6</v>
      </c>
      <c r="N33" s="1036">
        <v>13</v>
      </c>
      <c r="O33" s="1036">
        <v>0</v>
      </c>
      <c r="P33" s="833">
        <v>20</v>
      </c>
      <c r="Q33" s="833">
        <v>6</v>
      </c>
      <c r="R33" s="833">
        <v>21</v>
      </c>
      <c r="S33" s="1072" t="s">
        <v>761</v>
      </c>
      <c r="T33" s="1037">
        <v>1</v>
      </c>
      <c r="U33" s="1037">
        <v>48</v>
      </c>
      <c r="V33" s="889">
        <v>17</v>
      </c>
      <c r="W33" s="832" t="s">
        <v>761</v>
      </c>
      <c r="X33" s="1036">
        <v>5</v>
      </c>
      <c r="Y33" s="833">
        <v>49</v>
      </c>
      <c r="Z33" s="1036">
        <v>0</v>
      </c>
      <c r="AA33" s="889">
        <v>3</v>
      </c>
      <c r="AB33" s="1036">
        <v>4</v>
      </c>
      <c r="AC33" s="832" t="s">
        <v>761</v>
      </c>
      <c r="AD33" s="1036">
        <v>0</v>
      </c>
      <c r="AE33" s="1036">
        <v>17</v>
      </c>
      <c r="AF33" s="833">
        <v>7</v>
      </c>
      <c r="AG33" s="832" t="s">
        <v>761</v>
      </c>
      <c r="AH33" s="1036">
        <v>10</v>
      </c>
      <c r="AI33" s="833">
        <v>11</v>
      </c>
      <c r="AJ33" s="833">
        <v>49</v>
      </c>
      <c r="AK33" s="1036">
        <v>0</v>
      </c>
      <c r="AL33" s="1037">
        <v>0</v>
      </c>
      <c r="AM33" s="889">
        <v>24</v>
      </c>
      <c r="AN33" s="1036">
        <v>14</v>
      </c>
      <c r="AO33" s="889">
        <v>1</v>
      </c>
      <c r="AP33" s="1036">
        <v>23</v>
      </c>
      <c r="AQ33" s="889">
        <v>0</v>
      </c>
      <c r="AR33" s="833">
        <v>4</v>
      </c>
      <c r="AS33" s="833">
        <v>46</v>
      </c>
      <c r="AT33" s="833">
        <v>18</v>
      </c>
      <c r="AU33" s="833">
        <v>11</v>
      </c>
      <c r="AV33" s="833">
        <v>3</v>
      </c>
      <c r="AW33" s="1036">
        <v>1</v>
      </c>
      <c r="AX33" s="833">
        <v>0</v>
      </c>
      <c r="AY33" s="833">
        <v>12</v>
      </c>
      <c r="AZ33" s="833">
        <v>0</v>
      </c>
      <c r="BA33" s="833">
        <v>4</v>
      </c>
      <c r="BB33" s="1038">
        <v>0</v>
      </c>
    </row>
    <row r="34" spans="2:54" s="775" customFormat="1" ht="12">
      <c r="B34" s="856"/>
      <c r="C34" s="1033" t="s">
        <v>785</v>
      </c>
      <c r="D34" s="1034">
        <v>124</v>
      </c>
      <c r="E34" s="1035">
        <v>44</v>
      </c>
      <c r="F34" s="832" t="s">
        <v>773</v>
      </c>
      <c r="G34" s="1036">
        <v>2</v>
      </c>
      <c r="H34" s="1105" t="s">
        <v>761</v>
      </c>
      <c r="I34" s="1036">
        <v>4</v>
      </c>
      <c r="J34" s="832" t="s">
        <v>761</v>
      </c>
      <c r="K34" s="1036">
        <v>11</v>
      </c>
      <c r="L34" s="1036">
        <v>4</v>
      </c>
      <c r="M34" s="833">
        <v>4</v>
      </c>
      <c r="N34" s="1036">
        <v>8</v>
      </c>
      <c r="O34" s="1036">
        <v>3</v>
      </c>
      <c r="P34" s="833">
        <v>5</v>
      </c>
      <c r="Q34" s="833">
        <v>3</v>
      </c>
      <c r="R34" s="833">
        <v>4</v>
      </c>
      <c r="S34" s="1072" t="s">
        <v>761</v>
      </c>
      <c r="T34" s="1037">
        <v>0</v>
      </c>
      <c r="U34" s="1037">
        <v>14</v>
      </c>
      <c r="V34" s="889">
        <v>6</v>
      </c>
      <c r="W34" s="832" t="s">
        <v>761</v>
      </c>
      <c r="X34" s="1036">
        <v>1</v>
      </c>
      <c r="Y34" s="833">
        <v>20</v>
      </c>
      <c r="Z34" s="1036">
        <v>3</v>
      </c>
      <c r="AA34" s="889">
        <v>1</v>
      </c>
      <c r="AB34" s="1036">
        <v>1</v>
      </c>
      <c r="AC34" s="832" t="s">
        <v>761</v>
      </c>
      <c r="AD34" s="1036">
        <v>0</v>
      </c>
      <c r="AE34" s="1036">
        <v>9</v>
      </c>
      <c r="AF34" s="833">
        <v>7</v>
      </c>
      <c r="AG34" s="832" t="s">
        <v>761</v>
      </c>
      <c r="AH34" s="1036">
        <v>2</v>
      </c>
      <c r="AI34" s="833">
        <v>2</v>
      </c>
      <c r="AJ34" s="833">
        <v>17</v>
      </c>
      <c r="AK34" s="1036">
        <v>2</v>
      </c>
      <c r="AL34" s="1037">
        <v>0</v>
      </c>
      <c r="AM34" s="889">
        <v>8</v>
      </c>
      <c r="AN34" s="1036">
        <v>6</v>
      </c>
      <c r="AO34" s="889">
        <v>0</v>
      </c>
      <c r="AP34" s="1036">
        <v>6</v>
      </c>
      <c r="AQ34" s="889">
        <v>0</v>
      </c>
      <c r="AR34" s="833">
        <v>0</v>
      </c>
      <c r="AS34" s="833">
        <v>12</v>
      </c>
      <c r="AT34" s="833">
        <v>7</v>
      </c>
      <c r="AU34" s="833">
        <v>3</v>
      </c>
      <c r="AV34" s="833">
        <v>1</v>
      </c>
      <c r="AW34" s="1036">
        <v>0</v>
      </c>
      <c r="AX34" s="833">
        <v>0</v>
      </c>
      <c r="AY34" s="833">
        <v>4</v>
      </c>
      <c r="AZ34" s="833">
        <v>0</v>
      </c>
      <c r="BA34" s="833">
        <v>2</v>
      </c>
      <c r="BB34" s="1038">
        <v>0</v>
      </c>
    </row>
    <row r="35" spans="2:54" s="775" customFormat="1" ht="12">
      <c r="B35" s="856"/>
      <c r="C35" s="1033" t="s">
        <v>786</v>
      </c>
      <c r="D35" s="1034">
        <v>32</v>
      </c>
      <c r="E35" s="1035">
        <v>9</v>
      </c>
      <c r="F35" s="832" t="s">
        <v>773</v>
      </c>
      <c r="G35" s="1036">
        <v>0</v>
      </c>
      <c r="H35" s="1105" t="s">
        <v>761</v>
      </c>
      <c r="I35" s="1036">
        <v>4</v>
      </c>
      <c r="J35" s="832" t="s">
        <v>761</v>
      </c>
      <c r="K35" s="1036">
        <v>5</v>
      </c>
      <c r="L35" s="1036">
        <v>0</v>
      </c>
      <c r="M35" s="833">
        <v>0</v>
      </c>
      <c r="N35" s="1036">
        <v>0</v>
      </c>
      <c r="O35" s="1036">
        <v>0</v>
      </c>
      <c r="P35" s="833">
        <v>2</v>
      </c>
      <c r="Q35" s="833">
        <v>1</v>
      </c>
      <c r="R35" s="833">
        <v>2</v>
      </c>
      <c r="S35" s="1072" t="s">
        <v>761</v>
      </c>
      <c r="T35" s="1037">
        <v>0</v>
      </c>
      <c r="U35" s="1037">
        <v>6</v>
      </c>
      <c r="V35" s="889">
        <v>7</v>
      </c>
      <c r="W35" s="832" t="s">
        <v>761</v>
      </c>
      <c r="X35" s="1036">
        <v>0</v>
      </c>
      <c r="Y35" s="833">
        <v>3</v>
      </c>
      <c r="Z35" s="1036">
        <v>0</v>
      </c>
      <c r="AA35" s="889">
        <v>0</v>
      </c>
      <c r="AB35" s="1036">
        <v>0</v>
      </c>
      <c r="AC35" s="832" t="s">
        <v>761</v>
      </c>
      <c r="AD35" s="1036">
        <v>1</v>
      </c>
      <c r="AE35" s="1036">
        <v>2</v>
      </c>
      <c r="AF35" s="833">
        <v>0</v>
      </c>
      <c r="AG35" s="832" t="s">
        <v>761</v>
      </c>
      <c r="AH35" s="1036">
        <v>0</v>
      </c>
      <c r="AI35" s="833">
        <v>1</v>
      </c>
      <c r="AJ35" s="833">
        <v>2</v>
      </c>
      <c r="AK35" s="1036">
        <v>0</v>
      </c>
      <c r="AL35" s="1037">
        <v>0</v>
      </c>
      <c r="AM35" s="889">
        <v>3</v>
      </c>
      <c r="AN35" s="1036">
        <v>1</v>
      </c>
      <c r="AO35" s="889">
        <v>0</v>
      </c>
      <c r="AP35" s="1036">
        <v>1</v>
      </c>
      <c r="AQ35" s="889">
        <v>0</v>
      </c>
      <c r="AR35" s="833">
        <v>1</v>
      </c>
      <c r="AS35" s="833">
        <v>4</v>
      </c>
      <c r="AT35" s="833">
        <v>1</v>
      </c>
      <c r="AU35" s="833">
        <v>0</v>
      </c>
      <c r="AV35" s="833">
        <v>0</v>
      </c>
      <c r="AW35" s="1036">
        <v>0</v>
      </c>
      <c r="AX35" s="833">
        <v>0</v>
      </c>
      <c r="AY35" s="833">
        <v>0</v>
      </c>
      <c r="AZ35" s="833">
        <v>0</v>
      </c>
      <c r="BA35" s="833">
        <v>0</v>
      </c>
      <c r="BB35" s="1038">
        <v>0</v>
      </c>
    </row>
    <row r="36" spans="2:54" s="775" customFormat="1" ht="12">
      <c r="B36" s="882"/>
      <c r="C36" s="1052" t="s">
        <v>787</v>
      </c>
      <c r="D36" s="1044">
        <v>21</v>
      </c>
      <c r="E36" s="1041">
        <v>9</v>
      </c>
      <c r="F36" s="864" t="s">
        <v>773</v>
      </c>
      <c r="G36" s="1042">
        <v>0</v>
      </c>
      <c r="H36" s="1108" t="s">
        <v>761</v>
      </c>
      <c r="I36" s="1042">
        <v>2</v>
      </c>
      <c r="J36" s="864" t="s">
        <v>761</v>
      </c>
      <c r="K36" s="1042">
        <v>4</v>
      </c>
      <c r="L36" s="1042">
        <v>1</v>
      </c>
      <c r="M36" s="865">
        <v>1</v>
      </c>
      <c r="N36" s="1042">
        <v>0</v>
      </c>
      <c r="O36" s="1042">
        <v>0</v>
      </c>
      <c r="P36" s="865">
        <v>2</v>
      </c>
      <c r="Q36" s="865">
        <v>1</v>
      </c>
      <c r="R36" s="865">
        <v>1</v>
      </c>
      <c r="S36" s="1073" t="s">
        <v>761</v>
      </c>
      <c r="T36" s="1043">
        <v>0</v>
      </c>
      <c r="U36" s="1043">
        <v>3</v>
      </c>
      <c r="V36" s="862">
        <v>1</v>
      </c>
      <c r="W36" s="864" t="s">
        <v>761</v>
      </c>
      <c r="X36" s="1042">
        <v>1</v>
      </c>
      <c r="Y36" s="865">
        <v>3</v>
      </c>
      <c r="Z36" s="1042">
        <v>0</v>
      </c>
      <c r="AA36" s="862">
        <v>0</v>
      </c>
      <c r="AB36" s="1042">
        <v>0</v>
      </c>
      <c r="AC36" s="864" t="s">
        <v>761</v>
      </c>
      <c r="AD36" s="1042">
        <v>0</v>
      </c>
      <c r="AE36" s="1042">
        <v>1</v>
      </c>
      <c r="AF36" s="865">
        <v>1</v>
      </c>
      <c r="AG36" s="864" t="s">
        <v>761</v>
      </c>
      <c r="AH36" s="1042">
        <v>0</v>
      </c>
      <c r="AI36" s="865">
        <v>0</v>
      </c>
      <c r="AJ36" s="865">
        <v>3</v>
      </c>
      <c r="AK36" s="1042">
        <v>0</v>
      </c>
      <c r="AL36" s="1043">
        <v>0</v>
      </c>
      <c r="AM36" s="862">
        <v>1</v>
      </c>
      <c r="AN36" s="1042">
        <v>3</v>
      </c>
      <c r="AO36" s="862">
        <v>0</v>
      </c>
      <c r="AP36" s="1042">
        <v>0</v>
      </c>
      <c r="AQ36" s="862">
        <v>0</v>
      </c>
      <c r="AR36" s="865">
        <v>0</v>
      </c>
      <c r="AS36" s="865">
        <v>4</v>
      </c>
      <c r="AT36" s="865">
        <v>1</v>
      </c>
      <c r="AU36" s="865">
        <v>0</v>
      </c>
      <c r="AV36" s="865">
        <v>0</v>
      </c>
      <c r="AW36" s="1042">
        <v>0</v>
      </c>
      <c r="AX36" s="865">
        <v>0</v>
      </c>
      <c r="AY36" s="865">
        <v>0</v>
      </c>
      <c r="AZ36" s="865">
        <v>0</v>
      </c>
      <c r="BA36" s="865">
        <v>0</v>
      </c>
      <c r="BB36" s="1045">
        <v>0</v>
      </c>
    </row>
    <row r="37" spans="2:54" s="775" customFormat="1" ht="12.75" customHeight="1">
      <c r="B37" s="856" t="s">
        <v>788</v>
      </c>
      <c r="C37" s="1033"/>
      <c r="D37" s="1034">
        <v>448</v>
      </c>
      <c r="E37" s="833">
        <f>SUM(E38:E43)</f>
        <v>189</v>
      </c>
      <c r="F37" s="832" t="s">
        <v>773</v>
      </c>
      <c r="G37" s="1036">
        <f>SUM(G38:G43)</f>
        <v>20</v>
      </c>
      <c r="H37" s="1105" t="s">
        <v>761</v>
      </c>
      <c r="I37" s="1036">
        <f>SUM(I38:I43)</f>
        <v>50</v>
      </c>
      <c r="J37" s="832" t="s">
        <v>761</v>
      </c>
      <c r="K37" s="1036">
        <f aca="true" t="shared" si="10" ref="K37:R37">SUM(K38:K43)</f>
        <v>53</v>
      </c>
      <c r="L37" s="1036">
        <f t="shared" si="10"/>
        <v>1</v>
      </c>
      <c r="M37" s="833">
        <f t="shared" si="10"/>
        <v>14</v>
      </c>
      <c r="N37" s="1036">
        <f t="shared" si="10"/>
        <v>6</v>
      </c>
      <c r="O37" s="1036">
        <f t="shared" si="10"/>
        <v>1</v>
      </c>
      <c r="P37" s="833">
        <f t="shared" si="10"/>
        <v>18</v>
      </c>
      <c r="Q37" s="833">
        <f t="shared" si="10"/>
        <v>9</v>
      </c>
      <c r="R37" s="833">
        <f t="shared" si="10"/>
        <v>18</v>
      </c>
      <c r="S37" s="1072" t="s">
        <v>761</v>
      </c>
      <c r="T37" s="1037">
        <f>SUM(T38:T43)</f>
        <v>0</v>
      </c>
      <c r="U37" s="1037">
        <f>SUM(U38:U43)</f>
        <v>46</v>
      </c>
      <c r="V37" s="889">
        <f>SUM(V38:V43)</f>
        <v>22</v>
      </c>
      <c r="W37" s="832" t="s">
        <v>761</v>
      </c>
      <c r="X37" s="1036">
        <f>SUM(X38:X43)</f>
        <v>4</v>
      </c>
      <c r="Y37" s="833">
        <f>SUM(Y38:Y43)</f>
        <v>84</v>
      </c>
      <c r="Z37" s="1036">
        <f>SUM(Z38:Z43)</f>
        <v>3</v>
      </c>
      <c r="AA37" s="889">
        <f>SUM(AA38:AA43)</f>
        <v>5</v>
      </c>
      <c r="AB37" s="1036">
        <f>SUM(AB38:AB43)</f>
        <v>1</v>
      </c>
      <c r="AC37" s="832" t="s">
        <v>761</v>
      </c>
      <c r="AD37" s="1036">
        <f>SUM(AD38:AD43)</f>
        <v>1</v>
      </c>
      <c r="AE37" s="1036">
        <f>SUM(AE38:AE43)</f>
        <v>11</v>
      </c>
      <c r="AF37" s="833">
        <f>SUM(AF38:AF43)</f>
        <v>11</v>
      </c>
      <c r="AG37" s="832" t="s">
        <v>761</v>
      </c>
      <c r="AH37" s="1036">
        <f aca="true" t="shared" si="11" ref="AH37:BB37">SUM(AH38:AH43)</f>
        <v>7</v>
      </c>
      <c r="AI37" s="833">
        <f t="shared" si="11"/>
        <v>11</v>
      </c>
      <c r="AJ37" s="833">
        <f t="shared" si="11"/>
        <v>54</v>
      </c>
      <c r="AK37" s="1036">
        <f t="shared" si="11"/>
        <v>3</v>
      </c>
      <c r="AL37" s="1037">
        <f t="shared" si="11"/>
        <v>0</v>
      </c>
      <c r="AM37" s="889">
        <f t="shared" si="11"/>
        <v>17</v>
      </c>
      <c r="AN37" s="1036">
        <f t="shared" si="11"/>
        <v>13</v>
      </c>
      <c r="AO37" s="889">
        <f t="shared" si="11"/>
        <v>1</v>
      </c>
      <c r="AP37" s="1036">
        <f t="shared" si="11"/>
        <v>13</v>
      </c>
      <c r="AQ37" s="889">
        <f t="shared" si="11"/>
        <v>0</v>
      </c>
      <c r="AR37" s="833">
        <f t="shared" si="11"/>
        <v>3</v>
      </c>
      <c r="AS37" s="833">
        <f t="shared" si="11"/>
        <v>57</v>
      </c>
      <c r="AT37" s="833">
        <f t="shared" si="11"/>
        <v>15</v>
      </c>
      <c r="AU37" s="833">
        <f t="shared" si="11"/>
        <v>9</v>
      </c>
      <c r="AV37" s="833">
        <f t="shared" si="11"/>
        <v>0</v>
      </c>
      <c r="AW37" s="1036">
        <f t="shared" si="11"/>
        <v>0</v>
      </c>
      <c r="AX37" s="833">
        <f t="shared" si="11"/>
        <v>0</v>
      </c>
      <c r="AY37" s="833">
        <f t="shared" si="11"/>
        <v>21</v>
      </c>
      <c r="AZ37" s="833">
        <f t="shared" si="11"/>
        <v>0</v>
      </c>
      <c r="BA37" s="833">
        <f t="shared" si="11"/>
        <v>0</v>
      </c>
      <c r="BB37" s="1038">
        <f t="shared" si="11"/>
        <v>0</v>
      </c>
    </row>
    <row r="38" spans="2:54" s="775" customFormat="1" ht="12">
      <c r="B38" s="856"/>
      <c r="C38" s="1033" t="s">
        <v>789</v>
      </c>
      <c r="D38" s="1034">
        <v>75</v>
      </c>
      <c r="E38" s="889">
        <v>24</v>
      </c>
      <c r="F38" s="832" t="s">
        <v>773</v>
      </c>
      <c r="G38" s="1037">
        <v>3</v>
      </c>
      <c r="H38" s="1105" t="s">
        <v>761</v>
      </c>
      <c r="I38" s="1037">
        <v>7</v>
      </c>
      <c r="J38" s="832" t="s">
        <v>761</v>
      </c>
      <c r="K38" s="1037">
        <v>6</v>
      </c>
      <c r="L38" s="1037">
        <v>0</v>
      </c>
      <c r="M38" s="833">
        <v>0</v>
      </c>
      <c r="N38" s="1037">
        <v>0</v>
      </c>
      <c r="O38" s="1037">
        <v>0</v>
      </c>
      <c r="P38" s="833">
        <v>4</v>
      </c>
      <c r="Q38" s="833">
        <v>0</v>
      </c>
      <c r="R38" s="833">
        <v>1</v>
      </c>
      <c r="S38" s="1072" t="s">
        <v>761</v>
      </c>
      <c r="T38" s="1037">
        <v>0</v>
      </c>
      <c r="U38" s="1037">
        <v>6</v>
      </c>
      <c r="V38" s="889">
        <v>0</v>
      </c>
      <c r="W38" s="832" t="s">
        <v>761</v>
      </c>
      <c r="X38" s="1037">
        <v>0</v>
      </c>
      <c r="Y38" s="833">
        <v>15</v>
      </c>
      <c r="Z38" s="1037">
        <v>0</v>
      </c>
      <c r="AA38" s="889">
        <v>1</v>
      </c>
      <c r="AB38" s="1037">
        <v>1</v>
      </c>
      <c r="AC38" s="832" t="s">
        <v>761</v>
      </c>
      <c r="AD38" s="1037">
        <v>0</v>
      </c>
      <c r="AE38" s="1037">
        <v>1</v>
      </c>
      <c r="AF38" s="833">
        <v>4</v>
      </c>
      <c r="AG38" s="832" t="s">
        <v>761</v>
      </c>
      <c r="AH38" s="1037">
        <v>0</v>
      </c>
      <c r="AI38" s="1036">
        <v>7</v>
      </c>
      <c r="AJ38" s="833">
        <v>9</v>
      </c>
      <c r="AK38" s="1036">
        <v>0</v>
      </c>
      <c r="AL38" s="1037">
        <v>0</v>
      </c>
      <c r="AM38" s="889">
        <v>2</v>
      </c>
      <c r="AN38" s="1036">
        <v>2</v>
      </c>
      <c r="AO38" s="889">
        <v>0</v>
      </c>
      <c r="AP38" s="1036">
        <v>5</v>
      </c>
      <c r="AQ38" s="889">
        <v>0</v>
      </c>
      <c r="AR38" s="833">
        <v>1</v>
      </c>
      <c r="AS38" s="1036">
        <v>7</v>
      </c>
      <c r="AT38" s="889">
        <v>3</v>
      </c>
      <c r="AU38" s="1036">
        <v>2</v>
      </c>
      <c r="AV38" s="1036">
        <v>0</v>
      </c>
      <c r="AW38" s="1037">
        <v>0</v>
      </c>
      <c r="AX38" s="1036">
        <v>0</v>
      </c>
      <c r="AY38" s="1036">
        <v>4</v>
      </c>
      <c r="AZ38" s="889">
        <v>0</v>
      </c>
      <c r="BA38" s="833">
        <v>0</v>
      </c>
      <c r="BB38" s="1038">
        <v>0</v>
      </c>
    </row>
    <row r="39" spans="2:54" s="775" customFormat="1" ht="12">
      <c r="B39" s="856"/>
      <c r="C39" s="1033" t="s">
        <v>790</v>
      </c>
      <c r="D39" s="1034">
        <v>140</v>
      </c>
      <c r="E39" s="889">
        <v>57</v>
      </c>
      <c r="F39" s="832" t="s">
        <v>773</v>
      </c>
      <c r="G39" s="1037">
        <v>5</v>
      </c>
      <c r="H39" s="1105" t="s">
        <v>761</v>
      </c>
      <c r="I39" s="1037">
        <v>18</v>
      </c>
      <c r="J39" s="832" t="s">
        <v>761</v>
      </c>
      <c r="K39" s="1037">
        <v>16</v>
      </c>
      <c r="L39" s="1037">
        <v>0</v>
      </c>
      <c r="M39" s="833">
        <v>3</v>
      </c>
      <c r="N39" s="1037">
        <v>0</v>
      </c>
      <c r="O39" s="1037">
        <v>1</v>
      </c>
      <c r="P39" s="833">
        <v>5</v>
      </c>
      <c r="Q39" s="833">
        <v>3</v>
      </c>
      <c r="R39" s="833">
        <v>6</v>
      </c>
      <c r="S39" s="1072" t="s">
        <v>761</v>
      </c>
      <c r="T39" s="1037">
        <v>0</v>
      </c>
      <c r="U39" s="1037">
        <v>14</v>
      </c>
      <c r="V39" s="889">
        <v>9</v>
      </c>
      <c r="W39" s="832" t="s">
        <v>761</v>
      </c>
      <c r="X39" s="1037">
        <v>1</v>
      </c>
      <c r="Y39" s="833">
        <v>27</v>
      </c>
      <c r="Z39" s="1037">
        <v>2</v>
      </c>
      <c r="AA39" s="889">
        <v>3</v>
      </c>
      <c r="AB39" s="1037">
        <v>0</v>
      </c>
      <c r="AC39" s="832" t="s">
        <v>761</v>
      </c>
      <c r="AD39" s="1037">
        <v>1</v>
      </c>
      <c r="AE39" s="1037">
        <v>7</v>
      </c>
      <c r="AF39" s="833">
        <v>4</v>
      </c>
      <c r="AG39" s="832" t="s">
        <v>761</v>
      </c>
      <c r="AH39" s="1037">
        <v>2</v>
      </c>
      <c r="AI39" s="1036">
        <v>2</v>
      </c>
      <c r="AJ39" s="833">
        <v>19</v>
      </c>
      <c r="AK39" s="1036">
        <v>0</v>
      </c>
      <c r="AL39" s="1037">
        <v>0</v>
      </c>
      <c r="AM39" s="889">
        <v>7</v>
      </c>
      <c r="AN39" s="1036">
        <v>5</v>
      </c>
      <c r="AO39" s="889">
        <v>0</v>
      </c>
      <c r="AP39" s="1036">
        <v>2</v>
      </c>
      <c r="AQ39" s="889">
        <v>0</v>
      </c>
      <c r="AR39" s="833">
        <v>1</v>
      </c>
      <c r="AS39" s="1036">
        <v>13</v>
      </c>
      <c r="AT39" s="889">
        <v>3</v>
      </c>
      <c r="AU39" s="1036">
        <v>3</v>
      </c>
      <c r="AV39" s="1036">
        <v>0</v>
      </c>
      <c r="AW39" s="1037">
        <v>0</v>
      </c>
      <c r="AX39" s="1036">
        <v>0</v>
      </c>
      <c r="AY39" s="1036">
        <v>3</v>
      </c>
      <c r="AZ39" s="889">
        <v>0</v>
      </c>
      <c r="BA39" s="833">
        <v>0</v>
      </c>
      <c r="BB39" s="1038">
        <v>0</v>
      </c>
    </row>
    <row r="40" spans="2:54" s="775" customFormat="1" ht="12">
      <c r="B40" s="856"/>
      <c r="C40" s="1033" t="s">
        <v>791</v>
      </c>
      <c r="D40" s="1034">
        <v>84</v>
      </c>
      <c r="E40" s="889">
        <v>42</v>
      </c>
      <c r="F40" s="832" t="s">
        <v>773</v>
      </c>
      <c r="G40" s="1037">
        <v>8</v>
      </c>
      <c r="H40" s="1105" t="s">
        <v>761</v>
      </c>
      <c r="I40" s="1037">
        <v>13</v>
      </c>
      <c r="J40" s="832" t="s">
        <v>761</v>
      </c>
      <c r="K40" s="1037">
        <v>18</v>
      </c>
      <c r="L40" s="1037">
        <v>0</v>
      </c>
      <c r="M40" s="833">
        <v>2</v>
      </c>
      <c r="N40" s="1037">
        <v>6</v>
      </c>
      <c r="O40" s="1037">
        <v>0</v>
      </c>
      <c r="P40" s="833">
        <v>5</v>
      </c>
      <c r="Q40" s="833">
        <v>1</v>
      </c>
      <c r="R40" s="833">
        <v>2</v>
      </c>
      <c r="S40" s="1072" t="s">
        <v>761</v>
      </c>
      <c r="T40" s="1037">
        <v>0</v>
      </c>
      <c r="U40" s="1037">
        <v>11</v>
      </c>
      <c r="V40" s="889">
        <v>0</v>
      </c>
      <c r="W40" s="832" t="s">
        <v>761</v>
      </c>
      <c r="X40" s="1037">
        <v>0</v>
      </c>
      <c r="Y40" s="833">
        <v>15</v>
      </c>
      <c r="Z40" s="1037">
        <v>1</v>
      </c>
      <c r="AA40" s="889">
        <v>1</v>
      </c>
      <c r="AB40" s="1037">
        <v>0</v>
      </c>
      <c r="AC40" s="832" t="s">
        <v>761</v>
      </c>
      <c r="AD40" s="1037">
        <v>0</v>
      </c>
      <c r="AE40" s="1037">
        <v>2</v>
      </c>
      <c r="AF40" s="833">
        <v>0</v>
      </c>
      <c r="AG40" s="832" t="s">
        <v>761</v>
      </c>
      <c r="AH40" s="1037">
        <v>4</v>
      </c>
      <c r="AI40" s="1036">
        <v>1</v>
      </c>
      <c r="AJ40" s="833">
        <v>11</v>
      </c>
      <c r="AK40" s="1036">
        <v>2</v>
      </c>
      <c r="AL40" s="1037">
        <v>0</v>
      </c>
      <c r="AM40" s="889">
        <v>3</v>
      </c>
      <c r="AN40" s="1036">
        <v>3</v>
      </c>
      <c r="AO40" s="889">
        <v>1</v>
      </c>
      <c r="AP40" s="1036">
        <v>3</v>
      </c>
      <c r="AQ40" s="889">
        <v>0</v>
      </c>
      <c r="AR40" s="833">
        <v>0</v>
      </c>
      <c r="AS40" s="1036">
        <v>15</v>
      </c>
      <c r="AT40" s="889">
        <v>5</v>
      </c>
      <c r="AU40" s="1036">
        <v>0</v>
      </c>
      <c r="AV40" s="1036">
        <v>0</v>
      </c>
      <c r="AW40" s="1037">
        <v>0</v>
      </c>
      <c r="AX40" s="1036">
        <v>0</v>
      </c>
      <c r="AY40" s="1036">
        <v>2</v>
      </c>
      <c r="AZ40" s="889">
        <v>0</v>
      </c>
      <c r="BA40" s="833">
        <v>0</v>
      </c>
      <c r="BB40" s="1038">
        <v>0</v>
      </c>
    </row>
    <row r="41" spans="2:54" s="775" customFormat="1" ht="12">
      <c r="B41" s="877"/>
      <c r="C41" s="1033" t="s">
        <v>792</v>
      </c>
      <c r="D41" s="1034">
        <v>77</v>
      </c>
      <c r="E41" s="889">
        <v>35</v>
      </c>
      <c r="F41" s="832" t="s">
        <v>773</v>
      </c>
      <c r="G41" s="1037">
        <v>0</v>
      </c>
      <c r="H41" s="1105" t="s">
        <v>761</v>
      </c>
      <c r="I41" s="1037">
        <v>4</v>
      </c>
      <c r="J41" s="832" t="s">
        <v>761</v>
      </c>
      <c r="K41" s="1037">
        <v>3</v>
      </c>
      <c r="L41" s="1037">
        <v>0</v>
      </c>
      <c r="M41" s="833">
        <v>5</v>
      </c>
      <c r="N41" s="1037">
        <v>0</v>
      </c>
      <c r="O41" s="1037">
        <v>0</v>
      </c>
      <c r="P41" s="833">
        <v>4</v>
      </c>
      <c r="Q41" s="833">
        <v>4</v>
      </c>
      <c r="R41" s="833">
        <v>2</v>
      </c>
      <c r="S41" s="1072" t="s">
        <v>761</v>
      </c>
      <c r="T41" s="1037">
        <v>0</v>
      </c>
      <c r="U41" s="1037">
        <v>8</v>
      </c>
      <c r="V41" s="889">
        <v>4</v>
      </c>
      <c r="W41" s="832" t="s">
        <v>761</v>
      </c>
      <c r="X41" s="1037">
        <v>1</v>
      </c>
      <c r="Y41" s="833">
        <v>9</v>
      </c>
      <c r="Z41" s="1037">
        <v>0</v>
      </c>
      <c r="AA41" s="889">
        <v>0</v>
      </c>
      <c r="AB41" s="1037">
        <v>0</v>
      </c>
      <c r="AC41" s="832" t="s">
        <v>761</v>
      </c>
      <c r="AD41" s="1037">
        <v>0</v>
      </c>
      <c r="AE41" s="1037">
        <v>0</v>
      </c>
      <c r="AF41" s="833">
        <v>1</v>
      </c>
      <c r="AG41" s="832" t="s">
        <v>761</v>
      </c>
      <c r="AH41" s="1037">
        <v>1</v>
      </c>
      <c r="AI41" s="1036">
        <v>0</v>
      </c>
      <c r="AJ41" s="833">
        <v>7</v>
      </c>
      <c r="AK41" s="1036">
        <v>1</v>
      </c>
      <c r="AL41" s="1037">
        <v>0</v>
      </c>
      <c r="AM41" s="889">
        <v>2</v>
      </c>
      <c r="AN41" s="1036">
        <v>2</v>
      </c>
      <c r="AO41" s="889">
        <v>0</v>
      </c>
      <c r="AP41" s="1036">
        <v>1</v>
      </c>
      <c r="AQ41" s="889">
        <v>0</v>
      </c>
      <c r="AR41" s="833">
        <v>1</v>
      </c>
      <c r="AS41" s="1036">
        <v>8</v>
      </c>
      <c r="AT41" s="889">
        <v>2</v>
      </c>
      <c r="AU41" s="1036">
        <v>1</v>
      </c>
      <c r="AV41" s="1036">
        <v>0</v>
      </c>
      <c r="AW41" s="1037">
        <v>0</v>
      </c>
      <c r="AX41" s="1036">
        <v>0</v>
      </c>
      <c r="AY41" s="1036">
        <v>12</v>
      </c>
      <c r="AZ41" s="889">
        <v>0</v>
      </c>
      <c r="BA41" s="833">
        <v>0</v>
      </c>
      <c r="BB41" s="1038">
        <v>0</v>
      </c>
    </row>
    <row r="42" spans="2:54" s="775" customFormat="1" ht="12">
      <c r="B42" s="856"/>
      <c r="C42" s="1033" t="s">
        <v>793</v>
      </c>
      <c r="D42" s="1034">
        <v>51</v>
      </c>
      <c r="E42" s="889">
        <v>16</v>
      </c>
      <c r="F42" s="832" t="s">
        <v>773</v>
      </c>
      <c r="G42" s="1037">
        <v>4</v>
      </c>
      <c r="H42" s="1105" t="s">
        <v>761</v>
      </c>
      <c r="I42" s="1037">
        <v>6</v>
      </c>
      <c r="J42" s="832" t="s">
        <v>761</v>
      </c>
      <c r="K42" s="1037">
        <v>5</v>
      </c>
      <c r="L42" s="1037">
        <v>1</v>
      </c>
      <c r="M42" s="833">
        <v>4</v>
      </c>
      <c r="N42" s="1037">
        <v>0</v>
      </c>
      <c r="O42" s="1037">
        <v>0</v>
      </c>
      <c r="P42" s="833">
        <v>0</v>
      </c>
      <c r="Q42" s="833">
        <v>1</v>
      </c>
      <c r="R42" s="833">
        <v>6</v>
      </c>
      <c r="S42" s="1072" t="s">
        <v>761</v>
      </c>
      <c r="T42" s="1037">
        <v>0</v>
      </c>
      <c r="U42" s="1037">
        <v>6</v>
      </c>
      <c r="V42" s="889">
        <v>8</v>
      </c>
      <c r="W42" s="832" t="s">
        <v>761</v>
      </c>
      <c r="X42" s="1037">
        <v>1</v>
      </c>
      <c r="Y42" s="833">
        <v>11</v>
      </c>
      <c r="Z42" s="1037">
        <v>0</v>
      </c>
      <c r="AA42" s="889">
        <v>0</v>
      </c>
      <c r="AB42" s="1037">
        <v>0</v>
      </c>
      <c r="AC42" s="832" t="s">
        <v>761</v>
      </c>
      <c r="AD42" s="1037">
        <v>0</v>
      </c>
      <c r="AE42" s="1037">
        <v>1</v>
      </c>
      <c r="AF42" s="833">
        <v>2</v>
      </c>
      <c r="AG42" s="832" t="s">
        <v>761</v>
      </c>
      <c r="AH42" s="1037">
        <v>0</v>
      </c>
      <c r="AI42" s="1036">
        <v>1</v>
      </c>
      <c r="AJ42" s="833">
        <v>7</v>
      </c>
      <c r="AK42" s="1036">
        <v>0</v>
      </c>
      <c r="AL42" s="1037">
        <v>0</v>
      </c>
      <c r="AM42" s="889">
        <v>3</v>
      </c>
      <c r="AN42" s="1036">
        <v>1</v>
      </c>
      <c r="AO42" s="889">
        <v>0</v>
      </c>
      <c r="AP42" s="1036">
        <v>0</v>
      </c>
      <c r="AQ42" s="889">
        <v>0</v>
      </c>
      <c r="AR42" s="833">
        <v>0</v>
      </c>
      <c r="AS42" s="1036">
        <v>9</v>
      </c>
      <c r="AT42" s="889">
        <v>2</v>
      </c>
      <c r="AU42" s="1036">
        <v>3</v>
      </c>
      <c r="AV42" s="1036">
        <v>0</v>
      </c>
      <c r="AW42" s="1037">
        <v>0</v>
      </c>
      <c r="AX42" s="1036">
        <v>0</v>
      </c>
      <c r="AY42" s="1036">
        <v>0</v>
      </c>
      <c r="AZ42" s="889">
        <v>0</v>
      </c>
      <c r="BA42" s="833">
        <v>0</v>
      </c>
      <c r="BB42" s="1038">
        <v>0</v>
      </c>
    </row>
    <row r="43" spans="2:54" s="775" customFormat="1" ht="12">
      <c r="B43" s="859"/>
      <c r="C43" s="1033" t="s">
        <v>794</v>
      </c>
      <c r="D43" s="1040">
        <v>21</v>
      </c>
      <c r="E43" s="1053">
        <v>15</v>
      </c>
      <c r="F43" s="864" t="s">
        <v>773</v>
      </c>
      <c r="G43" s="1110">
        <v>0</v>
      </c>
      <c r="H43" s="1108" t="s">
        <v>761</v>
      </c>
      <c r="I43" s="1110">
        <v>2</v>
      </c>
      <c r="J43" s="864" t="s">
        <v>761</v>
      </c>
      <c r="K43" s="1110">
        <v>5</v>
      </c>
      <c r="L43" s="1110">
        <v>0</v>
      </c>
      <c r="M43" s="865">
        <v>0</v>
      </c>
      <c r="N43" s="1110">
        <v>0</v>
      </c>
      <c r="O43" s="1110">
        <v>0</v>
      </c>
      <c r="P43" s="865">
        <v>0</v>
      </c>
      <c r="Q43" s="865">
        <v>0</v>
      </c>
      <c r="R43" s="865">
        <v>1</v>
      </c>
      <c r="S43" s="1073" t="s">
        <v>761</v>
      </c>
      <c r="T43" s="1110">
        <v>0</v>
      </c>
      <c r="U43" s="1043">
        <v>1</v>
      </c>
      <c r="V43" s="862">
        <v>1</v>
      </c>
      <c r="W43" s="864" t="s">
        <v>761</v>
      </c>
      <c r="X43" s="1110">
        <v>1</v>
      </c>
      <c r="Y43" s="865">
        <v>7</v>
      </c>
      <c r="Z43" s="1043">
        <v>0</v>
      </c>
      <c r="AA43" s="862">
        <v>0</v>
      </c>
      <c r="AB43" s="1110">
        <v>0</v>
      </c>
      <c r="AC43" s="864" t="s">
        <v>761</v>
      </c>
      <c r="AD43" s="1110">
        <v>0</v>
      </c>
      <c r="AE43" s="1110">
        <v>0</v>
      </c>
      <c r="AF43" s="865">
        <v>0</v>
      </c>
      <c r="AG43" s="864" t="s">
        <v>761</v>
      </c>
      <c r="AH43" s="1110">
        <v>0</v>
      </c>
      <c r="AI43" s="1042">
        <v>0</v>
      </c>
      <c r="AJ43" s="865">
        <v>1</v>
      </c>
      <c r="AK43" s="1042">
        <v>0</v>
      </c>
      <c r="AL43" s="1043">
        <v>0</v>
      </c>
      <c r="AM43" s="862">
        <v>0</v>
      </c>
      <c r="AN43" s="1042">
        <v>0</v>
      </c>
      <c r="AO43" s="862">
        <v>0</v>
      </c>
      <c r="AP43" s="1042">
        <v>2</v>
      </c>
      <c r="AQ43" s="862">
        <v>0</v>
      </c>
      <c r="AR43" s="865">
        <v>0</v>
      </c>
      <c r="AS43" s="1042">
        <v>5</v>
      </c>
      <c r="AT43" s="862">
        <v>0</v>
      </c>
      <c r="AU43" s="1042">
        <v>0</v>
      </c>
      <c r="AV43" s="1042">
        <v>0</v>
      </c>
      <c r="AW43" s="1110">
        <v>0</v>
      </c>
      <c r="AX43" s="1042">
        <v>0</v>
      </c>
      <c r="AY43" s="1042">
        <v>0</v>
      </c>
      <c r="AZ43" s="862">
        <v>0</v>
      </c>
      <c r="BA43" s="865">
        <v>0</v>
      </c>
      <c r="BB43" s="1045">
        <v>0</v>
      </c>
    </row>
    <row r="44" spans="2:54" s="775" customFormat="1" ht="12.75" customHeight="1">
      <c r="B44" s="852" t="s">
        <v>111</v>
      </c>
      <c r="C44" s="1030"/>
      <c r="D44" s="1034">
        <v>189</v>
      </c>
      <c r="E44" s="833">
        <f>SUM(E45:E48)</f>
        <v>83</v>
      </c>
      <c r="F44" s="832" t="s">
        <v>773</v>
      </c>
      <c r="G44" s="1036">
        <f>SUM(G45:G48)</f>
        <v>10</v>
      </c>
      <c r="H44" s="1105" t="s">
        <v>761</v>
      </c>
      <c r="I44" s="1036">
        <f>SUM(I45:I48)</f>
        <v>18</v>
      </c>
      <c r="J44" s="832" t="s">
        <v>761</v>
      </c>
      <c r="K44" s="1036">
        <f aca="true" t="shared" si="12" ref="K44:R44">SUM(K45:K48)</f>
        <v>25</v>
      </c>
      <c r="L44" s="1036">
        <f t="shared" si="12"/>
        <v>0</v>
      </c>
      <c r="M44" s="833">
        <f t="shared" si="12"/>
        <v>2</v>
      </c>
      <c r="N44" s="1036">
        <f t="shared" si="12"/>
        <v>3</v>
      </c>
      <c r="O44" s="1036">
        <f t="shared" si="12"/>
        <v>0</v>
      </c>
      <c r="P44" s="833">
        <f t="shared" si="12"/>
        <v>11</v>
      </c>
      <c r="Q44" s="833">
        <f t="shared" si="12"/>
        <v>2</v>
      </c>
      <c r="R44" s="833">
        <f t="shared" si="12"/>
        <v>4</v>
      </c>
      <c r="S44" s="1072" t="s">
        <v>761</v>
      </c>
      <c r="T44" s="1037">
        <f>SUM(T45:T48)</f>
        <v>0</v>
      </c>
      <c r="U44" s="1037">
        <f>SUM(U45:U48)</f>
        <v>33</v>
      </c>
      <c r="V44" s="889">
        <f>SUM(V45:V48)</f>
        <v>12</v>
      </c>
      <c r="W44" s="832" t="s">
        <v>761</v>
      </c>
      <c r="X44" s="1036">
        <f>SUM(X45:X48)</f>
        <v>2</v>
      </c>
      <c r="Y44" s="833">
        <f>SUM(Y45:Y48)</f>
        <v>36</v>
      </c>
      <c r="Z44" s="1036">
        <f>SUM(Z45:Z48)</f>
        <v>2</v>
      </c>
      <c r="AA44" s="889">
        <f>SUM(AA45:AA48)</f>
        <v>3</v>
      </c>
      <c r="AB44" s="1036">
        <f>SUM(AB45:AB48)</f>
        <v>2</v>
      </c>
      <c r="AC44" s="832" t="s">
        <v>761</v>
      </c>
      <c r="AD44" s="1036">
        <f>SUM(AD45:AD48)</f>
        <v>0</v>
      </c>
      <c r="AE44" s="1036">
        <f>SUM(AE45:AE48)</f>
        <v>6</v>
      </c>
      <c r="AF44" s="833">
        <f>SUM(AF45:AF48)</f>
        <v>3</v>
      </c>
      <c r="AG44" s="832" t="s">
        <v>761</v>
      </c>
      <c r="AH44" s="1036">
        <f aca="true" t="shared" si="13" ref="AH44:BB44">SUM(AH45:AH48)</f>
        <v>2</v>
      </c>
      <c r="AI44" s="833">
        <f t="shared" si="13"/>
        <v>3</v>
      </c>
      <c r="AJ44" s="833">
        <f t="shared" si="13"/>
        <v>36</v>
      </c>
      <c r="AK44" s="1036">
        <f t="shared" si="13"/>
        <v>2</v>
      </c>
      <c r="AL44" s="1037">
        <f t="shared" si="13"/>
        <v>1</v>
      </c>
      <c r="AM44" s="889">
        <f t="shared" si="13"/>
        <v>11</v>
      </c>
      <c r="AN44" s="1036">
        <f t="shared" si="13"/>
        <v>6</v>
      </c>
      <c r="AO44" s="889">
        <f t="shared" si="13"/>
        <v>1</v>
      </c>
      <c r="AP44" s="1036">
        <f t="shared" si="13"/>
        <v>5</v>
      </c>
      <c r="AQ44" s="889">
        <f t="shared" si="13"/>
        <v>0</v>
      </c>
      <c r="AR44" s="833">
        <f t="shared" si="13"/>
        <v>2</v>
      </c>
      <c r="AS44" s="833">
        <f t="shared" si="13"/>
        <v>35</v>
      </c>
      <c r="AT44" s="833">
        <f t="shared" si="13"/>
        <v>16</v>
      </c>
      <c r="AU44" s="833">
        <f t="shared" si="13"/>
        <v>11</v>
      </c>
      <c r="AV44" s="833">
        <f t="shared" si="13"/>
        <v>0</v>
      </c>
      <c r="AW44" s="1036">
        <f t="shared" si="13"/>
        <v>0</v>
      </c>
      <c r="AX44" s="833">
        <f t="shared" si="13"/>
        <v>1</v>
      </c>
      <c r="AY44" s="833">
        <f t="shared" si="13"/>
        <v>0</v>
      </c>
      <c r="AZ44" s="833">
        <f t="shared" si="13"/>
        <v>1</v>
      </c>
      <c r="BA44" s="833">
        <f t="shared" si="13"/>
        <v>0</v>
      </c>
      <c r="BB44" s="1038">
        <f t="shared" si="13"/>
        <v>0</v>
      </c>
    </row>
    <row r="45" spans="2:54" s="775" customFormat="1" ht="12">
      <c r="B45" s="856"/>
      <c r="C45" s="1033" t="s">
        <v>795</v>
      </c>
      <c r="D45" s="1034">
        <v>46</v>
      </c>
      <c r="E45" s="1054">
        <v>26</v>
      </c>
      <c r="F45" s="832" t="s">
        <v>773</v>
      </c>
      <c r="G45" s="1037">
        <v>2</v>
      </c>
      <c r="H45" s="1105" t="s">
        <v>761</v>
      </c>
      <c r="I45" s="1037">
        <v>2</v>
      </c>
      <c r="J45" s="832" t="s">
        <v>761</v>
      </c>
      <c r="K45" s="1037">
        <v>4</v>
      </c>
      <c r="L45" s="1037">
        <v>0</v>
      </c>
      <c r="M45" s="833">
        <v>0</v>
      </c>
      <c r="N45" s="1037">
        <v>2</v>
      </c>
      <c r="O45" s="1037">
        <v>0</v>
      </c>
      <c r="P45" s="833">
        <v>5</v>
      </c>
      <c r="Q45" s="833">
        <v>1</v>
      </c>
      <c r="R45" s="833">
        <v>2</v>
      </c>
      <c r="S45" s="1072" t="s">
        <v>761</v>
      </c>
      <c r="T45" s="1037">
        <v>0</v>
      </c>
      <c r="U45" s="1037">
        <v>10</v>
      </c>
      <c r="V45" s="889">
        <v>1</v>
      </c>
      <c r="W45" s="832" t="s">
        <v>761</v>
      </c>
      <c r="X45" s="1037">
        <v>1</v>
      </c>
      <c r="Y45" s="833">
        <v>14</v>
      </c>
      <c r="Z45" s="1037">
        <v>1</v>
      </c>
      <c r="AA45" s="889">
        <v>1</v>
      </c>
      <c r="AB45" s="1037">
        <v>0</v>
      </c>
      <c r="AC45" s="832" t="s">
        <v>761</v>
      </c>
      <c r="AD45" s="1037">
        <v>0</v>
      </c>
      <c r="AE45" s="1037">
        <v>1</v>
      </c>
      <c r="AF45" s="833">
        <v>2</v>
      </c>
      <c r="AG45" s="832" t="s">
        <v>761</v>
      </c>
      <c r="AH45" s="1037">
        <v>0</v>
      </c>
      <c r="AI45" s="1036">
        <v>0</v>
      </c>
      <c r="AJ45" s="833">
        <v>6</v>
      </c>
      <c r="AK45" s="1036">
        <v>0</v>
      </c>
      <c r="AL45" s="1037">
        <v>0</v>
      </c>
      <c r="AM45" s="889">
        <v>2</v>
      </c>
      <c r="AN45" s="1036">
        <v>1</v>
      </c>
      <c r="AO45" s="889">
        <v>1</v>
      </c>
      <c r="AP45" s="1036">
        <v>4</v>
      </c>
      <c r="AQ45" s="889">
        <v>0</v>
      </c>
      <c r="AR45" s="833">
        <v>1</v>
      </c>
      <c r="AS45" s="1036">
        <v>10</v>
      </c>
      <c r="AT45" s="889">
        <v>4</v>
      </c>
      <c r="AU45" s="1036">
        <v>1</v>
      </c>
      <c r="AV45" s="1036">
        <v>0</v>
      </c>
      <c r="AW45" s="1037">
        <v>0</v>
      </c>
      <c r="AX45" s="1036">
        <v>1</v>
      </c>
      <c r="AY45" s="1036">
        <v>0</v>
      </c>
      <c r="AZ45" s="889">
        <v>1</v>
      </c>
      <c r="BA45" s="833">
        <v>0</v>
      </c>
      <c r="BB45" s="1038">
        <v>0</v>
      </c>
    </row>
    <row r="46" spans="2:54" s="775" customFormat="1" ht="12">
      <c r="B46" s="856"/>
      <c r="C46" s="1033" t="s">
        <v>796</v>
      </c>
      <c r="D46" s="1034">
        <v>101</v>
      </c>
      <c r="E46" s="1054">
        <v>36</v>
      </c>
      <c r="F46" s="832" t="s">
        <v>773</v>
      </c>
      <c r="G46" s="1037">
        <v>5</v>
      </c>
      <c r="H46" s="1105" t="s">
        <v>761</v>
      </c>
      <c r="I46" s="1037">
        <v>14</v>
      </c>
      <c r="J46" s="832" t="s">
        <v>761</v>
      </c>
      <c r="K46" s="1037">
        <v>13</v>
      </c>
      <c r="L46" s="1037">
        <v>0</v>
      </c>
      <c r="M46" s="833">
        <v>2</v>
      </c>
      <c r="N46" s="1037">
        <v>1</v>
      </c>
      <c r="O46" s="1037">
        <v>0</v>
      </c>
      <c r="P46" s="833">
        <v>4</v>
      </c>
      <c r="Q46" s="833">
        <v>0</v>
      </c>
      <c r="R46" s="833">
        <v>2</v>
      </c>
      <c r="S46" s="1072" t="s">
        <v>761</v>
      </c>
      <c r="T46" s="1037">
        <v>0</v>
      </c>
      <c r="U46" s="1037">
        <v>15</v>
      </c>
      <c r="V46" s="889">
        <v>11</v>
      </c>
      <c r="W46" s="832" t="s">
        <v>761</v>
      </c>
      <c r="X46" s="1037">
        <v>1</v>
      </c>
      <c r="Y46" s="833">
        <v>10</v>
      </c>
      <c r="Z46" s="1037">
        <v>1</v>
      </c>
      <c r="AA46" s="889">
        <v>2</v>
      </c>
      <c r="AB46" s="1037">
        <v>0</v>
      </c>
      <c r="AC46" s="832" t="s">
        <v>761</v>
      </c>
      <c r="AD46" s="1037">
        <v>0</v>
      </c>
      <c r="AE46" s="1037">
        <v>2</v>
      </c>
      <c r="AF46" s="833">
        <v>1</v>
      </c>
      <c r="AG46" s="832" t="s">
        <v>761</v>
      </c>
      <c r="AH46" s="1037">
        <v>1</v>
      </c>
      <c r="AI46" s="1036">
        <v>1</v>
      </c>
      <c r="AJ46" s="833">
        <v>25</v>
      </c>
      <c r="AK46" s="1036">
        <v>2</v>
      </c>
      <c r="AL46" s="1037">
        <v>1</v>
      </c>
      <c r="AM46" s="889">
        <v>6</v>
      </c>
      <c r="AN46" s="1036">
        <v>3</v>
      </c>
      <c r="AO46" s="889">
        <v>0</v>
      </c>
      <c r="AP46" s="1036">
        <v>1</v>
      </c>
      <c r="AQ46" s="889">
        <v>0</v>
      </c>
      <c r="AR46" s="833">
        <v>0</v>
      </c>
      <c r="AS46" s="1036">
        <v>23</v>
      </c>
      <c r="AT46" s="889">
        <v>12</v>
      </c>
      <c r="AU46" s="1036">
        <v>7</v>
      </c>
      <c r="AV46" s="1036">
        <v>0</v>
      </c>
      <c r="AW46" s="1037">
        <v>0</v>
      </c>
      <c r="AX46" s="1036">
        <v>0</v>
      </c>
      <c r="AY46" s="1036">
        <v>0</v>
      </c>
      <c r="AZ46" s="889">
        <v>0</v>
      </c>
      <c r="BA46" s="833">
        <v>0</v>
      </c>
      <c r="BB46" s="1038">
        <v>0</v>
      </c>
    </row>
    <row r="47" spans="2:54" s="775" customFormat="1" ht="12">
      <c r="B47" s="856"/>
      <c r="C47" s="1033" t="s">
        <v>113</v>
      </c>
      <c r="D47" s="1034">
        <v>19</v>
      </c>
      <c r="E47" s="1054">
        <v>9</v>
      </c>
      <c r="F47" s="832" t="s">
        <v>773</v>
      </c>
      <c r="G47" s="1037">
        <v>3</v>
      </c>
      <c r="H47" s="1105" t="s">
        <v>761</v>
      </c>
      <c r="I47" s="1037">
        <v>2</v>
      </c>
      <c r="J47" s="832" t="s">
        <v>761</v>
      </c>
      <c r="K47" s="1037">
        <v>7</v>
      </c>
      <c r="L47" s="1037">
        <v>0</v>
      </c>
      <c r="M47" s="833">
        <v>0</v>
      </c>
      <c r="N47" s="1037">
        <v>0</v>
      </c>
      <c r="O47" s="1037">
        <v>0</v>
      </c>
      <c r="P47" s="833">
        <v>0</v>
      </c>
      <c r="Q47" s="833">
        <v>1</v>
      </c>
      <c r="R47" s="833">
        <v>0</v>
      </c>
      <c r="S47" s="1072" t="s">
        <v>761</v>
      </c>
      <c r="T47" s="1037">
        <v>0</v>
      </c>
      <c r="U47" s="1037">
        <v>5</v>
      </c>
      <c r="V47" s="889">
        <v>0</v>
      </c>
      <c r="W47" s="832" t="s">
        <v>761</v>
      </c>
      <c r="X47" s="1037">
        <v>0</v>
      </c>
      <c r="Y47" s="833">
        <v>7</v>
      </c>
      <c r="Z47" s="1037">
        <v>0</v>
      </c>
      <c r="AA47" s="889">
        <v>0</v>
      </c>
      <c r="AB47" s="1037">
        <v>1</v>
      </c>
      <c r="AC47" s="832" t="s">
        <v>761</v>
      </c>
      <c r="AD47" s="1037">
        <v>0</v>
      </c>
      <c r="AE47" s="1037">
        <v>3</v>
      </c>
      <c r="AF47" s="833">
        <v>0</v>
      </c>
      <c r="AG47" s="832" t="s">
        <v>761</v>
      </c>
      <c r="AH47" s="1037">
        <v>1</v>
      </c>
      <c r="AI47" s="1036">
        <v>1</v>
      </c>
      <c r="AJ47" s="833">
        <v>1</v>
      </c>
      <c r="AK47" s="1036">
        <v>0</v>
      </c>
      <c r="AL47" s="1037">
        <v>0</v>
      </c>
      <c r="AM47" s="889">
        <v>2</v>
      </c>
      <c r="AN47" s="1036">
        <v>1</v>
      </c>
      <c r="AO47" s="889">
        <v>0</v>
      </c>
      <c r="AP47" s="1036">
        <v>0</v>
      </c>
      <c r="AQ47" s="889">
        <v>0</v>
      </c>
      <c r="AR47" s="833">
        <v>0</v>
      </c>
      <c r="AS47" s="1036">
        <v>1</v>
      </c>
      <c r="AT47" s="889">
        <v>0</v>
      </c>
      <c r="AU47" s="1036">
        <v>3</v>
      </c>
      <c r="AV47" s="1036">
        <v>0</v>
      </c>
      <c r="AW47" s="1037">
        <v>0</v>
      </c>
      <c r="AX47" s="1036">
        <v>0</v>
      </c>
      <c r="AY47" s="1036">
        <v>0</v>
      </c>
      <c r="AZ47" s="889">
        <v>0</v>
      </c>
      <c r="BA47" s="833">
        <v>0</v>
      </c>
      <c r="BB47" s="1038">
        <v>0</v>
      </c>
    </row>
    <row r="48" spans="2:54" s="775" customFormat="1" ht="12">
      <c r="B48" s="882"/>
      <c r="C48" s="1052" t="s">
        <v>114</v>
      </c>
      <c r="D48" s="1040">
        <v>23</v>
      </c>
      <c r="E48" s="1055">
        <v>12</v>
      </c>
      <c r="F48" s="864" t="s">
        <v>773</v>
      </c>
      <c r="G48" s="1043">
        <v>0</v>
      </c>
      <c r="H48" s="1108" t="s">
        <v>761</v>
      </c>
      <c r="I48" s="1043">
        <v>0</v>
      </c>
      <c r="J48" s="864" t="s">
        <v>761</v>
      </c>
      <c r="K48" s="1043">
        <v>1</v>
      </c>
      <c r="L48" s="1043">
        <v>0</v>
      </c>
      <c r="M48" s="865">
        <v>0</v>
      </c>
      <c r="N48" s="1043">
        <v>0</v>
      </c>
      <c r="O48" s="1043">
        <v>0</v>
      </c>
      <c r="P48" s="865">
        <v>2</v>
      </c>
      <c r="Q48" s="865">
        <v>0</v>
      </c>
      <c r="R48" s="865">
        <v>0</v>
      </c>
      <c r="S48" s="1073" t="s">
        <v>761</v>
      </c>
      <c r="T48" s="1043">
        <v>0</v>
      </c>
      <c r="U48" s="1043">
        <v>3</v>
      </c>
      <c r="V48" s="862">
        <v>0</v>
      </c>
      <c r="W48" s="864" t="s">
        <v>761</v>
      </c>
      <c r="X48" s="1043">
        <v>0</v>
      </c>
      <c r="Y48" s="865">
        <v>5</v>
      </c>
      <c r="Z48" s="1043">
        <v>0</v>
      </c>
      <c r="AA48" s="862">
        <v>0</v>
      </c>
      <c r="AB48" s="1043">
        <v>1</v>
      </c>
      <c r="AC48" s="864" t="s">
        <v>761</v>
      </c>
      <c r="AD48" s="1043">
        <v>0</v>
      </c>
      <c r="AE48" s="1043">
        <v>0</v>
      </c>
      <c r="AF48" s="865">
        <v>0</v>
      </c>
      <c r="AG48" s="864" t="s">
        <v>761</v>
      </c>
      <c r="AH48" s="1043">
        <v>0</v>
      </c>
      <c r="AI48" s="1042">
        <v>1</v>
      </c>
      <c r="AJ48" s="865">
        <v>4</v>
      </c>
      <c r="AK48" s="1042">
        <v>0</v>
      </c>
      <c r="AL48" s="1043">
        <v>0</v>
      </c>
      <c r="AM48" s="862">
        <v>1</v>
      </c>
      <c r="AN48" s="1042">
        <v>1</v>
      </c>
      <c r="AO48" s="862">
        <v>0</v>
      </c>
      <c r="AP48" s="1042">
        <v>0</v>
      </c>
      <c r="AQ48" s="862">
        <v>0</v>
      </c>
      <c r="AR48" s="865">
        <v>1</v>
      </c>
      <c r="AS48" s="1042">
        <v>1</v>
      </c>
      <c r="AT48" s="862">
        <v>0</v>
      </c>
      <c r="AU48" s="1042">
        <v>0</v>
      </c>
      <c r="AV48" s="1042">
        <v>0</v>
      </c>
      <c r="AW48" s="1043">
        <v>0</v>
      </c>
      <c r="AX48" s="1042">
        <v>0</v>
      </c>
      <c r="AY48" s="1042">
        <v>0</v>
      </c>
      <c r="AZ48" s="862">
        <v>0</v>
      </c>
      <c r="BA48" s="865">
        <v>0</v>
      </c>
      <c r="BB48" s="1045">
        <v>0</v>
      </c>
    </row>
    <row r="49" spans="2:54" s="775" customFormat="1" ht="12.75" customHeight="1">
      <c r="B49" s="856" t="s">
        <v>115</v>
      </c>
      <c r="C49" s="1033"/>
      <c r="D49" s="1023">
        <v>209</v>
      </c>
      <c r="E49" s="1031">
        <f>SUM(E50:E52)</f>
        <v>77</v>
      </c>
      <c r="F49" s="850" t="s">
        <v>773</v>
      </c>
      <c r="G49" s="1025">
        <f>SUM(G50:G52)</f>
        <v>5</v>
      </c>
      <c r="H49" s="1104" t="s">
        <v>761</v>
      </c>
      <c r="I49" s="1025">
        <f>SUM(I50:I52)</f>
        <v>16</v>
      </c>
      <c r="J49" s="850" t="s">
        <v>761</v>
      </c>
      <c r="K49" s="1025">
        <f aca="true" t="shared" si="14" ref="K49:R49">SUM(K50:K52)</f>
        <v>18</v>
      </c>
      <c r="L49" s="1025">
        <f t="shared" si="14"/>
        <v>0</v>
      </c>
      <c r="M49" s="1031">
        <f t="shared" si="14"/>
        <v>5</v>
      </c>
      <c r="N49" s="1025">
        <f t="shared" si="14"/>
        <v>1</v>
      </c>
      <c r="O49" s="1025">
        <f t="shared" si="14"/>
        <v>0</v>
      </c>
      <c r="P49" s="1031">
        <f t="shared" si="14"/>
        <v>8</v>
      </c>
      <c r="Q49" s="1031">
        <f t="shared" si="14"/>
        <v>5</v>
      </c>
      <c r="R49" s="1031">
        <f t="shared" si="14"/>
        <v>7</v>
      </c>
      <c r="S49" s="1071" t="s">
        <v>761</v>
      </c>
      <c r="T49" s="1027">
        <f>SUM(T50:T52)</f>
        <v>0</v>
      </c>
      <c r="U49" s="1027">
        <f>SUM(U50:U52)</f>
        <v>23</v>
      </c>
      <c r="V49" s="1032">
        <f>SUM(V50:V52)</f>
        <v>16</v>
      </c>
      <c r="W49" s="850" t="s">
        <v>761</v>
      </c>
      <c r="X49" s="1025">
        <f>SUM(X50:X52)</f>
        <v>7</v>
      </c>
      <c r="Y49" s="1031">
        <f>SUM(Y50:Y52)</f>
        <v>29</v>
      </c>
      <c r="Z49" s="1025">
        <f>SUM(Z50:Z52)</f>
        <v>0</v>
      </c>
      <c r="AA49" s="1032">
        <f>SUM(AA50:AA52)</f>
        <v>2</v>
      </c>
      <c r="AB49" s="1025">
        <f>SUM(AB50:AB52)</f>
        <v>1</v>
      </c>
      <c r="AC49" s="850" t="s">
        <v>761</v>
      </c>
      <c r="AD49" s="1025">
        <f>SUM(AD50:AD52)</f>
        <v>0</v>
      </c>
      <c r="AE49" s="1025">
        <f>SUM(AE50:AE52)</f>
        <v>4</v>
      </c>
      <c r="AF49" s="1031">
        <f>SUM(AF50:AF52)</f>
        <v>7</v>
      </c>
      <c r="AG49" s="850" t="s">
        <v>761</v>
      </c>
      <c r="AH49" s="1025">
        <f aca="true" t="shared" si="15" ref="AH49:BB49">SUM(AH50:AH52)</f>
        <v>3</v>
      </c>
      <c r="AI49" s="1031">
        <f t="shared" si="15"/>
        <v>6</v>
      </c>
      <c r="AJ49" s="1031">
        <f t="shared" si="15"/>
        <v>20</v>
      </c>
      <c r="AK49" s="1025">
        <f t="shared" si="15"/>
        <v>3</v>
      </c>
      <c r="AL49" s="1027">
        <f t="shared" si="15"/>
        <v>0</v>
      </c>
      <c r="AM49" s="1032">
        <f t="shared" si="15"/>
        <v>11</v>
      </c>
      <c r="AN49" s="1025">
        <f t="shared" si="15"/>
        <v>7</v>
      </c>
      <c r="AO49" s="1032">
        <f t="shared" si="15"/>
        <v>0</v>
      </c>
      <c r="AP49" s="1025">
        <f t="shared" si="15"/>
        <v>9</v>
      </c>
      <c r="AQ49" s="1032">
        <f t="shared" si="15"/>
        <v>0</v>
      </c>
      <c r="AR49" s="1031">
        <f t="shared" si="15"/>
        <v>0</v>
      </c>
      <c r="AS49" s="1031">
        <f t="shared" si="15"/>
        <v>15</v>
      </c>
      <c r="AT49" s="1031">
        <f t="shared" si="15"/>
        <v>8</v>
      </c>
      <c r="AU49" s="1031">
        <f t="shared" si="15"/>
        <v>9</v>
      </c>
      <c r="AV49" s="1031">
        <f t="shared" si="15"/>
        <v>0</v>
      </c>
      <c r="AW49" s="1025">
        <f t="shared" si="15"/>
        <v>0</v>
      </c>
      <c r="AX49" s="1031">
        <f t="shared" si="15"/>
        <v>0</v>
      </c>
      <c r="AY49" s="1031">
        <f t="shared" si="15"/>
        <v>15</v>
      </c>
      <c r="AZ49" s="1031">
        <f t="shared" si="15"/>
        <v>0</v>
      </c>
      <c r="BA49" s="1031">
        <f t="shared" si="15"/>
        <v>1</v>
      </c>
      <c r="BB49" s="1029">
        <f t="shared" si="15"/>
        <v>0</v>
      </c>
    </row>
    <row r="50" spans="2:54" s="775" customFormat="1" ht="12">
      <c r="B50" s="856"/>
      <c r="C50" s="1033" t="s">
        <v>562</v>
      </c>
      <c r="D50" s="1034">
        <v>53</v>
      </c>
      <c r="E50" s="833">
        <v>28</v>
      </c>
      <c r="F50" s="832" t="s">
        <v>773</v>
      </c>
      <c r="G50" s="1036">
        <v>0</v>
      </c>
      <c r="H50" s="1105" t="s">
        <v>761</v>
      </c>
      <c r="I50" s="1036">
        <v>2</v>
      </c>
      <c r="J50" s="832" t="s">
        <v>761</v>
      </c>
      <c r="K50" s="1036">
        <v>3</v>
      </c>
      <c r="L50" s="1036">
        <v>0</v>
      </c>
      <c r="M50" s="833">
        <v>2</v>
      </c>
      <c r="N50" s="1036">
        <v>0</v>
      </c>
      <c r="O50" s="1036">
        <v>0</v>
      </c>
      <c r="P50" s="833">
        <v>2</v>
      </c>
      <c r="Q50" s="833">
        <v>1</v>
      </c>
      <c r="R50" s="833">
        <v>3</v>
      </c>
      <c r="S50" s="1072" t="s">
        <v>761</v>
      </c>
      <c r="T50" s="1037">
        <v>0</v>
      </c>
      <c r="U50" s="1037">
        <v>9</v>
      </c>
      <c r="V50" s="889">
        <v>8</v>
      </c>
      <c r="W50" s="832" t="s">
        <v>761</v>
      </c>
      <c r="X50" s="1036">
        <v>0</v>
      </c>
      <c r="Y50" s="833">
        <v>9</v>
      </c>
      <c r="Z50" s="1036">
        <v>0</v>
      </c>
      <c r="AA50" s="889">
        <v>0</v>
      </c>
      <c r="AB50" s="1036">
        <v>0</v>
      </c>
      <c r="AC50" s="832" t="s">
        <v>761</v>
      </c>
      <c r="AD50" s="1036">
        <v>0</v>
      </c>
      <c r="AE50" s="1036">
        <v>2</v>
      </c>
      <c r="AF50" s="833">
        <v>2</v>
      </c>
      <c r="AG50" s="832" t="s">
        <v>761</v>
      </c>
      <c r="AH50" s="1036">
        <v>1</v>
      </c>
      <c r="AI50" s="833">
        <v>1</v>
      </c>
      <c r="AJ50" s="833">
        <v>5</v>
      </c>
      <c r="AK50" s="1036">
        <v>0</v>
      </c>
      <c r="AL50" s="1037">
        <v>0</v>
      </c>
      <c r="AM50" s="889">
        <v>3</v>
      </c>
      <c r="AN50" s="1036">
        <v>3</v>
      </c>
      <c r="AO50" s="889">
        <v>0</v>
      </c>
      <c r="AP50" s="1036">
        <v>2</v>
      </c>
      <c r="AQ50" s="889">
        <v>0</v>
      </c>
      <c r="AR50" s="833">
        <v>0</v>
      </c>
      <c r="AS50" s="833">
        <v>5</v>
      </c>
      <c r="AT50" s="833">
        <v>3</v>
      </c>
      <c r="AU50" s="833">
        <v>1</v>
      </c>
      <c r="AV50" s="833">
        <v>0</v>
      </c>
      <c r="AW50" s="1036">
        <v>0</v>
      </c>
      <c r="AX50" s="833">
        <v>0</v>
      </c>
      <c r="AY50" s="833">
        <v>0</v>
      </c>
      <c r="AZ50" s="833">
        <v>0</v>
      </c>
      <c r="BA50" s="833">
        <v>0</v>
      </c>
      <c r="BB50" s="1038">
        <v>0</v>
      </c>
    </row>
    <row r="51" spans="2:54" s="775" customFormat="1" ht="12">
      <c r="B51" s="856"/>
      <c r="C51" s="1033" t="s">
        <v>563</v>
      </c>
      <c r="D51" s="1034">
        <v>139</v>
      </c>
      <c r="E51" s="833">
        <v>39</v>
      </c>
      <c r="F51" s="832" t="s">
        <v>773</v>
      </c>
      <c r="G51" s="1036">
        <v>5</v>
      </c>
      <c r="H51" s="1105" t="s">
        <v>761</v>
      </c>
      <c r="I51" s="1036">
        <v>14</v>
      </c>
      <c r="J51" s="832" t="s">
        <v>761</v>
      </c>
      <c r="K51" s="1036">
        <v>13</v>
      </c>
      <c r="L51" s="1036">
        <v>0</v>
      </c>
      <c r="M51" s="833">
        <v>2</v>
      </c>
      <c r="N51" s="1036">
        <v>0</v>
      </c>
      <c r="O51" s="1036">
        <v>0</v>
      </c>
      <c r="P51" s="833">
        <v>5</v>
      </c>
      <c r="Q51" s="833">
        <v>1</v>
      </c>
      <c r="R51" s="833">
        <v>1</v>
      </c>
      <c r="S51" s="1072" t="s">
        <v>761</v>
      </c>
      <c r="T51" s="1037">
        <v>0</v>
      </c>
      <c r="U51" s="1037">
        <v>11</v>
      </c>
      <c r="V51" s="889">
        <v>8</v>
      </c>
      <c r="W51" s="832" t="s">
        <v>761</v>
      </c>
      <c r="X51" s="1036">
        <v>7</v>
      </c>
      <c r="Y51" s="833">
        <v>18</v>
      </c>
      <c r="Z51" s="1036">
        <v>0</v>
      </c>
      <c r="AA51" s="889">
        <v>2</v>
      </c>
      <c r="AB51" s="1036">
        <v>1</v>
      </c>
      <c r="AC51" s="832" t="s">
        <v>761</v>
      </c>
      <c r="AD51" s="1036">
        <v>0</v>
      </c>
      <c r="AE51" s="1036">
        <v>2</v>
      </c>
      <c r="AF51" s="833">
        <v>5</v>
      </c>
      <c r="AG51" s="832" t="s">
        <v>761</v>
      </c>
      <c r="AH51" s="1036">
        <v>2</v>
      </c>
      <c r="AI51" s="833">
        <v>4</v>
      </c>
      <c r="AJ51" s="833">
        <v>10</v>
      </c>
      <c r="AK51" s="1036">
        <v>2</v>
      </c>
      <c r="AL51" s="1037">
        <v>0</v>
      </c>
      <c r="AM51" s="889">
        <v>5</v>
      </c>
      <c r="AN51" s="1036">
        <v>3</v>
      </c>
      <c r="AO51" s="889">
        <v>0</v>
      </c>
      <c r="AP51" s="1036">
        <v>6</v>
      </c>
      <c r="AQ51" s="889">
        <v>0</v>
      </c>
      <c r="AR51" s="833">
        <v>0</v>
      </c>
      <c r="AS51" s="833">
        <v>7</v>
      </c>
      <c r="AT51" s="833">
        <v>5</v>
      </c>
      <c r="AU51" s="833">
        <v>7</v>
      </c>
      <c r="AV51" s="833">
        <v>0</v>
      </c>
      <c r="AW51" s="1036">
        <v>0</v>
      </c>
      <c r="AX51" s="833">
        <v>0</v>
      </c>
      <c r="AY51" s="833">
        <v>15</v>
      </c>
      <c r="AZ51" s="833">
        <v>0</v>
      </c>
      <c r="BA51" s="833">
        <v>1</v>
      </c>
      <c r="BB51" s="1038">
        <v>0</v>
      </c>
    </row>
    <row r="52" spans="2:54" s="775" customFormat="1" ht="12">
      <c r="B52" s="859"/>
      <c r="C52" s="1039" t="s">
        <v>564</v>
      </c>
      <c r="D52" s="1040">
        <v>17</v>
      </c>
      <c r="E52" s="1106">
        <v>10</v>
      </c>
      <c r="F52" s="864" t="s">
        <v>773</v>
      </c>
      <c r="G52" s="1107">
        <v>0</v>
      </c>
      <c r="H52" s="1108" t="s">
        <v>761</v>
      </c>
      <c r="I52" s="1107">
        <v>0</v>
      </c>
      <c r="J52" s="864" t="s">
        <v>761</v>
      </c>
      <c r="K52" s="1107">
        <v>2</v>
      </c>
      <c r="L52" s="1107">
        <v>0</v>
      </c>
      <c r="M52" s="865">
        <v>1</v>
      </c>
      <c r="N52" s="1107">
        <v>1</v>
      </c>
      <c r="O52" s="1107">
        <v>0</v>
      </c>
      <c r="P52" s="865">
        <v>1</v>
      </c>
      <c r="Q52" s="865">
        <v>3</v>
      </c>
      <c r="R52" s="865">
        <v>3</v>
      </c>
      <c r="S52" s="1073" t="s">
        <v>761</v>
      </c>
      <c r="T52" s="1110">
        <v>0</v>
      </c>
      <c r="U52" s="1043">
        <v>3</v>
      </c>
      <c r="V52" s="862">
        <v>0</v>
      </c>
      <c r="W52" s="864" t="s">
        <v>761</v>
      </c>
      <c r="X52" s="1107">
        <v>0</v>
      </c>
      <c r="Y52" s="865">
        <v>2</v>
      </c>
      <c r="Z52" s="1042">
        <v>0</v>
      </c>
      <c r="AA52" s="862">
        <v>0</v>
      </c>
      <c r="AB52" s="1107">
        <v>0</v>
      </c>
      <c r="AC52" s="864" t="s">
        <v>761</v>
      </c>
      <c r="AD52" s="1107">
        <v>0</v>
      </c>
      <c r="AE52" s="1107">
        <v>0</v>
      </c>
      <c r="AF52" s="865">
        <v>0</v>
      </c>
      <c r="AG52" s="864" t="s">
        <v>761</v>
      </c>
      <c r="AH52" s="1107">
        <v>0</v>
      </c>
      <c r="AI52" s="865">
        <v>1</v>
      </c>
      <c r="AJ52" s="865">
        <v>5</v>
      </c>
      <c r="AK52" s="1042">
        <v>1</v>
      </c>
      <c r="AL52" s="1043">
        <v>0</v>
      </c>
      <c r="AM52" s="862">
        <v>3</v>
      </c>
      <c r="AN52" s="1042">
        <v>1</v>
      </c>
      <c r="AO52" s="862">
        <v>0</v>
      </c>
      <c r="AP52" s="1042">
        <v>1</v>
      </c>
      <c r="AQ52" s="862">
        <v>0</v>
      </c>
      <c r="AR52" s="865">
        <v>0</v>
      </c>
      <c r="AS52" s="865">
        <v>3</v>
      </c>
      <c r="AT52" s="865">
        <v>0</v>
      </c>
      <c r="AU52" s="865">
        <v>1</v>
      </c>
      <c r="AV52" s="865">
        <v>0</v>
      </c>
      <c r="AW52" s="1107">
        <v>0</v>
      </c>
      <c r="AX52" s="865">
        <v>0</v>
      </c>
      <c r="AY52" s="865">
        <v>0</v>
      </c>
      <c r="AZ52" s="865">
        <v>0</v>
      </c>
      <c r="BA52" s="865">
        <v>0</v>
      </c>
      <c r="BB52" s="1045">
        <v>0</v>
      </c>
    </row>
    <row r="53" spans="2:54" s="775" customFormat="1" ht="12.75" customHeight="1">
      <c r="B53" s="852" t="s">
        <v>116</v>
      </c>
      <c r="C53" s="1030"/>
      <c r="D53" s="1023">
        <v>56</v>
      </c>
      <c r="E53" s="1031">
        <f>SUM(E54:E56)</f>
        <v>26</v>
      </c>
      <c r="F53" s="850" t="s">
        <v>773</v>
      </c>
      <c r="G53" s="1025">
        <f>SUM(G54:G56)</f>
        <v>5</v>
      </c>
      <c r="H53" s="1104" t="s">
        <v>761</v>
      </c>
      <c r="I53" s="1025">
        <f>SUM(I54:I56)</f>
        <v>7</v>
      </c>
      <c r="J53" s="850" t="s">
        <v>761</v>
      </c>
      <c r="K53" s="1025">
        <f aca="true" t="shared" si="16" ref="K53:R53">SUM(K54:K56)</f>
        <v>3</v>
      </c>
      <c r="L53" s="1025">
        <f t="shared" si="16"/>
        <v>0</v>
      </c>
      <c r="M53" s="1031">
        <f t="shared" si="16"/>
        <v>1</v>
      </c>
      <c r="N53" s="1025">
        <f t="shared" si="16"/>
        <v>1</v>
      </c>
      <c r="O53" s="1025">
        <f t="shared" si="16"/>
        <v>0</v>
      </c>
      <c r="P53" s="1031">
        <f t="shared" si="16"/>
        <v>1</v>
      </c>
      <c r="Q53" s="1031">
        <f t="shared" si="16"/>
        <v>1</v>
      </c>
      <c r="R53" s="1031">
        <f t="shared" si="16"/>
        <v>3</v>
      </c>
      <c r="S53" s="1071" t="s">
        <v>761</v>
      </c>
      <c r="T53" s="1027">
        <f>SUM(T54:T56)</f>
        <v>0</v>
      </c>
      <c r="U53" s="1027">
        <f>SUM(U54:U56)</f>
        <v>7</v>
      </c>
      <c r="V53" s="1032">
        <f>SUM(V54:V56)</f>
        <v>10</v>
      </c>
      <c r="W53" s="850" t="s">
        <v>761</v>
      </c>
      <c r="X53" s="1025">
        <f>SUM(X54:X56)</f>
        <v>1</v>
      </c>
      <c r="Y53" s="1031">
        <f>SUM(Y54:Y56)</f>
        <v>7</v>
      </c>
      <c r="Z53" s="1025">
        <f>SUM(Z54:Z56)</f>
        <v>0</v>
      </c>
      <c r="AA53" s="1032">
        <f>SUM(AA54:AA56)</f>
        <v>0</v>
      </c>
      <c r="AB53" s="1025">
        <f>SUM(AB54:AB56)</f>
        <v>0</v>
      </c>
      <c r="AC53" s="850" t="s">
        <v>761</v>
      </c>
      <c r="AD53" s="1025">
        <f>SUM(AD54:AD56)</f>
        <v>0</v>
      </c>
      <c r="AE53" s="1025">
        <f>SUM(AE54:AE56)</f>
        <v>1</v>
      </c>
      <c r="AF53" s="1031">
        <f>SUM(AF54:AF56)</f>
        <v>0</v>
      </c>
      <c r="AG53" s="850" t="s">
        <v>761</v>
      </c>
      <c r="AH53" s="1025">
        <f aca="true" t="shared" si="17" ref="AH53:BB53">SUM(AH54:AH56)</f>
        <v>2</v>
      </c>
      <c r="AI53" s="1031">
        <f t="shared" si="17"/>
        <v>0</v>
      </c>
      <c r="AJ53" s="1031">
        <f t="shared" si="17"/>
        <v>9</v>
      </c>
      <c r="AK53" s="1025">
        <f t="shared" si="17"/>
        <v>0</v>
      </c>
      <c r="AL53" s="1027">
        <f t="shared" si="17"/>
        <v>0</v>
      </c>
      <c r="AM53" s="1032">
        <f t="shared" si="17"/>
        <v>3</v>
      </c>
      <c r="AN53" s="1025">
        <f t="shared" si="17"/>
        <v>1</v>
      </c>
      <c r="AO53" s="1032">
        <f t="shared" si="17"/>
        <v>0</v>
      </c>
      <c r="AP53" s="1025">
        <f t="shared" si="17"/>
        <v>2</v>
      </c>
      <c r="AQ53" s="1032">
        <f t="shared" si="17"/>
        <v>0</v>
      </c>
      <c r="AR53" s="1031">
        <f t="shared" si="17"/>
        <v>0</v>
      </c>
      <c r="AS53" s="1031">
        <f t="shared" si="17"/>
        <v>7</v>
      </c>
      <c r="AT53" s="1031">
        <f t="shared" si="17"/>
        <v>0</v>
      </c>
      <c r="AU53" s="1031">
        <f t="shared" si="17"/>
        <v>1</v>
      </c>
      <c r="AV53" s="1031">
        <f t="shared" si="17"/>
        <v>0</v>
      </c>
      <c r="AW53" s="1025">
        <f t="shared" si="17"/>
        <v>0</v>
      </c>
      <c r="AX53" s="1031">
        <f t="shared" si="17"/>
        <v>0</v>
      </c>
      <c r="AY53" s="1031">
        <f t="shared" si="17"/>
        <v>0</v>
      </c>
      <c r="AZ53" s="1031">
        <f t="shared" si="17"/>
        <v>0</v>
      </c>
      <c r="BA53" s="1031">
        <f t="shared" si="17"/>
        <v>0</v>
      </c>
      <c r="BB53" s="1029">
        <f t="shared" si="17"/>
        <v>0</v>
      </c>
    </row>
    <row r="54" spans="2:54" s="775" customFormat="1" ht="12">
      <c r="B54" s="856"/>
      <c r="C54" s="1033" t="s">
        <v>628</v>
      </c>
      <c r="D54" s="1034">
        <v>6</v>
      </c>
      <c r="E54" s="1035">
        <v>5</v>
      </c>
      <c r="F54" s="832" t="s">
        <v>773</v>
      </c>
      <c r="G54" s="1036">
        <v>0</v>
      </c>
      <c r="H54" s="1105" t="s">
        <v>761</v>
      </c>
      <c r="I54" s="1036">
        <v>0</v>
      </c>
      <c r="J54" s="832" t="s">
        <v>761</v>
      </c>
      <c r="K54" s="1036">
        <v>0</v>
      </c>
      <c r="L54" s="1036">
        <v>0</v>
      </c>
      <c r="M54" s="833">
        <v>0</v>
      </c>
      <c r="N54" s="1036">
        <v>0</v>
      </c>
      <c r="O54" s="1036">
        <v>0</v>
      </c>
      <c r="P54" s="833">
        <v>0</v>
      </c>
      <c r="Q54" s="833">
        <v>0</v>
      </c>
      <c r="R54" s="833">
        <v>0</v>
      </c>
      <c r="S54" s="1072" t="s">
        <v>761</v>
      </c>
      <c r="T54" s="1037">
        <v>0</v>
      </c>
      <c r="U54" s="1037">
        <v>2</v>
      </c>
      <c r="V54" s="889">
        <v>0</v>
      </c>
      <c r="W54" s="832" t="s">
        <v>761</v>
      </c>
      <c r="X54" s="1036">
        <v>0</v>
      </c>
      <c r="Y54" s="833">
        <v>0</v>
      </c>
      <c r="Z54" s="1036">
        <v>0</v>
      </c>
      <c r="AA54" s="889">
        <v>0</v>
      </c>
      <c r="AB54" s="1036">
        <v>0</v>
      </c>
      <c r="AC54" s="832" t="s">
        <v>761</v>
      </c>
      <c r="AD54" s="1036">
        <v>0</v>
      </c>
      <c r="AE54" s="1036">
        <v>0</v>
      </c>
      <c r="AF54" s="833">
        <v>0</v>
      </c>
      <c r="AG54" s="832" t="s">
        <v>761</v>
      </c>
      <c r="AH54" s="1036">
        <v>0</v>
      </c>
      <c r="AI54" s="833">
        <v>0</v>
      </c>
      <c r="AJ54" s="833">
        <v>1</v>
      </c>
      <c r="AK54" s="1036">
        <v>0</v>
      </c>
      <c r="AL54" s="1037">
        <v>0</v>
      </c>
      <c r="AM54" s="889">
        <v>0</v>
      </c>
      <c r="AN54" s="1036">
        <v>0</v>
      </c>
      <c r="AO54" s="889">
        <v>0</v>
      </c>
      <c r="AP54" s="1036">
        <v>0</v>
      </c>
      <c r="AQ54" s="889">
        <v>0</v>
      </c>
      <c r="AR54" s="833">
        <v>0</v>
      </c>
      <c r="AS54" s="833">
        <v>1</v>
      </c>
      <c r="AT54" s="833">
        <v>0</v>
      </c>
      <c r="AU54" s="833">
        <v>0</v>
      </c>
      <c r="AV54" s="833">
        <v>0</v>
      </c>
      <c r="AW54" s="1036">
        <v>0</v>
      </c>
      <c r="AX54" s="833">
        <v>0</v>
      </c>
      <c r="AY54" s="833">
        <v>0</v>
      </c>
      <c r="AZ54" s="833">
        <v>0</v>
      </c>
      <c r="BA54" s="833">
        <v>0</v>
      </c>
      <c r="BB54" s="1038">
        <v>0</v>
      </c>
    </row>
    <row r="55" spans="2:54" s="775" customFormat="1" ht="12">
      <c r="B55" s="856"/>
      <c r="C55" s="1033" t="s">
        <v>629</v>
      </c>
      <c r="D55" s="1034">
        <v>29</v>
      </c>
      <c r="E55" s="1035">
        <v>12</v>
      </c>
      <c r="F55" s="832" t="s">
        <v>773</v>
      </c>
      <c r="G55" s="1036">
        <v>1</v>
      </c>
      <c r="H55" s="1105" t="s">
        <v>761</v>
      </c>
      <c r="I55" s="1036">
        <v>3</v>
      </c>
      <c r="J55" s="832" t="s">
        <v>761</v>
      </c>
      <c r="K55" s="1036">
        <v>2</v>
      </c>
      <c r="L55" s="1036">
        <v>0</v>
      </c>
      <c r="M55" s="833">
        <v>1</v>
      </c>
      <c r="N55" s="1036">
        <v>1</v>
      </c>
      <c r="O55" s="1036">
        <v>0</v>
      </c>
      <c r="P55" s="833">
        <v>1</v>
      </c>
      <c r="Q55" s="833">
        <v>1</v>
      </c>
      <c r="R55" s="833">
        <v>3</v>
      </c>
      <c r="S55" s="1072" t="s">
        <v>761</v>
      </c>
      <c r="T55" s="1037">
        <v>0</v>
      </c>
      <c r="U55" s="1037">
        <v>3</v>
      </c>
      <c r="V55" s="889">
        <v>10</v>
      </c>
      <c r="W55" s="832" t="s">
        <v>761</v>
      </c>
      <c r="X55" s="1036">
        <v>1</v>
      </c>
      <c r="Y55" s="833">
        <v>3</v>
      </c>
      <c r="Z55" s="1036">
        <v>0</v>
      </c>
      <c r="AA55" s="889">
        <v>0</v>
      </c>
      <c r="AB55" s="1036">
        <v>0</v>
      </c>
      <c r="AC55" s="832" t="s">
        <v>761</v>
      </c>
      <c r="AD55" s="1036">
        <v>0</v>
      </c>
      <c r="AE55" s="1036">
        <v>1</v>
      </c>
      <c r="AF55" s="833">
        <v>0</v>
      </c>
      <c r="AG55" s="832" t="s">
        <v>761</v>
      </c>
      <c r="AH55" s="1036">
        <v>1</v>
      </c>
      <c r="AI55" s="833">
        <v>0</v>
      </c>
      <c r="AJ55" s="833">
        <v>4</v>
      </c>
      <c r="AK55" s="1036">
        <v>0</v>
      </c>
      <c r="AL55" s="1037">
        <v>0</v>
      </c>
      <c r="AM55" s="889">
        <v>1</v>
      </c>
      <c r="AN55" s="1036">
        <v>1</v>
      </c>
      <c r="AO55" s="889">
        <v>0</v>
      </c>
      <c r="AP55" s="1036">
        <v>1</v>
      </c>
      <c r="AQ55" s="889">
        <v>0</v>
      </c>
      <c r="AR55" s="833">
        <v>0</v>
      </c>
      <c r="AS55" s="833">
        <v>4</v>
      </c>
      <c r="AT55" s="833">
        <v>0</v>
      </c>
      <c r="AU55" s="833">
        <v>0</v>
      </c>
      <c r="AV55" s="833">
        <v>0</v>
      </c>
      <c r="AW55" s="1036">
        <v>0</v>
      </c>
      <c r="AX55" s="833">
        <v>0</v>
      </c>
      <c r="AY55" s="833">
        <v>0</v>
      </c>
      <c r="AZ55" s="833">
        <v>0</v>
      </c>
      <c r="BA55" s="833">
        <v>0</v>
      </c>
      <c r="BB55" s="1038">
        <v>0</v>
      </c>
    </row>
    <row r="56" spans="2:54" s="775" customFormat="1" ht="12">
      <c r="B56" s="856"/>
      <c r="C56" s="1033" t="s">
        <v>568</v>
      </c>
      <c r="D56" s="1034">
        <v>21</v>
      </c>
      <c r="E56" s="1035">
        <v>9</v>
      </c>
      <c r="F56" s="832" t="s">
        <v>773</v>
      </c>
      <c r="G56" s="1036">
        <v>4</v>
      </c>
      <c r="H56" s="1105" t="s">
        <v>761</v>
      </c>
      <c r="I56" s="1036">
        <v>4</v>
      </c>
      <c r="J56" s="832" t="s">
        <v>761</v>
      </c>
      <c r="K56" s="1036">
        <v>1</v>
      </c>
      <c r="L56" s="1036">
        <v>0</v>
      </c>
      <c r="M56" s="833">
        <v>0</v>
      </c>
      <c r="N56" s="1036">
        <v>0</v>
      </c>
      <c r="O56" s="1036">
        <v>0</v>
      </c>
      <c r="P56" s="833">
        <v>0</v>
      </c>
      <c r="Q56" s="833">
        <v>0</v>
      </c>
      <c r="R56" s="833">
        <v>0</v>
      </c>
      <c r="S56" s="1072" t="s">
        <v>761</v>
      </c>
      <c r="T56" s="1037">
        <v>0</v>
      </c>
      <c r="U56" s="1037">
        <v>2</v>
      </c>
      <c r="V56" s="889">
        <v>0</v>
      </c>
      <c r="W56" s="832" t="s">
        <v>761</v>
      </c>
      <c r="X56" s="1036">
        <v>0</v>
      </c>
      <c r="Y56" s="833">
        <v>4</v>
      </c>
      <c r="Z56" s="1036">
        <v>0</v>
      </c>
      <c r="AA56" s="889">
        <v>0</v>
      </c>
      <c r="AB56" s="1036">
        <v>0</v>
      </c>
      <c r="AC56" s="832" t="s">
        <v>761</v>
      </c>
      <c r="AD56" s="1036">
        <v>0</v>
      </c>
      <c r="AE56" s="1036">
        <v>0</v>
      </c>
      <c r="AF56" s="833">
        <v>0</v>
      </c>
      <c r="AG56" s="832" t="s">
        <v>761</v>
      </c>
      <c r="AH56" s="1036">
        <v>1</v>
      </c>
      <c r="AI56" s="833">
        <v>0</v>
      </c>
      <c r="AJ56" s="833">
        <v>4</v>
      </c>
      <c r="AK56" s="1036">
        <v>0</v>
      </c>
      <c r="AL56" s="1037">
        <v>0</v>
      </c>
      <c r="AM56" s="889">
        <v>2</v>
      </c>
      <c r="AN56" s="1036">
        <v>0</v>
      </c>
      <c r="AO56" s="889">
        <v>0</v>
      </c>
      <c r="AP56" s="1036">
        <v>1</v>
      </c>
      <c r="AQ56" s="889">
        <v>0</v>
      </c>
      <c r="AR56" s="833">
        <v>0</v>
      </c>
      <c r="AS56" s="833">
        <v>2</v>
      </c>
      <c r="AT56" s="833">
        <v>0</v>
      </c>
      <c r="AU56" s="833">
        <v>1</v>
      </c>
      <c r="AV56" s="833">
        <v>0</v>
      </c>
      <c r="AW56" s="1036">
        <v>0</v>
      </c>
      <c r="AX56" s="833">
        <v>0</v>
      </c>
      <c r="AY56" s="833">
        <v>0</v>
      </c>
      <c r="AZ56" s="833">
        <v>0</v>
      </c>
      <c r="BA56" s="833">
        <v>0</v>
      </c>
      <c r="BB56" s="1038">
        <v>0</v>
      </c>
    </row>
    <row r="57" spans="2:54" s="775" customFormat="1" ht="12.75" customHeight="1">
      <c r="B57" s="885" t="s">
        <v>797</v>
      </c>
      <c r="C57" s="1056"/>
      <c r="D57" s="1023">
        <v>197</v>
      </c>
      <c r="E57" s="1031">
        <f>SUM(E58:E60)</f>
        <v>71</v>
      </c>
      <c r="F57" s="850" t="s">
        <v>773</v>
      </c>
      <c r="G57" s="1025">
        <f>SUM(G58:G60)</f>
        <v>8</v>
      </c>
      <c r="H57" s="1104" t="s">
        <v>761</v>
      </c>
      <c r="I57" s="1025">
        <f>SUM(I58:I60)</f>
        <v>19</v>
      </c>
      <c r="J57" s="850" t="s">
        <v>761</v>
      </c>
      <c r="K57" s="1025">
        <f aca="true" t="shared" si="18" ref="K57:R57">SUM(K58:K60)</f>
        <v>23</v>
      </c>
      <c r="L57" s="1025">
        <f t="shared" si="18"/>
        <v>2</v>
      </c>
      <c r="M57" s="1031">
        <f t="shared" si="18"/>
        <v>4</v>
      </c>
      <c r="N57" s="1025">
        <f t="shared" si="18"/>
        <v>2</v>
      </c>
      <c r="O57" s="1025">
        <f t="shared" si="18"/>
        <v>0</v>
      </c>
      <c r="P57" s="1031">
        <f t="shared" si="18"/>
        <v>6</v>
      </c>
      <c r="Q57" s="1031">
        <f t="shared" si="18"/>
        <v>0</v>
      </c>
      <c r="R57" s="1031">
        <f t="shared" si="18"/>
        <v>3</v>
      </c>
      <c r="S57" s="1071" t="s">
        <v>761</v>
      </c>
      <c r="T57" s="1027">
        <f>SUM(T58:T60)</f>
        <v>0</v>
      </c>
      <c r="U57" s="1027">
        <f>SUM(U58:U60)</f>
        <v>22</v>
      </c>
      <c r="V57" s="1032">
        <f>SUM(V58:V60)</f>
        <v>5</v>
      </c>
      <c r="W57" s="850" t="s">
        <v>761</v>
      </c>
      <c r="X57" s="1025">
        <f>SUM(X58:X60)</f>
        <v>1</v>
      </c>
      <c r="Y57" s="1031">
        <f>SUM(Y58:Y60)</f>
        <v>22</v>
      </c>
      <c r="Z57" s="1025">
        <f>SUM(Z58:Z60)</f>
        <v>1</v>
      </c>
      <c r="AA57" s="1032">
        <f>SUM(AA58:AA60)</f>
        <v>2</v>
      </c>
      <c r="AB57" s="1025">
        <f>SUM(AB58:AB60)</f>
        <v>0</v>
      </c>
      <c r="AC57" s="850" t="s">
        <v>761</v>
      </c>
      <c r="AD57" s="1025">
        <f>SUM(AD58:AD60)</f>
        <v>0</v>
      </c>
      <c r="AE57" s="1025">
        <f>SUM(AE58:AE60)</f>
        <v>1</v>
      </c>
      <c r="AF57" s="1031">
        <f>SUM(AF58:AF60)</f>
        <v>5</v>
      </c>
      <c r="AG57" s="850" t="s">
        <v>761</v>
      </c>
      <c r="AH57" s="1025">
        <f aca="true" t="shared" si="19" ref="AH57:BB57">SUM(AH58:AH60)</f>
        <v>2</v>
      </c>
      <c r="AI57" s="1031">
        <f t="shared" si="19"/>
        <v>6</v>
      </c>
      <c r="AJ57" s="1031">
        <f t="shared" si="19"/>
        <v>16</v>
      </c>
      <c r="AK57" s="1025">
        <f t="shared" si="19"/>
        <v>4</v>
      </c>
      <c r="AL57" s="1027">
        <f t="shared" si="19"/>
        <v>0</v>
      </c>
      <c r="AM57" s="1032">
        <f t="shared" si="19"/>
        <v>13</v>
      </c>
      <c r="AN57" s="1025">
        <f t="shared" si="19"/>
        <v>5</v>
      </c>
      <c r="AO57" s="1032">
        <f t="shared" si="19"/>
        <v>0</v>
      </c>
      <c r="AP57" s="1025">
        <f t="shared" si="19"/>
        <v>8</v>
      </c>
      <c r="AQ57" s="1032">
        <f t="shared" si="19"/>
        <v>0</v>
      </c>
      <c r="AR57" s="1031">
        <f t="shared" si="19"/>
        <v>0</v>
      </c>
      <c r="AS57" s="1031">
        <f t="shared" si="19"/>
        <v>10</v>
      </c>
      <c r="AT57" s="1031">
        <f t="shared" si="19"/>
        <v>7</v>
      </c>
      <c r="AU57" s="1031">
        <f t="shared" si="19"/>
        <v>7</v>
      </c>
      <c r="AV57" s="1031">
        <f t="shared" si="19"/>
        <v>1</v>
      </c>
      <c r="AW57" s="1025">
        <f t="shared" si="19"/>
        <v>0</v>
      </c>
      <c r="AX57" s="1031">
        <f t="shared" si="19"/>
        <v>4</v>
      </c>
      <c r="AY57" s="1031">
        <f t="shared" si="19"/>
        <v>13</v>
      </c>
      <c r="AZ57" s="1031">
        <f t="shared" si="19"/>
        <v>1</v>
      </c>
      <c r="BA57" s="1031">
        <f t="shared" si="19"/>
        <v>2</v>
      </c>
      <c r="BB57" s="1029">
        <f t="shared" si="19"/>
        <v>0</v>
      </c>
    </row>
    <row r="58" spans="2:54" s="775" customFormat="1" ht="12">
      <c r="B58" s="856"/>
      <c r="C58" s="1033" t="s">
        <v>570</v>
      </c>
      <c r="D58" s="1034">
        <v>166</v>
      </c>
      <c r="E58" s="833">
        <v>47</v>
      </c>
      <c r="F58" s="832" t="s">
        <v>773</v>
      </c>
      <c r="G58" s="1036">
        <v>7</v>
      </c>
      <c r="H58" s="1105" t="s">
        <v>761</v>
      </c>
      <c r="I58" s="1036">
        <v>18</v>
      </c>
      <c r="J58" s="832" t="s">
        <v>761</v>
      </c>
      <c r="K58" s="1036">
        <v>18</v>
      </c>
      <c r="L58" s="1036">
        <v>1</v>
      </c>
      <c r="M58" s="833">
        <v>3</v>
      </c>
      <c r="N58" s="1036">
        <v>2</v>
      </c>
      <c r="O58" s="1036">
        <v>0</v>
      </c>
      <c r="P58" s="833">
        <v>5</v>
      </c>
      <c r="Q58" s="833">
        <v>0</v>
      </c>
      <c r="R58" s="833">
        <v>3</v>
      </c>
      <c r="S58" s="1072" t="s">
        <v>761</v>
      </c>
      <c r="T58" s="1037">
        <v>0</v>
      </c>
      <c r="U58" s="1037">
        <v>16</v>
      </c>
      <c r="V58" s="889">
        <v>5</v>
      </c>
      <c r="W58" s="832" t="s">
        <v>761</v>
      </c>
      <c r="X58" s="1036">
        <v>1</v>
      </c>
      <c r="Y58" s="833">
        <v>14</v>
      </c>
      <c r="Z58" s="1036">
        <v>1</v>
      </c>
      <c r="AA58" s="889">
        <v>2</v>
      </c>
      <c r="AB58" s="1036">
        <v>0</v>
      </c>
      <c r="AC58" s="832" t="s">
        <v>761</v>
      </c>
      <c r="AD58" s="1036">
        <v>0</v>
      </c>
      <c r="AE58" s="1036">
        <v>0</v>
      </c>
      <c r="AF58" s="833">
        <v>5</v>
      </c>
      <c r="AG58" s="832" t="s">
        <v>761</v>
      </c>
      <c r="AH58" s="1036">
        <v>2</v>
      </c>
      <c r="AI58" s="833">
        <v>6</v>
      </c>
      <c r="AJ58" s="833">
        <v>11</v>
      </c>
      <c r="AK58" s="1036">
        <v>4</v>
      </c>
      <c r="AL58" s="1037">
        <v>0</v>
      </c>
      <c r="AM58" s="889">
        <v>12</v>
      </c>
      <c r="AN58" s="1036">
        <v>5</v>
      </c>
      <c r="AO58" s="889">
        <v>0</v>
      </c>
      <c r="AP58" s="1036">
        <v>8</v>
      </c>
      <c r="AQ58" s="889">
        <v>0</v>
      </c>
      <c r="AR58" s="833">
        <v>0</v>
      </c>
      <c r="AS58" s="833">
        <v>7</v>
      </c>
      <c r="AT58" s="833">
        <v>5</v>
      </c>
      <c r="AU58" s="833">
        <v>6</v>
      </c>
      <c r="AV58" s="833">
        <v>1</v>
      </c>
      <c r="AW58" s="1036">
        <v>0</v>
      </c>
      <c r="AX58" s="833">
        <v>3</v>
      </c>
      <c r="AY58" s="833">
        <v>13</v>
      </c>
      <c r="AZ58" s="833">
        <v>1</v>
      </c>
      <c r="BA58" s="833">
        <v>1</v>
      </c>
      <c r="BB58" s="1038">
        <v>0</v>
      </c>
    </row>
    <row r="59" spans="2:54" s="775" customFormat="1" ht="12">
      <c r="B59" s="856"/>
      <c r="C59" s="1033" t="s">
        <v>119</v>
      </c>
      <c r="D59" s="1034">
        <v>15</v>
      </c>
      <c r="E59" s="833">
        <v>12</v>
      </c>
      <c r="F59" s="832" t="s">
        <v>773</v>
      </c>
      <c r="G59" s="1036">
        <v>0</v>
      </c>
      <c r="H59" s="1105" t="s">
        <v>761</v>
      </c>
      <c r="I59" s="1036">
        <v>0</v>
      </c>
      <c r="J59" s="832" t="s">
        <v>761</v>
      </c>
      <c r="K59" s="1036">
        <v>1</v>
      </c>
      <c r="L59" s="1036">
        <v>0</v>
      </c>
      <c r="M59" s="833">
        <v>1</v>
      </c>
      <c r="N59" s="1036">
        <v>0</v>
      </c>
      <c r="O59" s="1036">
        <v>0</v>
      </c>
      <c r="P59" s="833">
        <v>0</v>
      </c>
      <c r="Q59" s="833">
        <v>0</v>
      </c>
      <c r="R59" s="833">
        <v>0</v>
      </c>
      <c r="S59" s="1072" t="s">
        <v>761</v>
      </c>
      <c r="T59" s="1037">
        <v>0</v>
      </c>
      <c r="U59" s="1037">
        <v>1</v>
      </c>
      <c r="V59" s="889">
        <v>0</v>
      </c>
      <c r="W59" s="832" t="s">
        <v>761</v>
      </c>
      <c r="X59" s="1036">
        <v>0</v>
      </c>
      <c r="Y59" s="833">
        <v>4</v>
      </c>
      <c r="Z59" s="1036">
        <v>0</v>
      </c>
      <c r="AA59" s="889">
        <v>0</v>
      </c>
      <c r="AB59" s="1036">
        <v>0</v>
      </c>
      <c r="AC59" s="832" t="s">
        <v>761</v>
      </c>
      <c r="AD59" s="1036">
        <v>0</v>
      </c>
      <c r="AE59" s="1036">
        <v>0</v>
      </c>
      <c r="AF59" s="833">
        <v>0</v>
      </c>
      <c r="AG59" s="832" t="s">
        <v>761</v>
      </c>
      <c r="AH59" s="1036">
        <v>0</v>
      </c>
      <c r="AI59" s="833">
        <v>0</v>
      </c>
      <c r="AJ59" s="833">
        <v>2</v>
      </c>
      <c r="AK59" s="1036">
        <v>0</v>
      </c>
      <c r="AL59" s="1037">
        <v>0</v>
      </c>
      <c r="AM59" s="889">
        <v>1</v>
      </c>
      <c r="AN59" s="1036">
        <v>0</v>
      </c>
      <c r="AO59" s="889">
        <v>0</v>
      </c>
      <c r="AP59" s="1036">
        <v>0</v>
      </c>
      <c r="AQ59" s="889">
        <v>0</v>
      </c>
      <c r="AR59" s="833">
        <v>0</v>
      </c>
      <c r="AS59" s="833">
        <v>0</v>
      </c>
      <c r="AT59" s="833">
        <v>2</v>
      </c>
      <c r="AU59" s="833">
        <v>0</v>
      </c>
      <c r="AV59" s="833">
        <v>0</v>
      </c>
      <c r="AW59" s="1036">
        <v>0</v>
      </c>
      <c r="AX59" s="833">
        <v>0</v>
      </c>
      <c r="AY59" s="833">
        <v>0</v>
      </c>
      <c r="AZ59" s="833">
        <v>0</v>
      </c>
      <c r="BA59" s="833">
        <v>1</v>
      </c>
      <c r="BB59" s="1038">
        <v>0</v>
      </c>
    </row>
    <row r="60" spans="2:54" s="775" customFormat="1" ht="12">
      <c r="B60" s="882"/>
      <c r="C60" s="1052" t="s">
        <v>120</v>
      </c>
      <c r="D60" s="1044">
        <v>16</v>
      </c>
      <c r="E60" s="865">
        <v>12</v>
      </c>
      <c r="F60" s="864" t="s">
        <v>810</v>
      </c>
      <c r="G60" s="1042">
        <v>1</v>
      </c>
      <c r="H60" s="1108" t="s">
        <v>761</v>
      </c>
      <c r="I60" s="1042">
        <v>1</v>
      </c>
      <c r="J60" s="864" t="s">
        <v>761</v>
      </c>
      <c r="K60" s="1042">
        <v>4</v>
      </c>
      <c r="L60" s="1042">
        <v>1</v>
      </c>
      <c r="M60" s="865">
        <v>0</v>
      </c>
      <c r="N60" s="1042">
        <v>0</v>
      </c>
      <c r="O60" s="1042">
        <v>0</v>
      </c>
      <c r="P60" s="865">
        <v>1</v>
      </c>
      <c r="Q60" s="865">
        <v>0</v>
      </c>
      <c r="R60" s="865">
        <v>0</v>
      </c>
      <c r="S60" s="1073" t="s">
        <v>761</v>
      </c>
      <c r="T60" s="1043">
        <v>0</v>
      </c>
      <c r="U60" s="1043">
        <v>5</v>
      </c>
      <c r="V60" s="862">
        <v>0</v>
      </c>
      <c r="W60" s="864" t="s">
        <v>761</v>
      </c>
      <c r="X60" s="1042">
        <v>0</v>
      </c>
      <c r="Y60" s="865">
        <v>4</v>
      </c>
      <c r="Z60" s="1042">
        <v>0</v>
      </c>
      <c r="AA60" s="862">
        <v>0</v>
      </c>
      <c r="AB60" s="1042">
        <v>0</v>
      </c>
      <c r="AC60" s="864" t="s">
        <v>761</v>
      </c>
      <c r="AD60" s="1042">
        <v>0</v>
      </c>
      <c r="AE60" s="1042">
        <v>1</v>
      </c>
      <c r="AF60" s="865">
        <v>0</v>
      </c>
      <c r="AG60" s="864" t="s">
        <v>761</v>
      </c>
      <c r="AH60" s="1042">
        <v>0</v>
      </c>
      <c r="AI60" s="865">
        <v>0</v>
      </c>
      <c r="AJ60" s="865">
        <v>3</v>
      </c>
      <c r="AK60" s="1042">
        <v>0</v>
      </c>
      <c r="AL60" s="1043">
        <v>0</v>
      </c>
      <c r="AM60" s="862">
        <v>0</v>
      </c>
      <c r="AN60" s="1042">
        <v>0</v>
      </c>
      <c r="AO60" s="862">
        <v>0</v>
      </c>
      <c r="AP60" s="1042">
        <v>0</v>
      </c>
      <c r="AQ60" s="862">
        <v>0</v>
      </c>
      <c r="AR60" s="865">
        <v>0</v>
      </c>
      <c r="AS60" s="865">
        <v>3</v>
      </c>
      <c r="AT60" s="865">
        <v>0</v>
      </c>
      <c r="AU60" s="865">
        <v>1</v>
      </c>
      <c r="AV60" s="865">
        <v>0</v>
      </c>
      <c r="AW60" s="1042">
        <v>0</v>
      </c>
      <c r="AX60" s="865">
        <v>1</v>
      </c>
      <c r="AY60" s="865">
        <v>0</v>
      </c>
      <c r="AZ60" s="865">
        <v>0</v>
      </c>
      <c r="BA60" s="865">
        <v>0</v>
      </c>
      <c r="BB60" s="1045">
        <v>0</v>
      </c>
    </row>
    <row r="61" spans="2:54" s="775" customFormat="1" ht="12.75" customHeight="1">
      <c r="B61" s="856" t="s">
        <v>121</v>
      </c>
      <c r="C61" s="1033"/>
      <c r="D61" s="1046">
        <v>103</v>
      </c>
      <c r="E61" s="888">
        <f>SUM(E62:E63)</f>
        <v>47</v>
      </c>
      <c r="F61" s="887" t="s">
        <v>810</v>
      </c>
      <c r="G61" s="1047">
        <f>SUM(G62:G63)</f>
        <v>4</v>
      </c>
      <c r="H61" s="1109" t="s">
        <v>761</v>
      </c>
      <c r="I61" s="1047">
        <f>SUM(I62:I63)</f>
        <v>4</v>
      </c>
      <c r="J61" s="887" t="s">
        <v>761</v>
      </c>
      <c r="K61" s="1047">
        <f aca="true" t="shared" si="20" ref="K61:R61">SUM(K62:K63)</f>
        <v>14</v>
      </c>
      <c r="L61" s="1047">
        <f t="shared" si="20"/>
        <v>1</v>
      </c>
      <c r="M61" s="888">
        <f t="shared" si="20"/>
        <v>4</v>
      </c>
      <c r="N61" s="1047">
        <f t="shared" si="20"/>
        <v>1</v>
      </c>
      <c r="O61" s="1047">
        <f t="shared" si="20"/>
        <v>1</v>
      </c>
      <c r="P61" s="888">
        <f t="shared" si="20"/>
        <v>4</v>
      </c>
      <c r="Q61" s="888">
        <f t="shared" si="20"/>
        <v>4</v>
      </c>
      <c r="R61" s="888">
        <f t="shared" si="20"/>
        <v>1</v>
      </c>
      <c r="S61" s="1074" t="s">
        <v>761</v>
      </c>
      <c r="T61" s="1049">
        <f>SUM(T62:T63)</f>
        <v>0</v>
      </c>
      <c r="U61" s="1049">
        <f>SUM(U62:U63)</f>
        <v>18</v>
      </c>
      <c r="V61" s="1048">
        <f>SUM(V62:V63)</f>
        <v>10</v>
      </c>
      <c r="W61" s="887" t="s">
        <v>761</v>
      </c>
      <c r="X61" s="1047">
        <f>SUM(X62:X63)</f>
        <v>3</v>
      </c>
      <c r="Y61" s="888">
        <f>SUM(Y62:Y63)</f>
        <v>13</v>
      </c>
      <c r="Z61" s="1047">
        <f>SUM(Z62:Z63)</f>
        <v>0</v>
      </c>
      <c r="AA61" s="1048">
        <f>SUM(AA62:AA63)</f>
        <v>0</v>
      </c>
      <c r="AB61" s="1047">
        <f>SUM(AB62:AB63)</f>
        <v>0</v>
      </c>
      <c r="AC61" s="887" t="s">
        <v>761</v>
      </c>
      <c r="AD61" s="1047">
        <f>SUM(AD62:AD63)</f>
        <v>1</v>
      </c>
      <c r="AE61" s="1047">
        <f>SUM(AE62:AE63)</f>
        <v>0</v>
      </c>
      <c r="AF61" s="888">
        <f>SUM(AF62:AF63)</f>
        <v>2</v>
      </c>
      <c r="AG61" s="887" t="s">
        <v>761</v>
      </c>
      <c r="AH61" s="1047">
        <f aca="true" t="shared" si="21" ref="AH61:BB61">SUM(AH62:AH63)</f>
        <v>0</v>
      </c>
      <c r="AI61" s="888">
        <f t="shared" si="21"/>
        <v>2</v>
      </c>
      <c r="AJ61" s="888">
        <f t="shared" si="21"/>
        <v>9</v>
      </c>
      <c r="AK61" s="1047">
        <f t="shared" si="21"/>
        <v>0</v>
      </c>
      <c r="AL61" s="1049">
        <f t="shared" si="21"/>
        <v>0</v>
      </c>
      <c r="AM61" s="1048">
        <f t="shared" si="21"/>
        <v>5</v>
      </c>
      <c r="AN61" s="1047">
        <f t="shared" si="21"/>
        <v>3</v>
      </c>
      <c r="AO61" s="1048">
        <f t="shared" si="21"/>
        <v>0</v>
      </c>
      <c r="AP61" s="1047">
        <f t="shared" si="21"/>
        <v>2</v>
      </c>
      <c r="AQ61" s="1048">
        <f t="shared" si="21"/>
        <v>0</v>
      </c>
      <c r="AR61" s="888">
        <f t="shared" si="21"/>
        <v>0</v>
      </c>
      <c r="AS61" s="888">
        <f t="shared" si="21"/>
        <v>9</v>
      </c>
      <c r="AT61" s="888">
        <f t="shared" si="21"/>
        <v>5</v>
      </c>
      <c r="AU61" s="888">
        <f t="shared" si="21"/>
        <v>3</v>
      </c>
      <c r="AV61" s="888">
        <f t="shared" si="21"/>
        <v>0</v>
      </c>
      <c r="AW61" s="1047">
        <f t="shared" si="21"/>
        <v>0</v>
      </c>
      <c r="AX61" s="888">
        <f t="shared" si="21"/>
        <v>0</v>
      </c>
      <c r="AY61" s="888">
        <f t="shared" si="21"/>
        <v>2</v>
      </c>
      <c r="AZ61" s="888">
        <f t="shared" si="21"/>
        <v>1</v>
      </c>
      <c r="BA61" s="888">
        <f t="shared" si="21"/>
        <v>0</v>
      </c>
      <c r="BB61" s="1050">
        <f t="shared" si="21"/>
        <v>0</v>
      </c>
    </row>
    <row r="62" spans="2:54" s="775" customFormat="1" ht="12">
      <c r="B62" s="856"/>
      <c r="C62" s="1033" t="s">
        <v>122</v>
      </c>
      <c r="D62" s="1034">
        <v>60</v>
      </c>
      <c r="E62" s="1035">
        <v>21</v>
      </c>
      <c r="F62" s="832" t="s">
        <v>810</v>
      </c>
      <c r="G62" s="1036">
        <v>1</v>
      </c>
      <c r="H62" s="1105" t="s">
        <v>761</v>
      </c>
      <c r="I62" s="1036">
        <v>3</v>
      </c>
      <c r="J62" s="832" t="s">
        <v>761</v>
      </c>
      <c r="K62" s="1036">
        <v>6</v>
      </c>
      <c r="L62" s="1036">
        <v>0</v>
      </c>
      <c r="M62" s="833">
        <v>3</v>
      </c>
      <c r="N62" s="1036">
        <v>0</v>
      </c>
      <c r="O62" s="1036">
        <v>1</v>
      </c>
      <c r="P62" s="833">
        <v>2</v>
      </c>
      <c r="Q62" s="833">
        <v>1</v>
      </c>
      <c r="R62" s="833">
        <v>0</v>
      </c>
      <c r="S62" s="1072" t="s">
        <v>761</v>
      </c>
      <c r="T62" s="1037">
        <v>0</v>
      </c>
      <c r="U62" s="1037">
        <v>7</v>
      </c>
      <c r="V62" s="889">
        <v>4</v>
      </c>
      <c r="W62" s="832" t="s">
        <v>761</v>
      </c>
      <c r="X62" s="1036">
        <v>2</v>
      </c>
      <c r="Y62" s="833">
        <v>9</v>
      </c>
      <c r="Z62" s="1036">
        <v>0</v>
      </c>
      <c r="AA62" s="889">
        <v>0</v>
      </c>
      <c r="AB62" s="1036">
        <v>0</v>
      </c>
      <c r="AC62" s="832" t="s">
        <v>761</v>
      </c>
      <c r="AD62" s="1036">
        <v>0</v>
      </c>
      <c r="AE62" s="1036">
        <v>0</v>
      </c>
      <c r="AF62" s="833">
        <v>2</v>
      </c>
      <c r="AG62" s="832" t="s">
        <v>761</v>
      </c>
      <c r="AH62" s="1036">
        <v>0</v>
      </c>
      <c r="AI62" s="833">
        <v>1</v>
      </c>
      <c r="AJ62" s="833">
        <v>4</v>
      </c>
      <c r="AK62" s="1036">
        <v>0</v>
      </c>
      <c r="AL62" s="1037">
        <v>0</v>
      </c>
      <c r="AM62" s="889">
        <v>3</v>
      </c>
      <c r="AN62" s="1036">
        <v>2</v>
      </c>
      <c r="AO62" s="889">
        <v>0</v>
      </c>
      <c r="AP62" s="1036">
        <v>2</v>
      </c>
      <c r="AQ62" s="889">
        <v>0</v>
      </c>
      <c r="AR62" s="833">
        <v>0</v>
      </c>
      <c r="AS62" s="833">
        <v>6</v>
      </c>
      <c r="AT62" s="833">
        <v>3</v>
      </c>
      <c r="AU62" s="833">
        <v>3</v>
      </c>
      <c r="AV62" s="833">
        <v>0</v>
      </c>
      <c r="AW62" s="1036">
        <v>0</v>
      </c>
      <c r="AX62" s="833">
        <v>0</v>
      </c>
      <c r="AY62" s="833">
        <v>2</v>
      </c>
      <c r="AZ62" s="833">
        <v>1</v>
      </c>
      <c r="BA62" s="833">
        <v>0</v>
      </c>
      <c r="BB62" s="1038">
        <v>0</v>
      </c>
    </row>
    <row r="63" spans="2:54" s="775" customFormat="1" ht="12">
      <c r="B63" s="859"/>
      <c r="C63" s="1033" t="s">
        <v>123</v>
      </c>
      <c r="D63" s="1034">
        <v>43</v>
      </c>
      <c r="E63" s="1035">
        <v>26</v>
      </c>
      <c r="F63" s="832" t="s">
        <v>810</v>
      </c>
      <c r="G63" s="1036">
        <v>3</v>
      </c>
      <c r="H63" s="1105" t="s">
        <v>761</v>
      </c>
      <c r="I63" s="1036">
        <v>1</v>
      </c>
      <c r="J63" s="832" t="s">
        <v>761</v>
      </c>
      <c r="K63" s="1036">
        <v>8</v>
      </c>
      <c r="L63" s="1036">
        <v>1</v>
      </c>
      <c r="M63" s="833">
        <v>1</v>
      </c>
      <c r="N63" s="1036">
        <v>1</v>
      </c>
      <c r="O63" s="1036">
        <v>0</v>
      </c>
      <c r="P63" s="833">
        <v>2</v>
      </c>
      <c r="Q63" s="833">
        <v>3</v>
      </c>
      <c r="R63" s="833">
        <v>1</v>
      </c>
      <c r="S63" s="1072" t="s">
        <v>761</v>
      </c>
      <c r="T63" s="1037">
        <v>0</v>
      </c>
      <c r="U63" s="1037">
        <v>11</v>
      </c>
      <c r="V63" s="889">
        <v>6</v>
      </c>
      <c r="W63" s="832" t="s">
        <v>761</v>
      </c>
      <c r="X63" s="1036">
        <v>1</v>
      </c>
      <c r="Y63" s="833">
        <v>4</v>
      </c>
      <c r="Z63" s="1036">
        <v>0</v>
      </c>
      <c r="AA63" s="889">
        <v>0</v>
      </c>
      <c r="AB63" s="1036">
        <v>0</v>
      </c>
      <c r="AC63" s="832" t="s">
        <v>761</v>
      </c>
      <c r="AD63" s="1036">
        <v>1</v>
      </c>
      <c r="AE63" s="1036">
        <v>0</v>
      </c>
      <c r="AF63" s="833">
        <v>0</v>
      </c>
      <c r="AG63" s="832" t="s">
        <v>761</v>
      </c>
      <c r="AH63" s="1036">
        <v>0</v>
      </c>
      <c r="AI63" s="833">
        <v>1</v>
      </c>
      <c r="AJ63" s="833">
        <v>5</v>
      </c>
      <c r="AK63" s="1036">
        <v>0</v>
      </c>
      <c r="AL63" s="1037">
        <v>0</v>
      </c>
      <c r="AM63" s="889">
        <v>2</v>
      </c>
      <c r="AN63" s="1036">
        <v>1</v>
      </c>
      <c r="AO63" s="889">
        <v>0</v>
      </c>
      <c r="AP63" s="1036">
        <v>0</v>
      </c>
      <c r="AQ63" s="889">
        <v>0</v>
      </c>
      <c r="AR63" s="833">
        <v>0</v>
      </c>
      <c r="AS63" s="833">
        <v>3</v>
      </c>
      <c r="AT63" s="833">
        <v>2</v>
      </c>
      <c r="AU63" s="833">
        <v>0</v>
      </c>
      <c r="AV63" s="833">
        <v>0</v>
      </c>
      <c r="AW63" s="1036">
        <v>0</v>
      </c>
      <c r="AX63" s="833">
        <v>0</v>
      </c>
      <c r="AY63" s="833">
        <v>0</v>
      </c>
      <c r="AZ63" s="833">
        <v>0</v>
      </c>
      <c r="BA63" s="833">
        <v>0</v>
      </c>
      <c r="BB63" s="1038">
        <v>0</v>
      </c>
    </row>
    <row r="64" spans="2:54" s="775" customFormat="1" ht="12.75" customHeight="1">
      <c r="B64" s="852" t="s">
        <v>811</v>
      </c>
      <c r="C64" s="1057"/>
      <c r="D64" s="1046">
        <v>173</v>
      </c>
      <c r="E64" s="888">
        <f>SUM(E65:E66)</f>
        <v>82</v>
      </c>
      <c r="F64" s="887" t="s">
        <v>810</v>
      </c>
      <c r="G64" s="1047">
        <f>SUM(G65:G66)</f>
        <v>3</v>
      </c>
      <c r="H64" s="1109" t="s">
        <v>761</v>
      </c>
      <c r="I64" s="1047">
        <f>SUM(I65:I66)</f>
        <v>11</v>
      </c>
      <c r="J64" s="887" t="s">
        <v>761</v>
      </c>
      <c r="K64" s="1047">
        <f aca="true" t="shared" si="22" ref="K64:R64">SUM(K65:K66)</f>
        <v>19</v>
      </c>
      <c r="L64" s="1047">
        <f t="shared" si="22"/>
        <v>0</v>
      </c>
      <c r="M64" s="888">
        <f t="shared" si="22"/>
        <v>3</v>
      </c>
      <c r="N64" s="1047">
        <f t="shared" si="22"/>
        <v>0</v>
      </c>
      <c r="O64" s="1047">
        <f t="shared" si="22"/>
        <v>1</v>
      </c>
      <c r="P64" s="888">
        <f t="shared" si="22"/>
        <v>9</v>
      </c>
      <c r="Q64" s="888">
        <f t="shared" si="22"/>
        <v>3</v>
      </c>
      <c r="R64" s="888">
        <f t="shared" si="22"/>
        <v>2</v>
      </c>
      <c r="S64" s="1074" t="s">
        <v>761</v>
      </c>
      <c r="T64" s="1049">
        <f>SUM(T65:T66)</f>
        <v>0</v>
      </c>
      <c r="U64" s="1049">
        <f>SUM(U65:U66)</f>
        <v>34</v>
      </c>
      <c r="V64" s="1048">
        <f>SUM(V65:V66)</f>
        <v>8</v>
      </c>
      <c r="W64" s="887" t="s">
        <v>761</v>
      </c>
      <c r="X64" s="1047">
        <f>SUM(X65:X66)</f>
        <v>7</v>
      </c>
      <c r="Y64" s="888">
        <f>SUM(Y65:Y66)</f>
        <v>29</v>
      </c>
      <c r="Z64" s="1047">
        <f>SUM(Z65:Z66)</f>
        <v>0</v>
      </c>
      <c r="AA64" s="1048">
        <f>SUM(AA65:AA66)</f>
        <v>0</v>
      </c>
      <c r="AB64" s="1047">
        <f>SUM(AB65:AB66)</f>
        <v>0</v>
      </c>
      <c r="AC64" s="887" t="s">
        <v>761</v>
      </c>
      <c r="AD64" s="1047">
        <f>SUM(AD65:AD66)</f>
        <v>0</v>
      </c>
      <c r="AE64" s="1047">
        <f>SUM(AE65:AE66)</f>
        <v>1</v>
      </c>
      <c r="AF64" s="888">
        <f>SUM(AF65:AF66)</f>
        <v>5</v>
      </c>
      <c r="AG64" s="887" t="s">
        <v>761</v>
      </c>
      <c r="AH64" s="1047">
        <f aca="true" t="shared" si="23" ref="AH64:BB64">SUM(AH65:AH66)</f>
        <v>3</v>
      </c>
      <c r="AI64" s="888">
        <f t="shared" si="23"/>
        <v>3</v>
      </c>
      <c r="AJ64" s="888">
        <f t="shared" si="23"/>
        <v>20</v>
      </c>
      <c r="AK64" s="1047">
        <f t="shared" si="23"/>
        <v>0</v>
      </c>
      <c r="AL64" s="1049">
        <f t="shared" si="23"/>
        <v>0</v>
      </c>
      <c r="AM64" s="1048">
        <f t="shared" si="23"/>
        <v>7</v>
      </c>
      <c r="AN64" s="1047">
        <f t="shared" si="23"/>
        <v>5</v>
      </c>
      <c r="AO64" s="1048">
        <f t="shared" si="23"/>
        <v>0</v>
      </c>
      <c r="AP64" s="1047">
        <f t="shared" si="23"/>
        <v>6</v>
      </c>
      <c r="AQ64" s="1048">
        <f t="shared" si="23"/>
        <v>1</v>
      </c>
      <c r="AR64" s="888">
        <f t="shared" si="23"/>
        <v>2</v>
      </c>
      <c r="AS64" s="888">
        <f t="shared" si="23"/>
        <v>19</v>
      </c>
      <c r="AT64" s="888">
        <f t="shared" si="23"/>
        <v>16</v>
      </c>
      <c r="AU64" s="888">
        <f t="shared" si="23"/>
        <v>4</v>
      </c>
      <c r="AV64" s="888">
        <f t="shared" si="23"/>
        <v>0</v>
      </c>
      <c r="AW64" s="1047">
        <f t="shared" si="23"/>
        <v>0</v>
      </c>
      <c r="AX64" s="888">
        <f t="shared" si="23"/>
        <v>0</v>
      </c>
      <c r="AY64" s="888">
        <f t="shared" si="23"/>
        <v>6</v>
      </c>
      <c r="AZ64" s="888">
        <f t="shared" si="23"/>
        <v>0</v>
      </c>
      <c r="BA64" s="888">
        <f t="shared" si="23"/>
        <v>0</v>
      </c>
      <c r="BB64" s="1050">
        <f t="shared" si="23"/>
        <v>0</v>
      </c>
    </row>
    <row r="65" spans="2:54" s="775" customFormat="1" ht="12">
      <c r="B65" s="856"/>
      <c r="C65" s="1058" t="s">
        <v>812</v>
      </c>
      <c r="D65" s="1034">
        <v>82</v>
      </c>
      <c r="E65" s="1035">
        <v>35</v>
      </c>
      <c r="F65" s="832" t="s">
        <v>810</v>
      </c>
      <c r="G65" s="1036">
        <v>1</v>
      </c>
      <c r="H65" s="1105" t="s">
        <v>761</v>
      </c>
      <c r="I65" s="1036">
        <v>5</v>
      </c>
      <c r="J65" s="832" t="s">
        <v>761</v>
      </c>
      <c r="K65" s="1036">
        <v>5</v>
      </c>
      <c r="L65" s="1036">
        <v>0</v>
      </c>
      <c r="M65" s="833">
        <v>0</v>
      </c>
      <c r="N65" s="1036">
        <v>0</v>
      </c>
      <c r="O65" s="1036">
        <v>0</v>
      </c>
      <c r="P65" s="833">
        <v>4</v>
      </c>
      <c r="Q65" s="833">
        <v>2</v>
      </c>
      <c r="R65" s="833">
        <v>0</v>
      </c>
      <c r="S65" s="1072" t="s">
        <v>761</v>
      </c>
      <c r="T65" s="1037">
        <v>0</v>
      </c>
      <c r="U65" s="1037">
        <v>12</v>
      </c>
      <c r="V65" s="889">
        <v>1</v>
      </c>
      <c r="W65" s="832" t="s">
        <v>761</v>
      </c>
      <c r="X65" s="1036">
        <v>2</v>
      </c>
      <c r="Y65" s="833">
        <v>10</v>
      </c>
      <c r="Z65" s="1036">
        <v>0</v>
      </c>
      <c r="AA65" s="889">
        <v>0</v>
      </c>
      <c r="AB65" s="1036">
        <v>0</v>
      </c>
      <c r="AC65" s="832" t="s">
        <v>761</v>
      </c>
      <c r="AD65" s="1036">
        <v>0</v>
      </c>
      <c r="AE65" s="1036">
        <v>1</v>
      </c>
      <c r="AF65" s="833">
        <v>3</v>
      </c>
      <c r="AG65" s="832" t="s">
        <v>761</v>
      </c>
      <c r="AH65" s="1036">
        <v>0</v>
      </c>
      <c r="AI65" s="833">
        <v>1</v>
      </c>
      <c r="AJ65" s="833">
        <v>13</v>
      </c>
      <c r="AK65" s="1036">
        <v>0</v>
      </c>
      <c r="AL65" s="1037">
        <v>0</v>
      </c>
      <c r="AM65" s="889">
        <v>5</v>
      </c>
      <c r="AN65" s="1036">
        <v>4</v>
      </c>
      <c r="AO65" s="889">
        <v>0</v>
      </c>
      <c r="AP65" s="1036">
        <v>2</v>
      </c>
      <c r="AQ65" s="889">
        <v>1</v>
      </c>
      <c r="AR65" s="833">
        <v>2</v>
      </c>
      <c r="AS65" s="833">
        <v>7</v>
      </c>
      <c r="AT65" s="833">
        <v>6</v>
      </c>
      <c r="AU65" s="833">
        <v>4</v>
      </c>
      <c r="AV65" s="833">
        <v>0</v>
      </c>
      <c r="AW65" s="1036">
        <v>0</v>
      </c>
      <c r="AX65" s="833">
        <v>0</v>
      </c>
      <c r="AY65" s="833">
        <v>6</v>
      </c>
      <c r="AZ65" s="833">
        <v>0</v>
      </c>
      <c r="BA65" s="833">
        <v>0</v>
      </c>
      <c r="BB65" s="1038">
        <v>0</v>
      </c>
    </row>
    <row r="66" spans="2:54" s="775" customFormat="1" ht="12">
      <c r="B66" s="859"/>
      <c r="C66" s="1059" t="s">
        <v>813</v>
      </c>
      <c r="D66" s="1044">
        <v>91</v>
      </c>
      <c r="E66" s="1041">
        <v>47</v>
      </c>
      <c r="F66" s="864" t="s">
        <v>810</v>
      </c>
      <c r="G66" s="1042">
        <v>2</v>
      </c>
      <c r="H66" s="1108" t="s">
        <v>761</v>
      </c>
      <c r="I66" s="1042">
        <v>6</v>
      </c>
      <c r="J66" s="864" t="s">
        <v>761</v>
      </c>
      <c r="K66" s="1042">
        <v>14</v>
      </c>
      <c r="L66" s="1042">
        <v>0</v>
      </c>
      <c r="M66" s="865">
        <v>3</v>
      </c>
      <c r="N66" s="1042">
        <v>0</v>
      </c>
      <c r="O66" s="1042">
        <v>1</v>
      </c>
      <c r="P66" s="865">
        <v>5</v>
      </c>
      <c r="Q66" s="865">
        <v>1</v>
      </c>
      <c r="R66" s="865">
        <v>2</v>
      </c>
      <c r="S66" s="1073" t="s">
        <v>761</v>
      </c>
      <c r="T66" s="1043">
        <v>0</v>
      </c>
      <c r="U66" s="1043">
        <v>22</v>
      </c>
      <c r="V66" s="862">
        <v>7</v>
      </c>
      <c r="W66" s="864" t="s">
        <v>761</v>
      </c>
      <c r="X66" s="1042">
        <v>5</v>
      </c>
      <c r="Y66" s="865">
        <v>19</v>
      </c>
      <c r="Z66" s="1042">
        <v>0</v>
      </c>
      <c r="AA66" s="862">
        <v>0</v>
      </c>
      <c r="AB66" s="1042">
        <v>0</v>
      </c>
      <c r="AC66" s="864" t="s">
        <v>761</v>
      </c>
      <c r="AD66" s="1042">
        <v>0</v>
      </c>
      <c r="AE66" s="1042">
        <v>0</v>
      </c>
      <c r="AF66" s="865">
        <v>2</v>
      </c>
      <c r="AG66" s="864" t="s">
        <v>761</v>
      </c>
      <c r="AH66" s="1042">
        <v>3</v>
      </c>
      <c r="AI66" s="865">
        <v>2</v>
      </c>
      <c r="AJ66" s="865">
        <v>7</v>
      </c>
      <c r="AK66" s="1042">
        <v>0</v>
      </c>
      <c r="AL66" s="1043">
        <v>0</v>
      </c>
      <c r="AM66" s="862">
        <v>2</v>
      </c>
      <c r="AN66" s="1042">
        <v>1</v>
      </c>
      <c r="AO66" s="862">
        <v>0</v>
      </c>
      <c r="AP66" s="1042">
        <v>4</v>
      </c>
      <c r="AQ66" s="862">
        <v>0</v>
      </c>
      <c r="AR66" s="865">
        <v>0</v>
      </c>
      <c r="AS66" s="865">
        <v>12</v>
      </c>
      <c r="AT66" s="865">
        <v>10</v>
      </c>
      <c r="AU66" s="865">
        <v>0</v>
      </c>
      <c r="AV66" s="865">
        <v>0</v>
      </c>
      <c r="AW66" s="1042">
        <v>0</v>
      </c>
      <c r="AX66" s="865">
        <v>0</v>
      </c>
      <c r="AY66" s="865">
        <v>0</v>
      </c>
      <c r="AZ66" s="865">
        <v>0</v>
      </c>
      <c r="BA66" s="865">
        <v>0</v>
      </c>
      <c r="BB66" s="1045">
        <v>0</v>
      </c>
    </row>
    <row r="67" spans="2:54" s="775" customFormat="1" ht="12.75" customHeight="1">
      <c r="B67" s="852" t="s">
        <v>814</v>
      </c>
      <c r="C67" s="1033"/>
      <c r="D67" s="1023">
        <v>276</v>
      </c>
      <c r="E67" s="1031">
        <f>SUM(E68:E70)</f>
        <v>112</v>
      </c>
      <c r="F67" s="850" t="s">
        <v>810</v>
      </c>
      <c r="G67" s="1025">
        <f>SUM(G68:G70)</f>
        <v>14</v>
      </c>
      <c r="H67" s="1104" t="s">
        <v>761</v>
      </c>
      <c r="I67" s="1025">
        <f>SUM(I68:I70)</f>
        <v>20</v>
      </c>
      <c r="J67" s="850" t="s">
        <v>761</v>
      </c>
      <c r="K67" s="1025">
        <f aca="true" t="shared" si="24" ref="K67:R67">SUM(K68:K70)</f>
        <v>23</v>
      </c>
      <c r="L67" s="1025">
        <f t="shared" si="24"/>
        <v>2</v>
      </c>
      <c r="M67" s="1031">
        <f t="shared" si="24"/>
        <v>2</v>
      </c>
      <c r="N67" s="1025">
        <f t="shared" si="24"/>
        <v>7</v>
      </c>
      <c r="O67" s="1025">
        <f t="shared" si="24"/>
        <v>4</v>
      </c>
      <c r="P67" s="1031">
        <f t="shared" si="24"/>
        <v>11</v>
      </c>
      <c r="Q67" s="1031">
        <f t="shared" si="24"/>
        <v>8</v>
      </c>
      <c r="R67" s="1031">
        <f t="shared" si="24"/>
        <v>9</v>
      </c>
      <c r="S67" s="1071" t="s">
        <v>761</v>
      </c>
      <c r="T67" s="1027">
        <f>SUM(T68:T70)</f>
        <v>2</v>
      </c>
      <c r="U67" s="1027">
        <f>SUM(U68:U70)</f>
        <v>30</v>
      </c>
      <c r="V67" s="1032">
        <f>SUM(V68:V70)</f>
        <v>15</v>
      </c>
      <c r="W67" s="850" t="s">
        <v>761</v>
      </c>
      <c r="X67" s="1025">
        <f>SUM(X68:X70)</f>
        <v>5</v>
      </c>
      <c r="Y67" s="1031">
        <f>SUM(Y68:Y70)</f>
        <v>43</v>
      </c>
      <c r="Z67" s="1025">
        <f>SUM(Z68:Z70)</f>
        <v>3</v>
      </c>
      <c r="AA67" s="1032">
        <f>SUM(AA68:AA70)</f>
        <v>2</v>
      </c>
      <c r="AB67" s="1025">
        <f>SUM(AB68:AB70)</f>
        <v>5</v>
      </c>
      <c r="AC67" s="850" t="s">
        <v>761</v>
      </c>
      <c r="AD67" s="1025">
        <f>SUM(AD68:AD70)</f>
        <v>1</v>
      </c>
      <c r="AE67" s="1025">
        <f>SUM(AE68:AE70)</f>
        <v>8</v>
      </c>
      <c r="AF67" s="1031">
        <f>SUM(AF68:AF70)</f>
        <v>9</v>
      </c>
      <c r="AG67" s="850" t="s">
        <v>761</v>
      </c>
      <c r="AH67" s="1025">
        <f aca="true" t="shared" si="25" ref="AH67:BB67">SUM(AH68:AH70)</f>
        <v>7</v>
      </c>
      <c r="AI67" s="1031">
        <f t="shared" si="25"/>
        <v>5</v>
      </c>
      <c r="AJ67" s="1031">
        <f t="shared" si="25"/>
        <v>23</v>
      </c>
      <c r="AK67" s="1025">
        <f t="shared" si="25"/>
        <v>4</v>
      </c>
      <c r="AL67" s="1027">
        <f t="shared" si="25"/>
        <v>0</v>
      </c>
      <c r="AM67" s="1032">
        <f t="shared" si="25"/>
        <v>11</v>
      </c>
      <c r="AN67" s="1025">
        <f t="shared" si="25"/>
        <v>9</v>
      </c>
      <c r="AO67" s="1032">
        <f t="shared" si="25"/>
        <v>1</v>
      </c>
      <c r="AP67" s="1025">
        <f t="shared" si="25"/>
        <v>11</v>
      </c>
      <c r="AQ67" s="1032">
        <f t="shared" si="25"/>
        <v>0</v>
      </c>
      <c r="AR67" s="1031">
        <f t="shared" si="25"/>
        <v>1</v>
      </c>
      <c r="AS67" s="1031">
        <f t="shared" si="25"/>
        <v>24</v>
      </c>
      <c r="AT67" s="1031">
        <f t="shared" si="25"/>
        <v>14</v>
      </c>
      <c r="AU67" s="1031">
        <f t="shared" si="25"/>
        <v>14</v>
      </c>
      <c r="AV67" s="1031">
        <f t="shared" si="25"/>
        <v>1</v>
      </c>
      <c r="AW67" s="1025">
        <f t="shared" si="25"/>
        <v>1</v>
      </c>
      <c r="AX67" s="1031">
        <f t="shared" si="25"/>
        <v>3</v>
      </c>
      <c r="AY67" s="1031">
        <f t="shared" si="25"/>
        <v>16</v>
      </c>
      <c r="AZ67" s="1031">
        <f t="shared" si="25"/>
        <v>1</v>
      </c>
      <c r="BA67" s="1031">
        <f t="shared" si="25"/>
        <v>0</v>
      </c>
      <c r="BB67" s="1029">
        <f t="shared" si="25"/>
        <v>1</v>
      </c>
    </row>
    <row r="68" spans="2:54" s="775" customFormat="1" ht="12">
      <c r="B68" s="856"/>
      <c r="C68" s="1033" t="s">
        <v>815</v>
      </c>
      <c r="D68" s="1034">
        <v>167</v>
      </c>
      <c r="E68" s="1035">
        <v>54</v>
      </c>
      <c r="F68" s="832" t="s">
        <v>810</v>
      </c>
      <c r="G68" s="1036">
        <v>5</v>
      </c>
      <c r="H68" s="1105" t="s">
        <v>761</v>
      </c>
      <c r="I68" s="1036">
        <v>11</v>
      </c>
      <c r="J68" s="832" t="s">
        <v>761</v>
      </c>
      <c r="K68" s="1036">
        <v>8</v>
      </c>
      <c r="L68" s="1036">
        <v>1</v>
      </c>
      <c r="M68" s="833">
        <v>1</v>
      </c>
      <c r="N68" s="1036">
        <v>3</v>
      </c>
      <c r="O68" s="1036">
        <v>4</v>
      </c>
      <c r="P68" s="833">
        <v>6</v>
      </c>
      <c r="Q68" s="833">
        <v>4</v>
      </c>
      <c r="R68" s="833">
        <v>7</v>
      </c>
      <c r="S68" s="1072" t="s">
        <v>761</v>
      </c>
      <c r="T68" s="1037">
        <v>2</v>
      </c>
      <c r="U68" s="1037">
        <v>16</v>
      </c>
      <c r="V68" s="889">
        <v>13</v>
      </c>
      <c r="W68" s="832" t="s">
        <v>761</v>
      </c>
      <c r="X68" s="1036">
        <v>3</v>
      </c>
      <c r="Y68" s="833">
        <v>17</v>
      </c>
      <c r="Z68" s="1036">
        <v>2</v>
      </c>
      <c r="AA68" s="889">
        <v>2</v>
      </c>
      <c r="AB68" s="1036">
        <v>1</v>
      </c>
      <c r="AC68" s="832" t="s">
        <v>761</v>
      </c>
      <c r="AD68" s="1036">
        <v>1</v>
      </c>
      <c r="AE68" s="1036">
        <v>4</v>
      </c>
      <c r="AF68" s="833">
        <v>4</v>
      </c>
      <c r="AG68" s="832" t="s">
        <v>761</v>
      </c>
      <c r="AH68" s="1036">
        <v>1</v>
      </c>
      <c r="AI68" s="833">
        <v>5</v>
      </c>
      <c r="AJ68" s="833">
        <v>11</v>
      </c>
      <c r="AK68" s="1036">
        <v>2</v>
      </c>
      <c r="AL68" s="1037">
        <v>0</v>
      </c>
      <c r="AM68" s="889">
        <v>6</v>
      </c>
      <c r="AN68" s="1036">
        <v>5</v>
      </c>
      <c r="AO68" s="889">
        <v>0</v>
      </c>
      <c r="AP68" s="1036">
        <v>9</v>
      </c>
      <c r="AQ68" s="889">
        <v>0</v>
      </c>
      <c r="AR68" s="833">
        <v>1</v>
      </c>
      <c r="AS68" s="833">
        <v>8</v>
      </c>
      <c r="AT68" s="833">
        <v>6</v>
      </c>
      <c r="AU68" s="833">
        <v>8</v>
      </c>
      <c r="AV68" s="833">
        <v>1</v>
      </c>
      <c r="AW68" s="1036">
        <v>0</v>
      </c>
      <c r="AX68" s="833">
        <v>3</v>
      </c>
      <c r="AY68" s="833">
        <v>16</v>
      </c>
      <c r="AZ68" s="833">
        <v>0</v>
      </c>
      <c r="BA68" s="833">
        <v>0</v>
      </c>
      <c r="BB68" s="1038">
        <v>0</v>
      </c>
    </row>
    <row r="69" spans="2:54" ht="13.5">
      <c r="B69" s="856"/>
      <c r="C69" s="1033" t="s">
        <v>124</v>
      </c>
      <c r="D69" s="1034">
        <v>53</v>
      </c>
      <c r="E69" s="1035">
        <v>30</v>
      </c>
      <c r="F69" s="832" t="s">
        <v>816</v>
      </c>
      <c r="G69" s="1036">
        <v>5</v>
      </c>
      <c r="H69" s="1105" t="s">
        <v>761</v>
      </c>
      <c r="I69" s="1036">
        <v>5</v>
      </c>
      <c r="J69" s="832" t="s">
        <v>761</v>
      </c>
      <c r="K69" s="1036">
        <v>10</v>
      </c>
      <c r="L69" s="1036">
        <v>1</v>
      </c>
      <c r="M69" s="833">
        <v>0</v>
      </c>
      <c r="N69" s="1036">
        <v>1</v>
      </c>
      <c r="O69" s="1036">
        <v>0</v>
      </c>
      <c r="P69" s="833">
        <v>3</v>
      </c>
      <c r="Q69" s="833">
        <v>1</v>
      </c>
      <c r="R69" s="833">
        <v>1</v>
      </c>
      <c r="S69" s="1072" t="s">
        <v>761</v>
      </c>
      <c r="T69" s="1037">
        <v>0</v>
      </c>
      <c r="U69" s="1037">
        <v>8</v>
      </c>
      <c r="V69" s="889">
        <v>2</v>
      </c>
      <c r="W69" s="832" t="s">
        <v>761</v>
      </c>
      <c r="X69" s="1036">
        <v>2</v>
      </c>
      <c r="Y69" s="833">
        <v>12</v>
      </c>
      <c r="Z69" s="1036">
        <v>1</v>
      </c>
      <c r="AA69" s="889">
        <v>0</v>
      </c>
      <c r="AB69" s="1036">
        <v>2</v>
      </c>
      <c r="AC69" s="832" t="s">
        <v>761</v>
      </c>
      <c r="AD69" s="1036">
        <v>0</v>
      </c>
      <c r="AE69" s="1036">
        <v>3</v>
      </c>
      <c r="AF69" s="833">
        <v>1</v>
      </c>
      <c r="AG69" s="832" t="s">
        <v>761</v>
      </c>
      <c r="AH69" s="1036">
        <v>3</v>
      </c>
      <c r="AI69" s="833">
        <v>0</v>
      </c>
      <c r="AJ69" s="833">
        <v>6</v>
      </c>
      <c r="AK69" s="1036">
        <v>2</v>
      </c>
      <c r="AL69" s="1037">
        <v>0</v>
      </c>
      <c r="AM69" s="889">
        <v>2</v>
      </c>
      <c r="AN69" s="1036">
        <v>2</v>
      </c>
      <c r="AO69" s="889">
        <v>0</v>
      </c>
      <c r="AP69" s="1036">
        <v>2</v>
      </c>
      <c r="AQ69" s="889">
        <v>0</v>
      </c>
      <c r="AR69" s="833">
        <v>0</v>
      </c>
      <c r="AS69" s="833">
        <v>9</v>
      </c>
      <c r="AT69" s="833">
        <v>4</v>
      </c>
      <c r="AU69" s="833">
        <v>5</v>
      </c>
      <c r="AV69" s="833">
        <v>0</v>
      </c>
      <c r="AW69" s="1036">
        <v>0</v>
      </c>
      <c r="AX69" s="833">
        <v>0</v>
      </c>
      <c r="AY69" s="833">
        <v>0</v>
      </c>
      <c r="AZ69" s="833">
        <v>1</v>
      </c>
      <c r="BA69" s="833">
        <v>0</v>
      </c>
      <c r="BB69" s="1038">
        <v>0</v>
      </c>
    </row>
    <row r="70" spans="2:54" ht="14.25" thickBot="1">
      <c r="B70" s="894"/>
      <c r="C70" s="1060" t="s">
        <v>699</v>
      </c>
      <c r="D70" s="1061">
        <v>56</v>
      </c>
      <c r="E70" s="1062">
        <v>28</v>
      </c>
      <c r="F70" s="896" t="s">
        <v>817</v>
      </c>
      <c r="G70" s="1063">
        <v>4</v>
      </c>
      <c r="H70" s="1111" t="s">
        <v>761</v>
      </c>
      <c r="I70" s="1063">
        <v>4</v>
      </c>
      <c r="J70" s="896" t="s">
        <v>761</v>
      </c>
      <c r="K70" s="1063">
        <v>5</v>
      </c>
      <c r="L70" s="1063">
        <v>0</v>
      </c>
      <c r="M70" s="899">
        <v>1</v>
      </c>
      <c r="N70" s="1063">
        <v>3</v>
      </c>
      <c r="O70" s="1063">
        <v>0</v>
      </c>
      <c r="P70" s="899">
        <v>2</v>
      </c>
      <c r="Q70" s="899">
        <v>3</v>
      </c>
      <c r="R70" s="899">
        <v>1</v>
      </c>
      <c r="S70" s="1079" t="s">
        <v>761</v>
      </c>
      <c r="T70" s="1065">
        <v>0</v>
      </c>
      <c r="U70" s="1065">
        <v>6</v>
      </c>
      <c r="V70" s="1064">
        <v>0</v>
      </c>
      <c r="W70" s="896" t="s">
        <v>761</v>
      </c>
      <c r="X70" s="1063">
        <v>0</v>
      </c>
      <c r="Y70" s="899">
        <v>14</v>
      </c>
      <c r="Z70" s="1063">
        <v>0</v>
      </c>
      <c r="AA70" s="1064">
        <v>0</v>
      </c>
      <c r="AB70" s="1063">
        <v>2</v>
      </c>
      <c r="AC70" s="896" t="s">
        <v>761</v>
      </c>
      <c r="AD70" s="1063">
        <v>0</v>
      </c>
      <c r="AE70" s="1063">
        <v>1</v>
      </c>
      <c r="AF70" s="899">
        <v>4</v>
      </c>
      <c r="AG70" s="896" t="s">
        <v>761</v>
      </c>
      <c r="AH70" s="1063">
        <v>3</v>
      </c>
      <c r="AI70" s="899">
        <v>0</v>
      </c>
      <c r="AJ70" s="899">
        <v>6</v>
      </c>
      <c r="AK70" s="1063">
        <v>0</v>
      </c>
      <c r="AL70" s="1065">
        <v>0</v>
      </c>
      <c r="AM70" s="1064">
        <v>3</v>
      </c>
      <c r="AN70" s="1063">
        <v>2</v>
      </c>
      <c r="AO70" s="1064">
        <v>1</v>
      </c>
      <c r="AP70" s="1063">
        <v>0</v>
      </c>
      <c r="AQ70" s="1064">
        <v>0</v>
      </c>
      <c r="AR70" s="899">
        <v>0</v>
      </c>
      <c r="AS70" s="899">
        <v>7</v>
      </c>
      <c r="AT70" s="899">
        <v>4</v>
      </c>
      <c r="AU70" s="899">
        <v>1</v>
      </c>
      <c r="AV70" s="899">
        <v>0</v>
      </c>
      <c r="AW70" s="1063">
        <v>1</v>
      </c>
      <c r="AX70" s="899">
        <v>0</v>
      </c>
      <c r="AY70" s="899">
        <v>0</v>
      </c>
      <c r="AZ70" s="899">
        <v>0</v>
      </c>
      <c r="BA70" s="899">
        <v>0</v>
      </c>
      <c r="BB70" s="1066">
        <v>1</v>
      </c>
    </row>
    <row r="71" spans="2:54" ht="13.5">
      <c r="B71" s="1112"/>
      <c r="D71" s="1113"/>
      <c r="E71" s="1068"/>
      <c r="F71" s="1068"/>
      <c r="G71" s="1068"/>
      <c r="H71" s="1068"/>
      <c r="I71" s="1068"/>
      <c r="J71" s="1068"/>
      <c r="K71" s="1068"/>
      <c r="L71" s="1068"/>
      <c r="M71" s="1068"/>
      <c r="N71" s="1114"/>
      <c r="O71" s="1034"/>
      <c r="P71" s="1034"/>
      <c r="Q71" s="1034"/>
      <c r="R71" s="1034"/>
      <c r="S71" s="1115"/>
      <c r="T71" s="1034"/>
      <c r="U71" s="1034"/>
      <c r="V71" s="1034"/>
      <c r="W71" s="1115"/>
      <c r="X71" s="1034"/>
      <c r="Y71" s="1034"/>
      <c r="Z71" s="1034"/>
      <c r="AA71" s="1034"/>
      <c r="AB71" s="1034"/>
      <c r="AC71" s="1115"/>
      <c r="AD71" s="1034"/>
      <c r="AE71" s="1034"/>
      <c r="AF71" s="1034"/>
      <c r="AG71" s="1115"/>
      <c r="AH71" s="1034"/>
      <c r="AI71" s="1034"/>
      <c r="AJ71" s="1034"/>
      <c r="AK71" s="1034"/>
      <c r="AL71" s="1034"/>
      <c r="AM71" s="1034"/>
      <c r="AN71" s="1034"/>
      <c r="AO71" s="1034"/>
      <c r="AP71" s="1034"/>
      <c r="AQ71" s="1034"/>
      <c r="AR71" s="1034"/>
      <c r="AS71" s="1034"/>
      <c r="AT71" s="1034"/>
      <c r="AU71" s="1034"/>
      <c r="AV71" s="1034"/>
      <c r="AW71" s="1034"/>
      <c r="AX71" s="1034"/>
      <c r="AY71" s="1034"/>
      <c r="AZ71" s="1034"/>
      <c r="BA71" s="1034"/>
      <c r="BB71" s="1034"/>
    </row>
    <row r="72" spans="2:54" ht="13.5">
      <c r="B72" s="1112"/>
      <c r="D72" s="1113" t="s">
        <v>803</v>
      </c>
      <c r="E72" s="1068"/>
      <c r="F72" s="1068"/>
      <c r="G72" s="1068"/>
      <c r="H72" s="1068"/>
      <c r="I72" s="1068"/>
      <c r="J72" s="1068"/>
      <c r="K72" s="1068"/>
      <c r="L72" s="1068"/>
      <c r="M72" s="1068"/>
      <c r="N72" s="1114"/>
      <c r="O72" s="1034"/>
      <c r="P72" s="1034"/>
      <c r="Q72" s="1034"/>
      <c r="R72" s="1034"/>
      <c r="S72" s="1115"/>
      <c r="T72" s="1034"/>
      <c r="U72" s="1034"/>
      <c r="V72" s="1034"/>
      <c r="W72" s="1115"/>
      <c r="X72" s="1034"/>
      <c r="Y72" s="1034"/>
      <c r="Z72" s="1034"/>
      <c r="AA72" s="1034"/>
      <c r="AB72" s="1034"/>
      <c r="AC72" s="1115"/>
      <c r="AD72" s="1034"/>
      <c r="AE72" s="1034"/>
      <c r="AF72" s="1034"/>
      <c r="AG72" s="1115"/>
      <c r="AH72" s="1034"/>
      <c r="AI72" s="1034"/>
      <c r="AJ72" s="1034"/>
      <c r="AK72" s="1034"/>
      <c r="AL72" s="1034"/>
      <c r="AM72" s="1034"/>
      <c r="AN72" s="1034"/>
      <c r="AO72" s="1034"/>
      <c r="AP72" s="1034"/>
      <c r="AQ72" s="1034"/>
      <c r="AR72" s="1034"/>
      <c r="AS72" s="1034"/>
      <c r="AT72" s="1034"/>
      <c r="AU72" s="1034"/>
      <c r="AV72" s="1034"/>
      <c r="AW72" s="1034"/>
      <c r="AX72" s="1034"/>
      <c r="AY72" s="1034"/>
      <c r="AZ72" s="1034"/>
      <c r="BA72" s="1034"/>
      <c r="BB72" s="1034"/>
    </row>
    <row r="73" spans="2:54" ht="13.5">
      <c r="B73" s="1112"/>
      <c r="D73" s="1113" t="s">
        <v>804</v>
      </c>
      <c r="E73" s="1068"/>
      <c r="F73" s="1068"/>
      <c r="G73" s="1068"/>
      <c r="H73" s="1068"/>
      <c r="I73" s="1068"/>
      <c r="J73" s="1068"/>
      <c r="K73" s="1068"/>
      <c r="L73" s="1068"/>
      <c r="M73" s="1068"/>
      <c r="N73" s="1114"/>
      <c r="O73" s="1034"/>
      <c r="P73" s="1034"/>
      <c r="Q73" s="1034"/>
      <c r="R73" s="1034"/>
      <c r="S73" s="1115"/>
      <c r="T73" s="1034"/>
      <c r="U73" s="1034"/>
      <c r="V73" s="1034"/>
      <c r="W73" s="1115"/>
      <c r="X73" s="1034"/>
      <c r="Y73" s="1034"/>
      <c r="Z73" s="1034"/>
      <c r="AA73" s="1034"/>
      <c r="AB73" s="1034"/>
      <c r="AC73" s="1115"/>
      <c r="AD73" s="1034"/>
      <c r="AE73" s="1034"/>
      <c r="AF73" s="1034"/>
      <c r="AG73" s="1115"/>
      <c r="AH73" s="1034"/>
      <c r="AI73" s="1034"/>
      <c r="AJ73" s="1034"/>
      <c r="AK73" s="1034"/>
      <c r="AL73" s="1034"/>
      <c r="AM73" s="1034"/>
      <c r="AN73" s="1034"/>
      <c r="AO73" s="1034"/>
      <c r="AP73" s="1034"/>
      <c r="AQ73" s="1034"/>
      <c r="AR73" s="1034"/>
      <c r="AS73" s="1034"/>
      <c r="AT73" s="1034"/>
      <c r="AU73" s="1034"/>
      <c r="AV73" s="1034"/>
      <c r="AW73" s="1034"/>
      <c r="AX73" s="1034"/>
      <c r="AY73" s="1034"/>
      <c r="AZ73" s="1034"/>
      <c r="BA73" s="1034"/>
      <c r="BB73" s="1034"/>
    </row>
    <row r="74" spans="2:54" ht="13.5">
      <c r="B74" s="1112"/>
      <c r="D74" s="1116" t="s">
        <v>818</v>
      </c>
      <c r="E74" s="1116"/>
      <c r="F74" s="1067"/>
      <c r="G74" s="1067"/>
      <c r="H74" s="1067"/>
      <c r="I74" s="1067"/>
      <c r="J74" s="1067"/>
      <c r="K74" s="1067"/>
      <c r="L74" s="1067"/>
      <c r="M74" s="1067"/>
      <c r="N74" s="1114"/>
      <c r="O74" s="1034"/>
      <c r="P74" s="1034"/>
      <c r="Q74" s="1034"/>
      <c r="R74" s="1034"/>
      <c r="S74" s="1115"/>
      <c r="T74" s="1034"/>
      <c r="U74" s="1034"/>
      <c r="V74" s="1034"/>
      <c r="W74" s="1115"/>
      <c r="X74" s="1034"/>
      <c r="Y74" s="1034"/>
      <c r="Z74" s="1034"/>
      <c r="AA74" s="1034"/>
      <c r="AB74" s="1034"/>
      <c r="AC74" s="1115"/>
      <c r="AD74" s="1034"/>
      <c r="AE74" s="1034"/>
      <c r="AF74" s="1034"/>
      <c r="AG74" s="1115"/>
      <c r="AH74" s="1034"/>
      <c r="AI74" s="1034"/>
      <c r="AJ74" s="1034"/>
      <c r="AK74" s="1034"/>
      <c r="AL74" s="1034"/>
      <c r="AM74" s="1034"/>
      <c r="AN74" s="1034"/>
      <c r="AO74" s="1034"/>
      <c r="AP74" s="1034"/>
      <c r="AQ74" s="1034"/>
      <c r="AR74" s="1034"/>
      <c r="AS74" s="1034"/>
      <c r="AT74" s="1034"/>
      <c r="AU74" s="1034"/>
      <c r="AV74" s="1034"/>
      <c r="AW74" s="1034"/>
      <c r="AX74" s="1034"/>
      <c r="AY74" s="1034"/>
      <c r="AZ74" s="1034"/>
      <c r="BA74" s="1034"/>
      <c r="BB74" s="1034"/>
    </row>
    <row r="75" spans="2:54" ht="13.5">
      <c r="B75" s="1112"/>
      <c r="C75" s="1112"/>
      <c r="D75" s="1116" t="s">
        <v>806</v>
      </c>
      <c r="E75" s="1116"/>
      <c r="F75" s="1067"/>
      <c r="G75" s="1067"/>
      <c r="H75" s="1067"/>
      <c r="I75" s="1067"/>
      <c r="J75" s="1067"/>
      <c r="K75" s="1067"/>
      <c r="L75" s="1067"/>
      <c r="M75" s="1067"/>
      <c r="N75" s="1034"/>
      <c r="O75" s="1034"/>
      <c r="P75" s="1034"/>
      <c r="Q75" s="1034"/>
      <c r="R75" s="1034"/>
      <c r="S75" s="1115"/>
      <c r="T75" s="1034"/>
      <c r="U75" s="1034"/>
      <c r="V75" s="1034"/>
      <c r="W75" s="1115"/>
      <c r="X75" s="1034"/>
      <c r="Y75" s="1034"/>
      <c r="Z75" s="1034"/>
      <c r="AA75" s="1034"/>
      <c r="AB75" s="1034"/>
      <c r="AC75" s="1115"/>
      <c r="AD75" s="1034"/>
      <c r="AE75" s="1034"/>
      <c r="AF75" s="1034"/>
      <c r="AG75" s="1115"/>
      <c r="AH75" s="1034"/>
      <c r="AI75" s="1034"/>
      <c r="AJ75" s="1034"/>
      <c r="AK75" s="1034"/>
      <c r="AL75" s="1034"/>
      <c r="AM75" s="1034"/>
      <c r="AN75" s="1034"/>
      <c r="AO75" s="1034"/>
      <c r="AP75" s="1034"/>
      <c r="AQ75" s="1034"/>
      <c r="AR75" s="1034"/>
      <c r="AS75" s="1034"/>
      <c r="AT75" s="1034"/>
      <c r="AU75" s="1034"/>
      <c r="AV75" s="1034"/>
      <c r="AW75" s="1034"/>
      <c r="AX75" s="1034"/>
      <c r="AY75" s="1034"/>
      <c r="AZ75" s="1034"/>
      <c r="BA75" s="1034"/>
      <c r="BB75" s="1034"/>
    </row>
    <row r="76" spans="2:54" ht="13.5">
      <c r="B76" s="1112"/>
      <c r="C76" s="1112"/>
      <c r="D76" s="1034"/>
      <c r="E76" s="1034"/>
      <c r="F76" s="1115"/>
      <c r="G76" s="1034"/>
      <c r="H76" s="1117"/>
      <c r="I76" s="1034"/>
      <c r="J76" s="1115"/>
      <c r="K76" s="1034"/>
      <c r="L76" s="1034"/>
      <c r="M76" s="1034"/>
      <c r="N76" s="1034"/>
      <c r="O76" s="1034"/>
      <c r="P76" s="1034"/>
      <c r="Q76" s="1034"/>
      <c r="R76" s="1034"/>
      <c r="S76" s="1115"/>
      <c r="T76" s="1034"/>
      <c r="U76" s="1034"/>
      <c r="V76" s="1034"/>
      <c r="W76" s="1115"/>
      <c r="X76" s="1034"/>
      <c r="Y76" s="1034"/>
      <c r="Z76" s="1034"/>
      <c r="AA76" s="1034"/>
      <c r="AB76" s="1034"/>
      <c r="AC76" s="1115"/>
      <c r="AD76" s="1034"/>
      <c r="AE76" s="1034"/>
      <c r="AF76" s="1034"/>
      <c r="AG76" s="1115"/>
      <c r="AH76" s="1034"/>
      <c r="AI76" s="1034"/>
      <c r="AJ76" s="1034"/>
      <c r="AK76" s="1034"/>
      <c r="AL76" s="1034"/>
      <c r="AM76" s="1034"/>
      <c r="AN76" s="1034"/>
      <c r="AO76" s="1034"/>
      <c r="AP76" s="1034"/>
      <c r="AQ76" s="1034"/>
      <c r="AR76" s="1034"/>
      <c r="AS76" s="1034"/>
      <c r="AT76" s="1034"/>
      <c r="AU76" s="1034"/>
      <c r="AV76" s="1034"/>
      <c r="AW76" s="1034"/>
      <c r="AX76" s="1034"/>
      <c r="AY76" s="1034"/>
      <c r="AZ76" s="1034"/>
      <c r="BA76" s="1034"/>
      <c r="BB76" s="1034"/>
    </row>
    <row r="77" spans="2:54" ht="13.5">
      <c r="B77" s="1112"/>
      <c r="C77" s="1112"/>
      <c r="D77" s="1034"/>
      <c r="E77" s="1034"/>
      <c r="F77" s="1115"/>
      <c r="G77" s="1034"/>
      <c r="H77" s="1117"/>
      <c r="I77" s="1034"/>
      <c r="J77" s="1115"/>
      <c r="K77" s="1034"/>
      <c r="L77" s="1034"/>
      <c r="M77" s="1034"/>
      <c r="N77" s="1034"/>
      <c r="O77" s="1034"/>
      <c r="P77" s="1034"/>
      <c r="Q77" s="1034"/>
      <c r="R77" s="1034"/>
      <c r="S77" s="1115"/>
      <c r="T77" s="1034"/>
      <c r="U77" s="1034"/>
      <c r="V77" s="1034"/>
      <c r="W77" s="1115"/>
      <c r="X77" s="1034"/>
      <c r="Y77" s="1034"/>
      <c r="Z77" s="1034"/>
      <c r="AA77" s="1034"/>
      <c r="AB77" s="1034"/>
      <c r="AC77" s="1115"/>
      <c r="AD77" s="1034"/>
      <c r="AE77" s="1034"/>
      <c r="AF77" s="1034"/>
      <c r="AG77" s="1115"/>
      <c r="AH77" s="1034"/>
      <c r="AI77" s="1034"/>
      <c r="AJ77" s="1034"/>
      <c r="AK77" s="1034"/>
      <c r="AL77" s="1034"/>
      <c r="AM77" s="1034"/>
      <c r="AN77" s="1034"/>
      <c r="AO77" s="1034"/>
      <c r="AP77" s="1034"/>
      <c r="AQ77" s="1034"/>
      <c r="AR77" s="1034"/>
      <c r="AS77" s="1034"/>
      <c r="AT77" s="1034"/>
      <c r="AU77" s="1034"/>
      <c r="AV77" s="1034"/>
      <c r="AW77" s="1034"/>
      <c r="AX77" s="1034"/>
      <c r="AY77" s="1034"/>
      <c r="AZ77" s="1034"/>
      <c r="BA77" s="1034"/>
      <c r="BB77" s="1034"/>
    </row>
    <row r="79" spans="3:13" ht="13.5">
      <c r="C79" s="1118"/>
      <c r="D79" s="876"/>
      <c r="E79" s="876"/>
      <c r="F79" s="876"/>
      <c r="G79" s="876"/>
      <c r="H79" s="876"/>
      <c r="I79" s="876"/>
      <c r="J79" s="876"/>
      <c r="K79" s="876"/>
      <c r="L79" s="876"/>
      <c r="M79" s="876"/>
    </row>
    <row r="80" spans="3:13" ht="13.5">
      <c r="C80" s="1118"/>
      <c r="D80" s="876"/>
      <c r="E80" s="876"/>
      <c r="F80" s="876"/>
      <c r="G80" s="876"/>
      <c r="H80" s="876"/>
      <c r="I80" s="876"/>
      <c r="J80" s="876"/>
      <c r="K80" s="876"/>
      <c r="L80" s="876"/>
      <c r="M80" s="876"/>
    </row>
    <row r="81" spans="3:13" ht="13.5">
      <c r="C81" s="905"/>
      <c r="D81" s="905"/>
      <c r="E81" s="1119"/>
      <c r="F81" s="1119"/>
      <c r="G81" s="1119"/>
      <c r="H81" s="1119"/>
      <c r="I81" s="1119"/>
      <c r="J81" s="1119"/>
      <c r="K81" s="1119"/>
      <c r="L81" s="1119"/>
      <c r="M81" s="876"/>
    </row>
    <row r="82" spans="3:13" ht="13.5">
      <c r="C82" s="905"/>
      <c r="D82" s="905"/>
      <c r="E82" s="1119"/>
      <c r="F82" s="1119"/>
      <c r="G82" s="1119"/>
      <c r="H82" s="1119"/>
      <c r="I82" s="1119"/>
      <c r="J82" s="1119"/>
      <c r="K82" s="1119"/>
      <c r="L82" s="1119"/>
      <c r="M82" s="876"/>
    </row>
  </sheetData>
  <sheetProtection/>
  <mergeCells count="51">
    <mergeCell ref="O4:O5"/>
    <mergeCell ref="P4:P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A4:AA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C4:AC5"/>
    <mergeCell ref="AD4:AD5"/>
    <mergeCell ref="AE4:AE5"/>
    <mergeCell ref="AT4:AT5"/>
    <mergeCell ref="AQ4:AQ5"/>
    <mergeCell ref="AN4:AN5"/>
    <mergeCell ref="AO4:AO5"/>
    <mergeCell ref="AU4:AU5"/>
    <mergeCell ref="AF4:AF5"/>
    <mergeCell ref="AG4:AG5"/>
    <mergeCell ref="AH4:AH5"/>
    <mergeCell ref="AI4:AI5"/>
    <mergeCell ref="AL4:AL5"/>
    <mergeCell ref="AM4:AM5"/>
    <mergeCell ref="AR4:AR5"/>
    <mergeCell ref="AS4:AS5"/>
    <mergeCell ref="AP4:AP5"/>
    <mergeCell ref="BB4:BB5"/>
    <mergeCell ref="D4:D5"/>
    <mergeCell ref="AV4:AV5"/>
    <mergeCell ref="AW4:AW5"/>
    <mergeCell ref="AX4:AX5"/>
    <mergeCell ref="AY4:AY5"/>
    <mergeCell ref="AZ4:AZ5"/>
    <mergeCell ref="BA4:BA5"/>
    <mergeCell ref="AJ4:AJ5"/>
    <mergeCell ref="AK4:AK5"/>
  </mergeCells>
  <printOptions/>
  <pageMargins left="0.7874015748031497" right="0.7086614173228347" top="0.5511811023622047" bottom="0.4330708661417323" header="0.5118110236220472" footer="0.31496062992125984"/>
  <pageSetup horizontalDpi="300" verticalDpi="300" orientation="portrait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3"/>
  <sheetViews>
    <sheetView zoomScale="90" zoomScaleNormal="90" zoomScalePageLayoutView="0" workbookViewId="0" topLeftCell="A1">
      <selection activeCell="A2" sqref="A2"/>
    </sheetView>
  </sheetViews>
  <sheetFormatPr defaultColWidth="9.00390625" defaultRowHeight="14.25"/>
  <cols>
    <col min="1" max="1" width="7.625" style="775" customWidth="1"/>
    <col min="2" max="2" width="9.375" style="775" customWidth="1"/>
    <col min="3" max="3" width="8.625" style="775" customWidth="1"/>
    <col min="4" max="6" width="6.625" style="775" customWidth="1"/>
    <col min="7" max="8" width="4.625" style="775" customWidth="1"/>
    <col min="9" max="10" width="6.625" style="775" customWidth="1"/>
    <col min="11" max="11" width="5.625" style="902" customWidth="1"/>
    <col min="12" max="12" width="5.625" style="1123" customWidth="1"/>
    <col min="13" max="16" width="5.625" style="775" customWidth="1"/>
    <col min="17" max="17" width="5.625" style="1123" customWidth="1"/>
    <col min="18" max="20" width="4.625" style="775" customWidth="1"/>
    <col min="21" max="16384" width="9.00390625" style="775" customWidth="1"/>
  </cols>
  <sheetData>
    <row r="1" spans="1:17" s="773" customFormat="1" ht="24.75" customHeight="1">
      <c r="A1" s="1121" t="s">
        <v>839</v>
      </c>
      <c r="K1" s="774"/>
      <c r="L1" s="1122"/>
      <c r="Q1" s="1122"/>
    </row>
    <row r="2" spans="11:20" ht="15.75" customHeight="1" thickBot="1">
      <c r="K2" s="778"/>
      <c r="Q2" s="1124"/>
      <c r="R2" s="777"/>
      <c r="S2" s="777"/>
      <c r="T2" s="779" t="s">
        <v>630</v>
      </c>
    </row>
    <row r="3" spans="1:20" ht="30.75" customHeight="1">
      <c r="A3" s="1125"/>
      <c r="B3" s="1126"/>
      <c r="C3" s="1127"/>
      <c r="D3" s="1520" t="s">
        <v>823</v>
      </c>
      <c r="E3" s="1521"/>
      <c r="F3" s="1521"/>
      <c r="G3" s="1521"/>
      <c r="H3" s="1521"/>
      <c r="I3" s="1521"/>
      <c r="J3" s="1522"/>
      <c r="K3" s="1504" t="s">
        <v>824</v>
      </c>
      <c r="L3" s="1507" t="s">
        <v>825</v>
      </c>
      <c r="M3" s="1508"/>
      <c r="N3" s="1508"/>
      <c r="O3" s="1508"/>
      <c r="P3" s="1509"/>
      <c r="Q3" s="1510" t="s">
        <v>826</v>
      </c>
      <c r="R3" s="1511"/>
      <c r="S3" s="1511"/>
      <c r="T3" s="1512"/>
    </row>
    <row r="4" spans="1:20" ht="4.5" customHeight="1">
      <c r="A4" s="963"/>
      <c r="B4" s="966"/>
      <c r="C4" s="1128"/>
      <c r="D4" s="1129"/>
      <c r="E4" s="1130"/>
      <c r="F4" s="1130"/>
      <c r="G4" s="1513" t="s">
        <v>635</v>
      </c>
      <c r="H4" s="1514"/>
      <c r="I4" s="1130"/>
      <c r="J4" s="1131"/>
      <c r="K4" s="1505"/>
      <c r="L4" s="1132"/>
      <c r="M4" s="1133"/>
      <c r="N4" s="1133"/>
      <c r="O4" s="1133"/>
      <c r="P4" s="1134"/>
      <c r="Q4" s="1135"/>
      <c r="R4" s="1136"/>
      <c r="S4" s="1136"/>
      <c r="T4" s="1137"/>
    </row>
    <row r="5" spans="1:20" ht="15.75" customHeight="1">
      <c r="A5" s="963" t="s">
        <v>636</v>
      </c>
      <c r="B5" s="964" t="s">
        <v>827</v>
      </c>
      <c r="C5" s="1438" t="s">
        <v>289</v>
      </c>
      <c r="D5" s="1501"/>
      <c r="E5" s="1442" t="s">
        <v>828</v>
      </c>
      <c r="F5" s="1442" t="s">
        <v>829</v>
      </c>
      <c r="G5" s="1515"/>
      <c r="H5" s="1516"/>
      <c r="I5" s="1442" t="s">
        <v>830</v>
      </c>
      <c r="J5" s="1435" t="s">
        <v>641</v>
      </c>
      <c r="K5" s="1506"/>
      <c r="L5" s="1503"/>
      <c r="M5" s="1442" t="s">
        <v>831</v>
      </c>
      <c r="N5" s="1442" t="s">
        <v>645</v>
      </c>
      <c r="O5" s="1435" t="s">
        <v>646</v>
      </c>
      <c r="P5" s="1435" t="s">
        <v>648</v>
      </c>
      <c r="Q5" s="1503"/>
      <c r="R5" s="1438" t="s">
        <v>832</v>
      </c>
      <c r="S5" s="1438" t="s">
        <v>822</v>
      </c>
      <c r="T5" s="1517" t="s">
        <v>651</v>
      </c>
    </row>
    <row r="6" spans="1:20" ht="4.5" customHeight="1">
      <c r="A6" s="963"/>
      <c r="B6" s="964"/>
      <c r="C6" s="1438"/>
      <c r="D6" s="1501"/>
      <c r="E6" s="1444"/>
      <c r="F6" s="1444"/>
      <c r="G6" s="1130"/>
      <c r="H6" s="1131"/>
      <c r="I6" s="1444"/>
      <c r="J6" s="1435"/>
      <c r="K6" s="1506"/>
      <c r="L6" s="1503"/>
      <c r="M6" s="1444"/>
      <c r="N6" s="1444"/>
      <c r="O6" s="1435"/>
      <c r="P6" s="1435"/>
      <c r="Q6" s="1503"/>
      <c r="R6" s="1438"/>
      <c r="S6" s="1438"/>
      <c r="T6" s="1517"/>
    </row>
    <row r="7" spans="1:20" ht="108.75" customHeight="1">
      <c r="A7" s="1139" t="s">
        <v>833</v>
      </c>
      <c r="B7" s="966"/>
      <c r="C7" s="1438"/>
      <c r="D7" s="1501"/>
      <c r="E7" s="1444"/>
      <c r="F7" s="1444"/>
      <c r="G7" s="1435" t="s">
        <v>653</v>
      </c>
      <c r="H7" s="1435" t="s">
        <v>654</v>
      </c>
      <c r="I7" s="1444"/>
      <c r="J7" s="1436"/>
      <c r="K7" s="1506"/>
      <c r="L7" s="1503"/>
      <c r="M7" s="1444"/>
      <c r="N7" s="1444"/>
      <c r="O7" s="1436"/>
      <c r="P7" s="1436"/>
      <c r="Q7" s="1503"/>
      <c r="R7" s="1443"/>
      <c r="S7" s="1438"/>
      <c r="T7" s="1518"/>
    </row>
    <row r="8" spans="1:20" ht="16.5" customHeight="1">
      <c r="A8" s="1140"/>
      <c r="B8" s="1141"/>
      <c r="C8" s="1128"/>
      <c r="D8" s="1501"/>
      <c r="E8" s="1444"/>
      <c r="F8" s="1444"/>
      <c r="G8" s="1502"/>
      <c r="H8" s="1502"/>
      <c r="I8" s="1444"/>
      <c r="J8" s="1437"/>
      <c r="K8" s="1506"/>
      <c r="L8" s="1503"/>
      <c r="M8" s="1444"/>
      <c r="N8" s="1444"/>
      <c r="O8" s="1437"/>
      <c r="P8" s="1437"/>
      <c r="Q8" s="1503"/>
      <c r="R8" s="1443"/>
      <c r="S8" s="1438"/>
      <c r="T8" s="1519"/>
    </row>
    <row r="9" spans="1:20" ht="4.5" customHeight="1" thickBot="1">
      <c r="A9" s="1142"/>
      <c r="B9" s="1143"/>
      <c r="C9" s="1144"/>
      <c r="D9" s="1145"/>
      <c r="E9" s="803"/>
      <c r="F9" s="804"/>
      <c r="G9" s="1146"/>
      <c r="H9" s="1147"/>
      <c r="I9" s="804"/>
      <c r="J9" s="807"/>
      <c r="K9" s="1148"/>
      <c r="L9" s="1149"/>
      <c r="M9" s="804"/>
      <c r="N9" s="807"/>
      <c r="O9" s="807"/>
      <c r="P9" s="803"/>
      <c r="Q9" s="1150"/>
      <c r="R9" s="804"/>
      <c r="S9" s="1146"/>
      <c r="T9" s="810"/>
    </row>
    <row r="10" spans="1:20" ht="15.75" customHeight="1">
      <c r="A10" s="1140"/>
      <c r="B10" s="811" t="s">
        <v>655</v>
      </c>
      <c r="C10" s="1151">
        <v>3583</v>
      </c>
      <c r="D10" s="1151">
        <v>3521</v>
      </c>
      <c r="E10" s="1152">
        <v>0</v>
      </c>
      <c r="F10" s="1153">
        <v>105</v>
      </c>
      <c r="G10" s="1151">
        <v>18</v>
      </c>
      <c r="H10" s="1154">
        <v>34</v>
      </c>
      <c r="I10" s="1153">
        <v>2559</v>
      </c>
      <c r="J10" s="1155">
        <v>805</v>
      </c>
      <c r="K10" s="1156">
        <v>0</v>
      </c>
      <c r="L10" s="1157">
        <v>10</v>
      </c>
      <c r="M10" s="1153">
        <v>5</v>
      </c>
      <c r="N10" s="1155">
        <v>2</v>
      </c>
      <c r="O10" s="1155">
        <v>3</v>
      </c>
      <c r="P10" s="1158">
        <v>0</v>
      </c>
      <c r="Q10" s="1159">
        <v>52</v>
      </c>
      <c r="R10" s="1153">
        <v>5</v>
      </c>
      <c r="S10" s="1151">
        <v>47</v>
      </c>
      <c r="T10" s="1160">
        <v>0</v>
      </c>
    </row>
    <row r="11" spans="1:20" ht="15.75" customHeight="1">
      <c r="A11" s="1140"/>
      <c r="B11" s="815">
        <v>18</v>
      </c>
      <c r="C11" s="1151">
        <v>3708</v>
      </c>
      <c r="D11" s="1151">
        <v>3637</v>
      </c>
      <c r="E11" s="1152">
        <v>0</v>
      </c>
      <c r="F11" s="1153">
        <v>108</v>
      </c>
      <c r="G11" s="1151">
        <v>16</v>
      </c>
      <c r="H11" s="1154">
        <v>46</v>
      </c>
      <c r="I11" s="1153">
        <v>2629</v>
      </c>
      <c r="J11" s="1155">
        <v>838</v>
      </c>
      <c r="K11" s="1161">
        <v>0</v>
      </c>
      <c r="L11" s="1157">
        <v>14</v>
      </c>
      <c r="M11" s="1153">
        <v>7</v>
      </c>
      <c r="N11" s="1155">
        <v>2</v>
      </c>
      <c r="O11" s="1155">
        <v>5</v>
      </c>
      <c r="P11" s="1152">
        <v>0</v>
      </c>
      <c r="Q11" s="1159">
        <v>57</v>
      </c>
      <c r="R11" s="1153">
        <v>4</v>
      </c>
      <c r="S11" s="1151">
        <v>52</v>
      </c>
      <c r="T11" s="1162">
        <v>1</v>
      </c>
    </row>
    <row r="12" spans="1:20" s="822" customFormat="1" ht="27.75" customHeight="1">
      <c r="A12" s="817"/>
      <c r="B12" s="818">
        <v>20</v>
      </c>
      <c r="C12" s="1163">
        <f aca="true" t="shared" si="0" ref="C12:T12">SUM(C13,C23,C24,C25,C26,C27,C31,C34,C35,C40,C47,C52,C56,C60,C64,C67,C70)</f>
        <v>3747</v>
      </c>
      <c r="D12" s="1163">
        <f t="shared" si="0"/>
        <v>3655</v>
      </c>
      <c r="E12" s="1164">
        <f t="shared" si="0"/>
        <v>0</v>
      </c>
      <c r="F12" s="1165">
        <f t="shared" si="0"/>
        <v>118</v>
      </c>
      <c r="G12" s="1166">
        <f t="shared" si="0"/>
        <v>20</v>
      </c>
      <c r="H12" s="1164">
        <f t="shared" si="0"/>
        <v>46</v>
      </c>
      <c r="I12" s="1165">
        <f t="shared" si="0"/>
        <v>2609</v>
      </c>
      <c r="J12" s="1166">
        <f t="shared" si="0"/>
        <v>862</v>
      </c>
      <c r="K12" s="1166">
        <f t="shared" si="0"/>
        <v>0</v>
      </c>
      <c r="L12" s="1164">
        <f t="shared" si="0"/>
        <v>16</v>
      </c>
      <c r="M12" s="1165">
        <f t="shared" si="0"/>
        <v>6</v>
      </c>
      <c r="N12" s="1166">
        <f t="shared" si="0"/>
        <v>5</v>
      </c>
      <c r="O12" s="1166">
        <f t="shared" si="0"/>
        <v>5</v>
      </c>
      <c r="P12" s="1164">
        <f t="shared" si="0"/>
        <v>0</v>
      </c>
      <c r="Q12" s="1166">
        <f t="shared" si="0"/>
        <v>76</v>
      </c>
      <c r="R12" s="1165">
        <f t="shared" si="0"/>
        <v>13</v>
      </c>
      <c r="S12" s="1166">
        <f t="shared" si="0"/>
        <v>62</v>
      </c>
      <c r="T12" s="1167">
        <f t="shared" si="0"/>
        <v>1</v>
      </c>
    </row>
    <row r="13" spans="1:20" s="829" customFormat="1" ht="14.25" customHeight="1">
      <c r="A13" s="826" t="s">
        <v>100</v>
      </c>
      <c r="B13" s="827" t="s">
        <v>100</v>
      </c>
      <c r="C13" s="1168">
        <f>SUM(C14:C22)</f>
        <v>1202</v>
      </c>
      <c r="D13" s="1168">
        <f aca="true" t="shared" si="1" ref="D13:D26">SUM(E13:J13)</f>
        <v>1176</v>
      </c>
      <c r="E13" s="1169">
        <f aca="true" t="shared" si="2" ref="E13:T13">SUM(E14:E22)</f>
        <v>0</v>
      </c>
      <c r="F13" s="1170">
        <f t="shared" si="2"/>
        <v>46</v>
      </c>
      <c r="G13" s="1168">
        <f t="shared" si="2"/>
        <v>7</v>
      </c>
      <c r="H13" s="1169">
        <f t="shared" si="2"/>
        <v>34</v>
      </c>
      <c r="I13" s="1170">
        <f t="shared" si="2"/>
        <v>813</v>
      </c>
      <c r="J13" s="1168">
        <f t="shared" si="2"/>
        <v>276</v>
      </c>
      <c r="K13" s="1168">
        <f t="shared" si="2"/>
        <v>0</v>
      </c>
      <c r="L13" s="1171">
        <f t="shared" si="2"/>
        <v>10</v>
      </c>
      <c r="M13" s="1170">
        <f t="shared" si="2"/>
        <v>3</v>
      </c>
      <c r="N13" s="1168">
        <f t="shared" si="2"/>
        <v>4</v>
      </c>
      <c r="O13" s="1168">
        <f t="shared" si="2"/>
        <v>3</v>
      </c>
      <c r="P13" s="1169">
        <f t="shared" si="2"/>
        <v>0</v>
      </c>
      <c r="Q13" s="1172">
        <f t="shared" si="2"/>
        <v>16</v>
      </c>
      <c r="R13" s="1170">
        <f t="shared" si="2"/>
        <v>4</v>
      </c>
      <c r="S13" s="1168">
        <f t="shared" si="2"/>
        <v>12</v>
      </c>
      <c r="T13" s="1173">
        <f t="shared" si="2"/>
        <v>0</v>
      </c>
    </row>
    <row r="14" spans="1:20" s="829" customFormat="1" ht="14.25" customHeight="1">
      <c r="A14" s="1174"/>
      <c r="B14" s="831" t="s">
        <v>656</v>
      </c>
      <c r="C14" s="1168">
        <f aca="true" t="shared" si="3" ref="C14:C26">D14+K14+L14+Q14</f>
        <v>170</v>
      </c>
      <c r="D14" s="1168">
        <f t="shared" si="1"/>
        <v>166</v>
      </c>
      <c r="E14" s="1175">
        <v>0</v>
      </c>
      <c r="F14" s="1176">
        <v>2</v>
      </c>
      <c r="G14" s="1177">
        <v>0</v>
      </c>
      <c r="H14" s="1175">
        <v>0</v>
      </c>
      <c r="I14" s="1176">
        <v>122</v>
      </c>
      <c r="J14" s="1177">
        <v>42</v>
      </c>
      <c r="K14" s="1177">
        <v>0</v>
      </c>
      <c r="L14" s="1171">
        <f aca="true" t="shared" si="4" ref="L14:L26">SUM(M14:P14)</f>
        <v>0</v>
      </c>
      <c r="M14" s="1176">
        <v>0</v>
      </c>
      <c r="N14" s="1177">
        <v>0</v>
      </c>
      <c r="O14" s="1177">
        <v>0</v>
      </c>
      <c r="P14" s="1175">
        <v>0</v>
      </c>
      <c r="Q14" s="1172">
        <f aca="true" t="shared" si="5" ref="Q14:Q26">SUM(R14:T14)</f>
        <v>4</v>
      </c>
      <c r="R14" s="1176">
        <v>2</v>
      </c>
      <c r="S14" s="1177">
        <v>2</v>
      </c>
      <c r="T14" s="1178">
        <v>0</v>
      </c>
    </row>
    <row r="15" spans="1:20" s="829" customFormat="1" ht="14.25" customHeight="1">
      <c r="A15" s="1174"/>
      <c r="B15" s="831" t="s">
        <v>657</v>
      </c>
      <c r="C15" s="1168">
        <f t="shared" si="3"/>
        <v>104</v>
      </c>
      <c r="D15" s="1168">
        <f t="shared" si="1"/>
        <v>101</v>
      </c>
      <c r="E15" s="1175">
        <v>0</v>
      </c>
      <c r="F15" s="1176">
        <v>0</v>
      </c>
      <c r="G15" s="1177">
        <v>0</v>
      </c>
      <c r="H15" s="1175">
        <v>0</v>
      </c>
      <c r="I15" s="1176">
        <v>79</v>
      </c>
      <c r="J15" s="1177">
        <v>22</v>
      </c>
      <c r="K15" s="1177">
        <v>0</v>
      </c>
      <c r="L15" s="1171">
        <f t="shared" si="4"/>
        <v>0</v>
      </c>
      <c r="M15" s="1176">
        <v>0</v>
      </c>
      <c r="N15" s="1177">
        <v>0</v>
      </c>
      <c r="O15" s="1177">
        <v>0</v>
      </c>
      <c r="P15" s="1175">
        <v>0</v>
      </c>
      <c r="Q15" s="1172">
        <f t="shared" si="5"/>
        <v>3</v>
      </c>
      <c r="R15" s="1176">
        <v>0</v>
      </c>
      <c r="S15" s="1177">
        <v>3</v>
      </c>
      <c r="T15" s="1178">
        <v>0</v>
      </c>
    </row>
    <row r="16" spans="1:20" s="829" customFormat="1" ht="14.25" customHeight="1">
      <c r="A16" s="1174"/>
      <c r="B16" s="835" t="s">
        <v>658</v>
      </c>
      <c r="C16" s="1168">
        <f t="shared" si="3"/>
        <v>103</v>
      </c>
      <c r="D16" s="1168">
        <f t="shared" si="1"/>
        <v>103</v>
      </c>
      <c r="E16" s="1175">
        <v>0</v>
      </c>
      <c r="F16" s="1176">
        <v>6</v>
      </c>
      <c r="G16" s="1177">
        <v>0</v>
      </c>
      <c r="H16" s="1175">
        <v>0</v>
      </c>
      <c r="I16" s="1176">
        <v>65</v>
      </c>
      <c r="J16" s="1177">
        <v>32</v>
      </c>
      <c r="K16" s="1177">
        <v>0</v>
      </c>
      <c r="L16" s="1171">
        <f t="shared" si="4"/>
        <v>0</v>
      </c>
      <c r="M16" s="1176">
        <v>0</v>
      </c>
      <c r="N16" s="1177">
        <v>0</v>
      </c>
      <c r="O16" s="1177">
        <v>0</v>
      </c>
      <c r="P16" s="1175">
        <v>0</v>
      </c>
      <c r="Q16" s="1172">
        <f t="shared" si="5"/>
        <v>0</v>
      </c>
      <c r="R16" s="1176">
        <v>0</v>
      </c>
      <c r="S16" s="1177">
        <v>0</v>
      </c>
      <c r="T16" s="1178">
        <v>0</v>
      </c>
    </row>
    <row r="17" spans="1:20" s="829" customFormat="1" ht="14.25" customHeight="1">
      <c r="A17" s="1174"/>
      <c r="B17" s="831" t="s">
        <v>659</v>
      </c>
      <c r="C17" s="1168">
        <f t="shared" si="3"/>
        <v>87</v>
      </c>
      <c r="D17" s="1168">
        <f t="shared" si="1"/>
        <v>86</v>
      </c>
      <c r="E17" s="1175">
        <v>0</v>
      </c>
      <c r="F17" s="1176">
        <v>2</v>
      </c>
      <c r="G17" s="1177">
        <v>1</v>
      </c>
      <c r="H17" s="1175">
        <v>0</v>
      </c>
      <c r="I17" s="1176">
        <v>67</v>
      </c>
      <c r="J17" s="1177">
        <v>16</v>
      </c>
      <c r="K17" s="1177">
        <v>0</v>
      </c>
      <c r="L17" s="1171">
        <f t="shared" si="4"/>
        <v>1</v>
      </c>
      <c r="M17" s="1176">
        <v>0</v>
      </c>
      <c r="N17" s="1177">
        <v>1</v>
      </c>
      <c r="O17" s="1177">
        <v>0</v>
      </c>
      <c r="P17" s="1175">
        <v>0</v>
      </c>
      <c r="Q17" s="1172">
        <f t="shared" si="5"/>
        <v>0</v>
      </c>
      <c r="R17" s="1176">
        <v>0</v>
      </c>
      <c r="S17" s="1177">
        <v>0</v>
      </c>
      <c r="T17" s="1178">
        <v>0</v>
      </c>
    </row>
    <row r="18" spans="1:20" s="829" customFormat="1" ht="14.25" customHeight="1">
      <c r="A18" s="1174"/>
      <c r="B18" s="831" t="s">
        <v>660</v>
      </c>
      <c r="C18" s="1168">
        <f t="shared" si="3"/>
        <v>100</v>
      </c>
      <c r="D18" s="1168">
        <f t="shared" si="1"/>
        <v>98</v>
      </c>
      <c r="E18" s="1175">
        <v>0</v>
      </c>
      <c r="F18" s="1176">
        <v>3</v>
      </c>
      <c r="G18" s="1177">
        <v>0</v>
      </c>
      <c r="H18" s="1175">
        <v>0</v>
      </c>
      <c r="I18" s="1176">
        <v>74</v>
      </c>
      <c r="J18" s="1177">
        <v>21</v>
      </c>
      <c r="K18" s="1177">
        <v>0</v>
      </c>
      <c r="L18" s="1171">
        <f t="shared" si="4"/>
        <v>0</v>
      </c>
      <c r="M18" s="1176">
        <v>0</v>
      </c>
      <c r="N18" s="1177">
        <v>0</v>
      </c>
      <c r="O18" s="1177">
        <v>0</v>
      </c>
      <c r="P18" s="1175">
        <v>0</v>
      </c>
      <c r="Q18" s="1172">
        <f t="shared" si="5"/>
        <v>2</v>
      </c>
      <c r="R18" s="1176">
        <v>0</v>
      </c>
      <c r="S18" s="1177">
        <v>2</v>
      </c>
      <c r="T18" s="1178">
        <v>0</v>
      </c>
    </row>
    <row r="19" spans="1:20" s="829" customFormat="1" ht="14.25" customHeight="1">
      <c r="A19" s="1174"/>
      <c r="B19" s="831" t="s">
        <v>661</v>
      </c>
      <c r="C19" s="1168">
        <f t="shared" si="3"/>
        <v>116</v>
      </c>
      <c r="D19" s="1168">
        <f t="shared" si="1"/>
        <v>114</v>
      </c>
      <c r="E19" s="1175">
        <v>0</v>
      </c>
      <c r="F19" s="1176">
        <v>1</v>
      </c>
      <c r="G19" s="1177">
        <v>0</v>
      </c>
      <c r="H19" s="1175">
        <v>0</v>
      </c>
      <c r="I19" s="1176">
        <v>89</v>
      </c>
      <c r="J19" s="1177">
        <v>24</v>
      </c>
      <c r="K19" s="1177">
        <v>0</v>
      </c>
      <c r="L19" s="1171">
        <f t="shared" si="4"/>
        <v>0</v>
      </c>
      <c r="M19" s="1176">
        <v>0</v>
      </c>
      <c r="N19" s="1177">
        <v>0</v>
      </c>
      <c r="O19" s="1177">
        <v>0</v>
      </c>
      <c r="P19" s="1175">
        <v>0</v>
      </c>
      <c r="Q19" s="1172">
        <f t="shared" si="5"/>
        <v>2</v>
      </c>
      <c r="R19" s="1176">
        <v>0</v>
      </c>
      <c r="S19" s="1177">
        <v>2</v>
      </c>
      <c r="T19" s="1178">
        <v>0</v>
      </c>
    </row>
    <row r="20" spans="1:20" s="829" customFormat="1" ht="14.25" customHeight="1">
      <c r="A20" s="1174"/>
      <c r="B20" s="831" t="s">
        <v>662</v>
      </c>
      <c r="C20" s="1168">
        <f t="shared" si="3"/>
        <v>128</v>
      </c>
      <c r="D20" s="1168">
        <f t="shared" si="1"/>
        <v>126</v>
      </c>
      <c r="E20" s="1175">
        <v>0</v>
      </c>
      <c r="F20" s="1176">
        <v>6</v>
      </c>
      <c r="G20" s="1177">
        <v>0</v>
      </c>
      <c r="H20" s="1175">
        <v>0</v>
      </c>
      <c r="I20" s="1176">
        <v>90</v>
      </c>
      <c r="J20" s="1177">
        <v>30</v>
      </c>
      <c r="K20" s="1177">
        <v>0</v>
      </c>
      <c r="L20" s="1171">
        <f t="shared" si="4"/>
        <v>0</v>
      </c>
      <c r="M20" s="1176">
        <v>0</v>
      </c>
      <c r="N20" s="1177">
        <v>0</v>
      </c>
      <c r="O20" s="1177">
        <v>0</v>
      </c>
      <c r="P20" s="1175">
        <v>0</v>
      </c>
      <c r="Q20" s="1172">
        <f t="shared" si="5"/>
        <v>2</v>
      </c>
      <c r="R20" s="1176">
        <v>2</v>
      </c>
      <c r="S20" s="1177">
        <v>0</v>
      </c>
      <c r="T20" s="1178">
        <v>0</v>
      </c>
    </row>
    <row r="21" spans="1:20" s="829" customFormat="1" ht="14.25" customHeight="1">
      <c r="A21" s="1174"/>
      <c r="B21" s="831" t="s">
        <v>663</v>
      </c>
      <c r="C21" s="1168">
        <f t="shared" si="3"/>
        <v>291</v>
      </c>
      <c r="D21" s="1168">
        <f t="shared" si="1"/>
        <v>281</v>
      </c>
      <c r="E21" s="1175">
        <v>0</v>
      </c>
      <c r="F21" s="1176">
        <v>19</v>
      </c>
      <c r="G21" s="1177">
        <v>6</v>
      </c>
      <c r="H21" s="1175">
        <v>34</v>
      </c>
      <c r="I21" s="1176">
        <v>156</v>
      </c>
      <c r="J21" s="1177">
        <v>66</v>
      </c>
      <c r="K21" s="1177">
        <v>0</v>
      </c>
      <c r="L21" s="1171">
        <f t="shared" si="4"/>
        <v>8</v>
      </c>
      <c r="M21" s="1176">
        <v>3</v>
      </c>
      <c r="N21" s="1177">
        <v>3</v>
      </c>
      <c r="O21" s="1177">
        <v>2</v>
      </c>
      <c r="P21" s="1175">
        <v>0</v>
      </c>
      <c r="Q21" s="1172">
        <f t="shared" si="5"/>
        <v>2</v>
      </c>
      <c r="R21" s="1176">
        <v>0</v>
      </c>
      <c r="S21" s="1177">
        <v>2</v>
      </c>
      <c r="T21" s="1178">
        <v>0</v>
      </c>
    </row>
    <row r="22" spans="1:20" s="839" customFormat="1" ht="14.25" customHeight="1">
      <c r="A22" s="1179"/>
      <c r="B22" s="837" t="s">
        <v>664</v>
      </c>
      <c r="C22" s="1180">
        <f t="shared" si="3"/>
        <v>103</v>
      </c>
      <c r="D22" s="1168">
        <f t="shared" si="1"/>
        <v>101</v>
      </c>
      <c r="E22" s="1181">
        <v>0</v>
      </c>
      <c r="F22" s="1182">
        <v>7</v>
      </c>
      <c r="G22" s="1183">
        <v>0</v>
      </c>
      <c r="H22" s="1175">
        <v>0</v>
      </c>
      <c r="I22" s="1182">
        <v>71</v>
      </c>
      <c r="J22" s="1183">
        <v>23</v>
      </c>
      <c r="K22" s="1183">
        <v>0</v>
      </c>
      <c r="L22" s="1171">
        <f t="shared" si="4"/>
        <v>1</v>
      </c>
      <c r="M22" s="1182">
        <v>0</v>
      </c>
      <c r="N22" s="1183">
        <v>0</v>
      </c>
      <c r="O22" s="1183">
        <v>1</v>
      </c>
      <c r="P22" s="1181">
        <v>0</v>
      </c>
      <c r="Q22" s="1172">
        <f t="shared" si="5"/>
        <v>1</v>
      </c>
      <c r="R22" s="1182">
        <v>0</v>
      </c>
      <c r="S22" s="1183">
        <v>1</v>
      </c>
      <c r="T22" s="1184">
        <v>0</v>
      </c>
    </row>
    <row r="23" spans="1:21" s="848" customFormat="1" ht="14.25" customHeight="1">
      <c r="A23" s="840" t="s">
        <v>102</v>
      </c>
      <c r="B23" s="841" t="s">
        <v>665</v>
      </c>
      <c r="C23" s="1185">
        <f t="shared" si="3"/>
        <v>365</v>
      </c>
      <c r="D23" s="1185">
        <f t="shared" si="1"/>
        <v>360</v>
      </c>
      <c r="E23" s="1186">
        <v>0</v>
      </c>
      <c r="F23" s="1187">
        <v>7</v>
      </c>
      <c r="G23" s="1187">
        <v>0</v>
      </c>
      <c r="H23" s="1188">
        <v>0</v>
      </c>
      <c r="I23" s="1187">
        <v>258</v>
      </c>
      <c r="J23" s="1187">
        <v>95</v>
      </c>
      <c r="K23" s="1187">
        <v>0</v>
      </c>
      <c r="L23" s="1187">
        <f t="shared" si="4"/>
        <v>1</v>
      </c>
      <c r="M23" s="1187">
        <v>0</v>
      </c>
      <c r="N23" s="1187">
        <v>1</v>
      </c>
      <c r="O23" s="1187">
        <v>0</v>
      </c>
      <c r="P23" s="1189">
        <v>0</v>
      </c>
      <c r="Q23" s="1190">
        <f t="shared" si="5"/>
        <v>4</v>
      </c>
      <c r="R23" s="1189">
        <v>1</v>
      </c>
      <c r="S23" s="1191">
        <v>3</v>
      </c>
      <c r="T23" s="1192">
        <v>0</v>
      </c>
      <c r="U23" s="829"/>
    </row>
    <row r="24" spans="1:21" s="848" customFormat="1" ht="14.25" customHeight="1">
      <c r="A24" s="840" t="s">
        <v>103</v>
      </c>
      <c r="B24" s="841" t="s">
        <v>666</v>
      </c>
      <c r="C24" s="1185">
        <f t="shared" si="3"/>
        <v>311</v>
      </c>
      <c r="D24" s="1193">
        <f t="shared" si="1"/>
        <v>306</v>
      </c>
      <c r="E24" s="1194">
        <v>0</v>
      </c>
      <c r="F24" s="1194">
        <v>7</v>
      </c>
      <c r="G24" s="1194">
        <v>0</v>
      </c>
      <c r="H24" s="1188">
        <v>0</v>
      </c>
      <c r="I24" s="1194">
        <v>213</v>
      </c>
      <c r="J24" s="1194">
        <v>86</v>
      </c>
      <c r="K24" s="1194">
        <v>0</v>
      </c>
      <c r="L24" s="1194">
        <f t="shared" si="4"/>
        <v>0</v>
      </c>
      <c r="M24" s="1194">
        <v>0</v>
      </c>
      <c r="N24" s="1194">
        <v>0</v>
      </c>
      <c r="O24" s="1194">
        <v>0</v>
      </c>
      <c r="P24" s="1189">
        <v>0</v>
      </c>
      <c r="Q24" s="1190">
        <f t="shared" si="5"/>
        <v>5</v>
      </c>
      <c r="R24" s="1189">
        <v>1</v>
      </c>
      <c r="S24" s="1195">
        <v>4</v>
      </c>
      <c r="T24" s="1196">
        <v>0</v>
      </c>
      <c r="U24" s="829"/>
    </row>
    <row r="25" spans="1:21" s="848" customFormat="1" ht="14.25" customHeight="1">
      <c r="A25" s="840" t="s">
        <v>104</v>
      </c>
      <c r="B25" s="841" t="s">
        <v>667</v>
      </c>
      <c r="C25" s="1185">
        <f t="shared" si="3"/>
        <v>357</v>
      </c>
      <c r="D25" s="1185">
        <f t="shared" si="1"/>
        <v>334</v>
      </c>
      <c r="E25" s="1186">
        <v>0</v>
      </c>
      <c r="F25" s="1187">
        <v>5</v>
      </c>
      <c r="G25" s="1187">
        <v>13</v>
      </c>
      <c r="H25" s="1187">
        <v>10</v>
      </c>
      <c r="I25" s="1187">
        <v>236</v>
      </c>
      <c r="J25" s="1187">
        <v>70</v>
      </c>
      <c r="K25" s="1187">
        <v>0</v>
      </c>
      <c r="L25" s="1187">
        <f t="shared" si="4"/>
        <v>3</v>
      </c>
      <c r="M25" s="1187">
        <v>3</v>
      </c>
      <c r="N25" s="1187">
        <v>0</v>
      </c>
      <c r="O25" s="1187">
        <v>0</v>
      </c>
      <c r="P25" s="1189">
        <v>0</v>
      </c>
      <c r="Q25" s="1190">
        <f t="shared" si="5"/>
        <v>20</v>
      </c>
      <c r="R25" s="1189">
        <v>3</v>
      </c>
      <c r="S25" s="1191">
        <v>17</v>
      </c>
      <c r="T25" s="1192">
        <v>0</v>
      </c>
      <c r="U25" s="829"/>
    </row>
    <row r="26" spans="1:21" s="848" customFormat="1" ht="14.25" customHeight="1">
      <c r="A26" s="840" t="s">
        <v>105</v>
      </c>
      <c r="B26" s="841" t="s">
        <v>668</v>
      </c>
      <c r="C26" s="1197">
        <f t="shared" si="3"/>
        <v>85</v>
      </c>
      <c r="D26" s="1198">
        <f t="shared" si="1"/>
        <v>80</v>
      </c>
      <c r="E26" s="1194">
        <v>0</v>
      </c>
      <c r="F26" s="1194">
        <v>0</v>
      </c>
      <c r="G26" s="1194">
        <v>0</v>
      </c>
      <c r="H26" s="1194">
        <v>1</v>
      </c>
      <c r="I26" s="1194">
        <v>57</v>
      </c>
      <c r="J26" s="1194">
        <v>22</v>
      </c>
      <c r="K26" s="1194">
        <v>0</v>
      </c>
      <c r="L26" s="1194">
        <f t="shared" si="4"/>
        <v>0</v>
      </c>
      <c r="M26" s="1194">
        <v>0</v>
      </c>
      <c r="N26" s="1194">
        <v>0</v>
      </c>
      <c r="O26" s="1194">
        <v>0</v>
      </c>
      <c r="P26" s="1189">
        <v>0</v>
      </c>
      <c r="Q26" s="1190">
        <f t="shared" si="5"/>
        <v>5</v>
      </c>
      <c r="R26" s="1189">
        <v>1</v>
      </c>
      <c r="S26" s="1195">
        <v>3</v>
      </c>
      <c r="T26" s="1196">
        <v>1</v>
      </c>
      <c r="U26" s="829"/>
    </row>
    <row r="27" spans="1:21" s="848" customFormat="1" ht="14.25" customHeight="1">
      <c r="A27" s="852" t="s">
        <v>669</v>
      </c>
      <c r="B27" s="853"/>
      <c r="C27" s="1197">
        <f aca="true" t="shared" si="6" ref="C27:T27">SUM(C28:C30)</f>
        <v>229</v>
      </c>
      <c r="D27" s="1197">
        <f t="shared" si="6"/>
        <v>221</v>
      </c>
      <c r="E27" s="1197">
        <f t="shared" si="6"/>
        <v>0</v>
      </c>
      <c r="F27" s="1197">
        <f t="shared" si="6"/>
        <v>11</v>
      </c>
      <c r="G27" s="1197">
        <f t="shared" si="6"/>
        <v>0</v>
      </c>
      <c r="H27" s="1197">
        <f t="shared" si="6"/>
        <v>0</v>
      </c>
      <c r="I27" s="1197">
        <f t="shared" si="6"/>
        <v>157</v>
      </c>
      <c r="J27" s="1197">
        <f t="shared" si="6"/>
        <v>53</v>
      </c>
      <c r="K27" s="1197">
        <f t="shared" si="6"/>
        <v>0</v>
      </c>
      <c r="L27" s="1197">
        <f t="shared" si="6"/>
        <v>1</v>
      </c>
      <c r="M27" s="1197">
        <f t="shared" si="6"/>
        <v>0</v>
      </c>
      <c r="N27" s="1197">
        <f t="shared" si="6"/>
        <v>0</v>
      </c>
      <c r="O27" s="1197">
        <f t="shared" si="6"/>
        <v>1</v>
      </c>
      <c r="P27" s="1194">
        <f t="shared" si="6"/>
        <v>0</v>
      </c>
      <c r="Q27" s="1194">
        <f t="shared" si="6"/>
        <v>7</v>
      </c>
      <c r="R27" s="1194">
        <f t="shared" si="6"/>
        <v>1</v>
      </c>
      <c r="S27" s="1197">
        <f t="shared" si="6"/>
        <v>6</v>
      </c>
      <c r="T27" s="1199">
        <f t="shared" si="6"/>
        <v>0</v>
      </c>
      <c r="U27" s="829"/>
    </row>
    <row r="28" spans="1:21" s="848" customFormat="1" ht="14.25" customHeight="1">
      <c r="A28" s="856"/>
      <c r="B28" s="857" t="s">
        <v>670</v>
      </c>
      <c r="C28" s="1194">
        <f>D28+K28+L28+Q28</f>
        <v>131</v>
      </c>
      <c r="D28" s="1194">
        <f>SUM(E28:J28)</f>
        <v>128</v>
      </c>
      <c r="E28" s="1200">
        <v>0</v>
      </c>
      <c r="F28" s="1194">
        <v>8</v>
      </c>
      <c r="G28" s="1194">
        <v>0</v>
      </c>
      <c r="H28" s="1194">
        <v>0</v>
      </c>
      <c r="I28" s="1194">
        <v>89</v>
      </c>
      <c r="J28" s="1194">
        <v>31</v>
      </c>
      <c r="K28" s="1194">
        <v>0</v>
      </c>
      <c r="L28" s="1194">
        <f>SUM(M28:P28)</f>
        <v>1</v>
      </c>
      <c r="M28" s="1194">
        <v>0</v>
      </c>
      <c r="N28" s="1194">
        <v>0</v>
      </c>
      <c r="O28" s="1194">
        <v>1</v>
      </c>
      <c r="P28" s="1194">
        <v>0</v>
      </c>
      <c r="Q28" s="1172">
        <f>SUM(R28:T28)</f>
        <v>2</v>
      </c>
      <c r="R28" s="1194">
        <v>1</v>
      </c>
      <c r="S28" s="1194">
        <v>1</v>
      </c>
      <c r="T28" s="1196">
        <v>0</v>
      </c>
      <c r="U28" s="829"/>
    </row>
    <row r="29" spans="1:21" s="848" customFormat="1" ht="14.25" customHeight="1">
      <c r="A29" s="856"/>
      <c r="B29" s="857" t="s">
        <v>671</v>
      </c>
      <c r="C29" s="1194">
        <f>D29+K29+L29+Q29</f>
        <v>86</v>
      </c>
      <c r="D29" s="1194">
        <f>SUM(E29:J29)</f>
        <v>81</v>
      </c>
      <c r="E29" s="1200">
        <v>0</v>
      </c>
      <c r="F29" s="1194">
        <v>3</v>
      </c>
      <c r="G29" s="1194">
        <v>0</v>
      </c>
      <c r="H29" s="1194">
        <v>0</v>
      </c>
      <c r="I29" s="1194">
        <v>60</v>
      </c>
      <c r="J29" s="1194">
        <v>18</v>
      </c>
      <c r="K29" s="1194">
        <v>0</v>
      </c>
      <c r="L29" s="1194">
        <f>SUM(M29:P29)</f>
        <v>0</v>
      </c>
      <c r="M29" s="1194">
        <v>0</v>
      </c>
      <c r="N29" s="1194">
        <v>0</v>
      </c>
      <c r="O29" s="1194">
        <v>0</v>
      </c>
      <c r="P29" s="1194">
        <v>0</v>
      </c>
      <c r="Q29" s="1172">
        <f>SUM(R29:T29)</f>
        <v>5</v>
      </c>
      <c r="R29" s="1194">
        <v>0</v>
      </c>
      <c r="S29" s="1194">
        <v>5</v>
      </c>
      <c r="T29" s="1196">
        <v>0</v>
      </c>
      <c r="U29" s="829"/>
    </row>
    <row r="30" spans="1:21" s="848" customFormat="1" ht="14.25" customHeight="1">
      <c r="A30" s="859"/>
      <c r="B30" s="860" t="s">
        <v>106</v>
      </c>
      <c r="C30" s="1201">
        <f>D30+K30+L30+Q30</f>
        <v>12</v>
      </c>
      <c r="D30" s="1201">
        <f>SUM(E30:J30)</f>
        <v>12</v>
      </c>
      <c r="E30" s="1202">
        <v>0</v>
      </c>
      <c r="F30" s="1203" t="s">
        <v>110</v>
      </c>
      <c r="G30" s="1203">
        <v>0</v>
      </c>
      <c r="H30" s="1203">
        <v>0</v>
      </c>
      <c r="I30" s="1203">
        <v>8</v>
      </c>
      <c r="J30" s="1203">
        <v>4</v>
      </c>
      <c r="K30" s="1203">
        <v>0</v>
      </c>
      <c r="L30" s="1203">
        <f>SUM(M30:P30)</f>
        <v>0</v>
      </c>
      <c r="M30" s="1203">
        <v>0</v>
      </c>
      <c r="N30" s="1203">
        <v>0</v>
      </c>
      <c r="O30" s="1203">
        <v>0</v>
      </c>
      <c r="P30" s="1203">
        <v>0</v>
      </c>
      <c r="Q30" s="1172">
        <f>SUM(R30:T30)</f>
        <v>0</v>
      </c>
      <c r="R30" s="1203">
        <v>0</v>
      </c>
      <c r="S30" s="1203">
        <v>0</v>
      </c>
      <c r="T30" s="1204">
        <v>0</v>
      </c>
      <c r="U30" s="829"/>
    </row>
    <row r="31" spans="1:21" s="848" customFormat="1" ht="14.25" customHeight="1">
      <c r="A31" s="852" t="s">
        <v>672</v>
      </c>
      <c r="B31" s="853"/>
      <c r="C31" s="1194">
        <f aca="true" t="shared" si="7" ref="C31:T31">SUM(C32:C33)</f>
        <v>218</v>
      </c>
      <c r="D31" s="1194">
        <f t="shared" si="7"/>
        <v>213</v>
      </c>
      <c r="E31" s="1194">
        <f t="shared" si="7"/>
        <v>0</v>
      </c>
      <c r="F31" s="1194">
        <f t="shared" si="7"/>
        <v>5</v>
      </c>
      <c r="G31" s="1194">
        <f t="shared" si="7"/>
        <v>0</v>
      </c>
      <c r="H31" s="1194">
        <f t="shared" si="7"/>
        <v>0</v>
      </c>
      <c r="I31" s="1194">
        <f t="shared" si="7"/>
        <v>150</v>
      </c>
      <c r="J31" s="1194">
        <f t="shared" si="7"/>
        <v>58</v>
      </c>
      <c r="K31" s="1194">
        <f t="shared" si="7"/>
        <v>0</v>
      </c>
      <c r="L31" s="1194">
        <f t="shared" si="7"/>
        <v>0</v>
      </c>
      <c r="M31" s="1194">
        <f t="shared" si="7"/>
        <v>0</v>
      </c>
      <c r="N31" s="1194">
        <f t="shared" si="7"/>
        <v>0</v>
      </c>
      <c r="O31" s="1194">
        <f t="shared" si="7"/>
        <v>0</v>
      </c>
      <c r="P31" s="1194">
        <f t="shared" si="7"/>
        <v>0</v>
      </c>
      <c r="Q31" s="1205">
        <f t="shared" si="7"/>
        <v>5</v>
      </c>
      <c r="R31" s="1195">
        <f t="shared" si="7"/>
        <v>0</v>
      </c>
      <c r="S31" s="1194">
        <f t="shared" si="7"/>
        <v>5</v>
      </c>
      <c r="T31" s="1196">
        <f t="shared" si="7"/>
        <v>0</v>
      </c>
      <c r="U31" s="829"/>
    </row>
    <row r="32" spans="1:21" s="848" customFormat="1" ht="14.25" customHeight="1">
      <c r="A32" s="856"/>
      <c r="B32" s="857" t="s">
        <v>673</v>
      </c>
      <c r="C32" s="1194">
        <f>D32+K32+L32+Q32</f>
        <v>154</v>
      </c>
      <c r="D32" s="1206">
        <f>SUM(E32:J32)</f>
        <v>151</v>
      </c>
      <c r="E32" s="1194">
        <v>0</v>
      </c>
      <c r="F32" s="1194">
        <v>4</v>
      </c>
      <c r="G32" s="1194">
        <v>0</v>
      </c>
      <c r="H32" s="1194">
        <v>0</v>
      </c>
      <c r="I32" s="1194">
        <v>108</v>
      </c>
      <c r="J32" s="1194">
        <v>39</v>
      </c>
      <c r="K32" s="1194">
        <v>0</v>
      </c>
      <c r="L32" s="1194">
        <f>SUM(M32:P32)</f>
        <v>0</v>
      </c>
      <c r="M32" s="1194">
        <v>0</v>
      </c>
      <c r="N32" s="1194">
        <v>0</v>
      </c>
      <c r="O32" s="1194">
        <v>0</v>
      </c>
      <c r="P32" s="1194">
        <v>0</v>
      </c>
      <c r="Q32" s="1172">
        <f>SUM(R32:T32)</f>
        <v>3</v>
      </c>
      <c r="R32" s="1195">
        <v>0</v>
      </c>
      <c r="S32" s="1194">
        <v>3</v>
      </c>
      <c r="T32" s="1196">
        <v>0</v>
      </c>
      <c r="U32" s="829"/>
    </row>
    <row r="33" spans="1:21" s="848" customFormat="1" ht="14.25" customHeight="1">
      <c r="A33" s="859"/>
      <c r="B33" s="860" t="s">
        <v>674</v>
      </c>
      <c r="C33" s="1201">
        <f>D33+K33+L33+Q33</f>
        <v>64</v>
      </c>
      <c r="D33" s="1207">
        <f>SUM(E33:J33)</f>
        <v>62</v>
      </c>
      <c r="E33" s="1194">
        <v>0</v>
      </c>
      <c r="F33" s="1194">
        <v>1</v>
      </c>
      <c r="G33" s="1194">
        <v>0</v>
      </c>
      <c r="H33" s="1194">
        <v>0</v>
      </c>
      <c r="I33" s="1194">
        <v>42</v>
      </c>
      <c r="J33" s="1194">
        <v>19</v>
      </c>
      <c r="K33" s="1194">
        <v>0</v>
      </c>
      <c r="L33" s="1194">
        <f>SUM(M33:P33)</f>
        <v>0</v>
      </c>
      <c r="M33" s="1194">
        <v>0</v>
      </c>
      <c r="N33" s="1194">
        <v>0</v>
      </c>
      <c r="O33" s="1194">
        <v>0</v>
      </c>
      <c r="P33" s="1194">
        <v>0</v>
      </c>
      <c r="Q33" s="1208">
        <f>SUM(R33:T33)</f>
        <v>2</v>
      </c>
      <c r="R33" s="1195">
        <v>0</v>
      </c>
      <c r="S33" s="1194">
        <v>2</v>
      </c>
      <c r="T33" s="1196">
        <v>0</v>
      </c>
      <c r="U33" s="829"/>
    </row>
    <row r="34" spans="1:21" s="848" customFormat="1" ht="14.25" customHeight="1">
      <c r="A34" s="840" t="s">
        <v>107</v>
      </c>
      <c r="B34" s="841" t="s">
        <v>675</v>
      </c>
      <c r="C34" s="1185">
        <f>D34+K34+N34+Q34</f>
        <v>190</v>
      </c>
      <c r="D34" s="1185">
        <f>SUM(E34:J34)</f>
        <v>189</v>
      </c>
      <c r="E34" s="1186">
        <v>0</v>
      </c>
      <c r="F34" s="1187">
        <v>2</v>
      </c>
      <c r="G34" s="1187">
        <v>0</v>
      </c>
      <c r="H34" s="1187">
        <v>0</v>
      </c>
      <c r="I34" s="1187">
        <v>135</v>
      </c>
      <c r="J34" s="1187">
        <v>52</v>
      </c>
      <c r="K34" s="1187">
        <v>0</v>
      </c>
      <c r="L34" s="1193">
        <f>SUM(M34:P34)</f>
        <v>0</v>
      </c>
      <c r="M34" s="1187">
        <v>0</v>
      </c>
      <c r="N34" s="1187">
        <v>0</v>
      </c>
      <c r="O34" s="1187">
        <v>0</v>
      </c>
      <c r="P34" s="1187">
        <v>0</v>
      </c>
      <c r="Q34" s="1172">
        <f>SUM(R34:T34)</f>
        <v>1</v>
      </c>
      <c r="R34" s="1187">
        <v>1</v>
      </c>
      <c r="S34" s="1187">
        <v>0</v>
      </c>
      <c r="T34" s="1192">
        <v>0</v>
      </c>
      <c r="U34" s="829"/>
    </row>
    <row r="35" spans="1:21" s="848" customFormat="1" ht="14.25" customHeight="1">
      <c r="A35" s="852" t="s">
        <v>108</v>
      </c>
      <c r="B35" s="853"/>
      <c r="C35" s="1194">
        <f aca="true" t="shared" si="8" ref="C35:T35">SUM(C36:C39)</f>
        <v>224</v>
      </c>
      <c r="D35" s="1194">
        <f t="shared" si="8"/>
        <v>222</v>
      </c>
      <c r="E35" s="1194">
        <f t="shared" si="8"/>
        <v>0</v>
      </c>
      <c r="F35" s="1194">
        <f t="shared" si="8"/>
        <v>5</v>
      </c>
      <c r="G35" s="1194">
        <f t="shared" si="8"/>
        <v>0</v>
      </c>
      <c r="H35" s="1194">
        <f t="shared" si="8"/>
        <v>0</v>
      </c>
      <c r="I35" s="1194">
        <f t="shared" si="8"/>
        <v>162</v>
      </c>
      <c r="J35" s="1194">
        <f t="shared" si="8"/>
        <v>55</v>
      </c>
      <c r="K35" s="1194">
        <f t="shared" si="8"/>
        <v>0</v>
      </c>
      <c r="L35" s="1194">
        <f t="shared" si="8"/>
        <v>0</v>
      </c>
      <c r="M35" s="1194">
        <f t="shared" si="8"/>
        <v>0</v>
      </c>
      <c r="N35" s="1194">
        <f t="shared" si="8"/>
        <v>0</v>
      </c>
      <c r="O35" s="1194">
        <f t="shared" si="8"/>
        <v>0</v>
      </c>
      <c r="P35" s="1194">
        <f t="shared" si="8"/>
        <v>0</v>
      </c>
      <c r="Q35" s="1205">
        <f t="shared" si="8"/>
        <v>2</v>
      </c>
      <c r="R35" s="1195">
        <f t="shared" si="8"/>
        <v>0</v>
      </c>
      <c r="S35" s="1194">
        <f t="shared" si="8"/>
        <v>2</v>
      </c>
      <c r="T35" s="1196">
        <f t="shared" si="8"/>
        <v>0</v>
      </c>
      <c r="U35" s="829"/>
    </row>
    <row r="36" spans="1:21" s="848" customFormat="1" ht="14.25" customHeight="1">
      <c r="A36" s="856"/>
      <c r="B36" s="857" t="s">
        <v>109</v>
      </c>
      <c r="C36" s="1194">
        <f>D36+K36+L36+Q36</f>
        <v>146</v>
      </c>
      <c r="D36" s="1206">
        <f>SUM(E36:J36)</f>
        <v>146</v>
      </c>
      <c r="E36" s="1194">
        <v>0</v>
      </c>
      <c r="F36" s="1194">
        <v>5</v>
      </c>
      <c r="G36" s="1194">
        <v>0</v>
      </c>
      <c r="H36" s="1194">
        <v>0</v>
      </c>
      <c r="I36" s="1194">
        <v>106</v>
      </c>
      <c r="J36" s="1194">
        <v>35</v>
      </c>
      <c r="K36" s="1194">
        <v>0</v>
      </c>
      <c r="L36" s="1194">
        <f>SUM(M36:P36)</f>
        <v>0</v>
      </c>
      <c r="M36" s="1194">
        <v>0</v>
      </c>
      <c r="N36" s="1194">
        <v>0</v>
      </c>
      <c r="O36" s="1194">
        <v>0</v>
      </c>
      <c r="P36" s="1194">
        <v>0</v>
      </c>
      <c r="Q36" s="1172">
        <f>SUM(R36:T36)</f>
        <v>0</v>
      </c>
      <c r="R36" s="1195">
        <v>0</v>
      </c>
      <c r="S36" s="1194">
        <v>0</v>
      </c>
      <c r="T36" s="1196">
        <v>0</v>
      </c>
      <c r="U36" s="829"/>
    </row>
    <row r="37" spans="1:21" s="848" customFormat="1" ht="14.25" customHeight="1">
      <c r="A37" s="856"/>
      <c r="B37" s="857" t="s">
        <v>676</v>
      </c>
      <c r="C37" s="1194">
        <f>D37+K37+L37+Q37</f>
        <v>44</v>
      </c>
      <c r="D37" s="1206">
        <f>SUM(E37:J37)</f>
        <v>42</v>
      </c>
      <c r="E37" s="1194">
        <v>0</v>
      </c>
      <c r="F37" s="1194">
        <v>0</v>
      </c>
      <c r="G37" s="1194">
        <v>0</v>
      </c>
      <c r="H37" s="1194">
        <v>0</v>
      </c>
      <c r="I37" s="1194">
        <v>33</v>
      </c>
      <c r="J37" s="1194">
        <v>9</v>
      </c>
      <c r="K37" s="1194">
        <v>0</v>
      </c>
      <c r="L37" s="1194">
        <f>SUM(M37:P37)</f>
        <v>0</v>
      </c>
      <c r="M37" s="1194">
        <v>0</v>
      </c>
      <c r="N37" s="1194">
        <v>0</v>
      </c>
      <c r="O37" s="1194">
        <v>0</v>
      </c>
      <c r="P37" s="1194">
        <v>0</v>
      </c>
      <c r="Q37" s="1172">
        <f>SUM(R37:T37)</f>
        <v>2</v>
      </c>
      <c r="R37" s="1195">
        <v>0</v>
      </c>
      <c r="S37" s="1194">
        <v>2</v>
      </c>
      <c r="T37" s="1196">
        <v>0</v>
      </c>
      <c r="U37" s="829"/>
    </row>
    <row r="38" spans="1:21" s="848" customFormat="1" ht="14.25" customHeight="1">
      <c r="A38" s="856"/>
      <c r="B38" s="857" t="s">
        <v>677</v>
      </c>
      <c r="C38" s="1194">
        <f>D38+K38+L38+Q38</f>
        <v>21</v>
      </c>
      <c r="D38" s="1206">
        <f>SUM(E38:J38)</f>
        <v>21</v>
      </c>
      <c r="E38" s="1194">
        <v>0</v>
      </c>
      <c r="F38" s="1194">
        <v>0</v>
      </c>
      <c r="G38" s="1194">
        <v>0</v>
      </c>
      <c r="H38" s="1194">
        <v>0</v>
      </c>
      <c r="I38" s="1194">
        <v>12</v>
      </c>
      <c r="J38" s="1194">
        <v>9</v>
      </c>
      <c r="K38" s="1194">
        <v>0</v>
      </c>
      <c r="L38" s="1194">
        <f>SUM(M38:P38)</f>
        <v>0</v>
      </c>
      <c r="M38" s="1194">
        <v>0</v>
      </c>
      <c r="N38" s="1194">
        <v>0</v>
      </c>
      <c r="O38" s="1194">
        <v>0</v>
      </c>
      <c r="P38" s="1194">
        <v>0</v>
      </c>
      <c r="Q38" s="1172">
        <f>SUM(R38:T38)</f>
        <v>0</v>
      </c>
      <c r="R38" s="1195">
        <v>0</v>
      </c>
      <c r="S38" s="1194">
        <v>0</v>
      </c>
      <c r="T38" s="1196">
        <v>0</v>
      </c>
      <c r="U38" s="829"/>
    </row>
    <row r="39" spans="1:21" s="848" customFormat="1" ht="14.25" customHeight="1">
      <c r="A39" s="859"/>
      <c r="B39" s="860" t="s">
        <v>678</v>
      </c>
      <c r="C39" s="1203">
        <f>D39+K39+L39+Q39</f>
        <v>13</v>
      </c>
      <c r="D39" s="1209">
        <f>SUM(E39:J39)</f>
        <v>13</v>
      </c>
      <c r="E39" s="1203">
        <v>0</v>
      </c>
      <c r="F39" s="1203">
        <v>0</v>
      </c>
      <c r="G39" s="1203">
        <v>0</v>
      </c>
      <c r="H39" s="1203">
        <v>0</v>
      </c>
      <c r="I39" s="1203">
        <v>11</v>
      </c>
      <c r="J39" s="1203">
        <v>2</v>
      </c>
      <c r="K39" s="1203">
        <v>0</v>
      </c>
      <c r="L39" s="1203">
        <f>SUM(M39:P39)</f>
        <v>0</v>
      </c>
      <c r="M39" s="1203">
        <v>0</v>
      </c>
      <c r="N39" s="1203">
        <v>0</v>
      </c>
      <c r="O39" s="1203">
        <v>0</v>
      </c>
      <c r="P39" s="1203">
        <v>0</v>
      </c>
      <c r="Q39" s="1208">
        <f>SUM(R39:T39)</f>
        <v>0</v>
      </c>
      <c r="R39" s="1210">
        <v>0</v>
      </c>
      <c r="S39" s="1203">
        <v>0</v>
      </c>
      <c r="T39" s="1204">
        <v>0</v>
      </c>
      <c r="U39" s="829"/>
    </row>
    <row r="40" spans="1:21" s="848" customFormat="1" ht="14.25" customHeight="1">
      <c r="A40" s="852" t="s">
        <v>679</v>
      </c>
      <c r="B40" s="853"/>
      <c r="C40" s="1194">
        <f aca="true" t="shared" si="9" ref="C40:T40">SUM(C41:C46)</f>
        <v>159</v>
      </c>
      <c r="D40" s="1194">
        <f t="shared" si="9"/>
        <v>157</v>
      </c>
      <c r="E40" s="1194">
        <f t="shared" si="9"/>
        <v>0</v>
      </c>
      <c r="F40" s="1194">
        <f t="shared" si="9"/>
        <v>2</v>
      </c>
      <c r="G40" s="1194">
        <f t="shared" si="9"/>
        <v>0</v>
      </c>
      <c r="H40" s="1194">
        <f t="shared" si="9"/>
        <v>0</v>
      </c>
      <c r="I40" s="1194">
        <f t="shared" si="9"/>
        <v>125</v>
      </c>
      <c r="J40" s="1194">
        <f t="shared" si="9"/>
        <v>30</v>
      </c>
      <c r="K40" s="1194">
        <f t="shared" si="9"/>
        <v>0</v>
      </c>
      <c r="L40" s="1194">
        <f t="shared" si="9"/>
        <v>0</v>
      </c>
      <c r="M40" s="1194">
        <f t="shared" si="9"/>
        <v>0</v>
      </c>
      <c r="N40" s="1194">
        <f t="shared" si="9"/>
        <v>0</v>
      </c>
      <c r="O40" s="1194">
        <f t="shared" si="9"/>
        <v>0</v>
      </c>
      <c r="P40" s="1194">
        <f t="shared" si="9"/>
        <v>0</v>
      </c>
      <c r="Q40" s="1211">
        <f t="shared" si="9"/>
        <v>2</v>
      </c>
      <c r="R40" s="1195">
        <f t="shared" si="9"/>
        <v>0</v>
      </c>
      <c r="S40" s="1194">
        <f t="shared" si="9"/>
        <v>2</v>
      </c>
      <c r="T40" s="1196">
        <f t="shared" si="9"/>
        <v>0</v>
      </c>
      <c r="U40" s="829"/>
    </row>
    <row r="41" spans="1:21" s="876" customFormat="1" ht="14.25" customHeight="1">
      <c r="A41" s="856"/>
      <c r="B41" s="857" t="s">
        <v>680</v>
      </c>
      <c r="C41" s="1194">
        <f aca="true" t="shared" si="10" ref="C41:C46">D41+K41+L41+Q41</f>
        <v>23</v>
      </c>
      <c r="D41" s="1200">
        <f aca="true" t="shared" si="11" ref="D41:D46">SUM(E41:J41)</f>
        <v>23</v>
      </c>
      <c r="E41" s="1200">
        <v>0</v>
      </c>
      <c r="F41" s="1194">
        <v>2</v>
      </c>
      <c r="G41" s="1194">
        <v>0</v>
      </c>
      <c r="H41" s="1194">
        <v>0</v>
      </c>
      <c r="I41" s="1194">
        <v>17</v>
      </c>
      <c r="J41" s="1194">
        <v>4</v>
      </c>
      <c r="K41" s="1194">
        <v>0</v>
      </c>
      <c r="L41" s="1194">
        <f aca="true" t="shared" si="12" ref="L41:L46">SUM(M41:P41)</f>
        <v>0</v>
      </c>
      <c r="M41" s="1194">
        <v>0</v>
      </c>
      <c r="N41" s="1194">
        <v>0</v>
      </c>
      <c r="O41" s="1194">
        <v>0</v>
      </c>
      <c r="P41" s="1194">
        <v>0</v>
      </c>
      <c r="Q41" s="1172">
        <f aca="true" t="shared" si="13" ref="Q41:Q46">SUM(R41:T41)</f>
        <v>0</v>
      </c>
      <c r="R41" s="1195">
        <v>0</v>
      </c>
      <c r="S41" s="1194">
        <v>0</v>
      </c>
      <c r="T41" s="1196">
        <v>0</v>
      </c>
      <c r="U41" s="829"/>
    </row>
    <row r="42" spans="1:21" s="876" customFormat="1" ht="14.25" customHeight="1">
      <c r="A42" s="856"/>
      <c r="B42" s="857" t="s">
        <v>681</v>
      </c>
      <c r="C42" s="1194">
        <f t="shared" si="10"/>
        <v>45</v>
      </c>
      <c r="D42" s="1200">
        <f t="shared" si="11"/>
        <v>45</v>
      </c>
      <c r="E42" s="1200">
        <v>0</v>
      </c>
      <c r="F42" s="1194">
        <v>0</v>
      </c>
      <c r="G42" s="1194">
        <v>0</v>
      </c>
      <c r="H42" s="1194">
        <v>0</v>
      </c>
      <c r="I42" s="1194">
        <v>41</v>
      </c>
      <c r="J42" s="1194">
        <v>4</v>
      </c>
      <c r="K42" s="1194">
        <v>0</v>
      </c>
      <c r="L42" s="1194">
        <f t="shared" si="12"/>
        <v>0</v>
      </c>
      <c r="M42" s="1194">
        <v>0</v>
      </c>
      <c r="N42" s="1194">
        <v>0</v>
      </c>
      <c r="O42" s="1194">
        <v>0</v>
      </c>
      <c r="P42" s="1194">
        <v>0</v>
      </c>
      <c r="Q42" s="1172">
        <f t="shared" si="13"/>
        <v>0</v>
      </c>
      <c r="R42" s="1195">
        <v>0</v>
      </c>
      <c r="S42" s="1194">
        <v>0</v>
      </c>
      <c r="T42" s="1196">
        <v>0</v>
      </c>
      <c r="U42" s="829"/>
    </row>
    <row r="43" spans="1:21" s="876" customFormat="1" ht="14.25" customHeight="1">
      <c r="A43" s="856"/>
      <c r="B43" s="857" t="s">
        <v>682</v>
      </c>
      <c r="C43" s="1194">
        <f t="shared" si="10"/>
        <v>31</v>
      </c>
      <c r="D43" s="1200">
        <f t="shared" si="11"/>
        <v>31</v>
      </c>
      <c r="E43" s="1200">
        <v>0</v>
      </c>
      <c r="F43" s="1194">
        <v>0</v>
      </c>
      <c r="G43" s="1194">
        <v>0</v>
      </c>
      <c r="H43" s="1194">
        <v>0</v>
      </c>
      <c r="I43" s="1194">
        <v>19</v>
      </c>
      <c r="J43" s="1194">
        <v>12</v>
      </c>
      <c r="K43" s="1194">
        <v>0</v>
      </c>
      <c r="L43" s="1194">
        <f t="shared" si="12"/>
        <v>0</v>
      </c>
      <c r="M43" s="1194">
        <v>0</v>
      </c>
      <c r="N43" s="1194">
        <v>0</v>
      </c>
      <c r="O43" s="1194">
        <v>0</v>
      </c>
      <c r="P43" s="1194">
        <v>0</v>
      </c>
      <c r="Q43" s="1172">
        <f t="shared" si="13"/>
        <v>0</v>
      </c>
      <c r="R43" s="1195">
        <v>0</v>
      </c>
      <c r="S43" s="1194">
        <v>0</v>
      </c>
      <c r="T43" s="1196">
        <v>0</v>
      </c>
      <c r="U43" s="829"/>
    </row>
    <row r="44" spans="1:21" s="876" customFormat="1" ht="14.25" customHeight="1">
      <c r="A44" s="877"/>
      <c r="B44" s="857" t="s">
        <v>683</v>
      </c>
      <c r="C44" s="1194">
        <f t="shared" si="10"/>
        <v>26</v>
      </c>
      <c r="D44" s="1200">
        <f t="shared" si="11"/>
        <v>24</v>
      </c>
      <c r="E44" s="1200">
        <v>0</v>
      </c>
      <c r="F44" s="1194">
        <v>0</v>
      </c>
      <c r="G44" s="1194">
        <v>0</v>
      </c>
      <c r="H44" s="1194">
        <v>0</v>
      </c>
      <c r="I44" s="1194">
        <v>21</v>
      </c>
      <c r="J44" s="1194">
        <v>3</v>
      </c>
      <c r="K44" s="1194">
        <v>0</v>
      </c>
      <c r="L44" s="1194">
        <f t="shared" si="12"/>
        <v>0</v>
      </c>
      <c r="M44" s="1194">
        <v>0</v>
      </c>
      <c r="N44" s="1194">
        <v>0</v>
      </c>
      <c r="O44" s="1194">
        <v>0</v>
      </c>
      <c r="P44" s="1194">
        <v>0</v>
      </c>
      <c r="Q44" s="1172">
        <f t="shared" si="13"/>
        <v>2</v>
      </c>
      <c r="R44" s="1195">
        <v>0</v>
      </c>
      <c r="S44" s="1194">
        <v>2</v>
      </c>
      <c r="T44" s="1196">
        <v>0</v>
      </c>
      <c r="U44" s="829"/>
    </row>
    <row r="45" spans="1:21" s="876" customFormat="1" ht="14.25" customHeight="1">
      <c r="A45" s="856"/>
      <c r="B45" s="857" t="s">
        <v>684</v>
      </c>
      <c r="C45" s="1194">
        <f t="shared" si="10"/>
        <v>25</v>
      </c>
      <c r="D45" s="1200">
        <f t="shared" si="11"/>
        <v>25</v>
      </c>
      <c r="E45" s="1200">
        <v>0</v>
      </c>
      <c r="F45" s="1194">
        <v>0</v>
      </c>
      <c r="G45" s="1194">
        <v>0</v>
      </c>
      <c r="H45" s="1194">
        <v>0</v>
      </c>
      <c r="I45" s="1194">
        <v>20</v>
      </c>
      <c r="J45" s="1194">
        <v>5</v>
      </c>
      <c r="K45" s="1194">
        <v>0</v>
      </c>
      <c r="L45" s="1194">
        <f t="shared" si="12"/>
        <v>0</v>
      </c>
      <c r="M45" s="1194">
        <v>0</v>
      </c>
      <c r="N45" s="1194">
        <v>0</v>
      </c>
      <c r="O45" s="1194">
        <v>0</v>
      </c>
      <c r="P45" s="1194">
        <v>0</v>
      </c>
      <c r="Q45" s="1172">
        <f t="shared" si="13"/>
        <v>0</v>
      </c>
      <c r="R45" s="1195">
        <v>0</v>
      </c>
      <c r="S45" s="1194">
        <v>0</v>
      </c>
      <c r="T45" s="1196">
        <v>0</v>
      </c>
      <c r="U45" s="829"/>
    </row>
    <row r="46" spans="1:21" s="876" customFormat="1" ht="14.25" customHeight="1">
      <c r="A46" s="859"/>
      <c r="B46" s="857" t="s">
        <v>685</v>
      </c>
      <c r="C46" s="1201">
        <f t="shared" si="10"/>
        <v>9</v>
      </c>
      <c r="D46" s="1212">
        <f t="shared" si="11"/>
        <v>9</v>
      </c>
      <c r="E46" s="1202">
        <v>0</v>
      </c>
      <c r="F46" s="1203">
        <v>0</v>
      </c>
      <c r="G46" s="1203">
        <v>0</v>
      </c>
      <c r="H46" s="1203">
        <v>0</v>
      </c>
      <c r="I46" s="1203">
        <v>7</v>
      </c>
      <c r="J46" s="1203">
        <v>2</v>
      </c>
      <c r="K46" s="1203">
        <v>0</v>
      </c>
      <c r="L46" s="1203">
        <f t="shared" si="12"/>
        <v>0</v>
      </c>
      <c r="M46" s="1203">
        <v>0</v>
      </c>
      <c r="N46" s="1203">
        <v>0</v>
      </c>
      <c r="O46" s="1203">
        <v>0</v>
      </c>
      <c r="P46" s="1203">
        <v>0</v>
      </c>
      <c r="Q46" s="1208">
        <f t="shared" si="13"/>
        <v>0</v>
      </c>
      <c r="R46" s="1210">
        <v>0</v>
      </c>
      <c r="S46" s="1203">
        <v>0</v>
      </c>
      <c r="T46" s="1204">
        <v>0</v>
      </c>
      <c r="U46" s="829"/>
    </row>
    <row r="47" spans="1:21" s="876" customFormat="1" ht="14.25" customHeight="1">
      <c r="A47" s="852" t="s">
        <v>111</v>
      </c>
      <c r="B47" s="853"/>
      <c r="C47" s="1194">
        <f aca="true" t="shared" si="14" ref="C47:T47">SUM(C48:C51)</f>
        <v>83</v>
      </c>
      <c r="D47" s="1194">
        <f t="shared" si="14"/>
        <v>80</v>
      </c>
      <c r="E47" s="1194">
        <f t="shared" si="14"/>
        <v>0</v>
      </c>
      <c r="F47" s="1194">
        <f t="shared" si="14"/>
        <v>5</v>
      </c>
      <c r="G47" s="1194">
        <f t="shared" si="14"/>
        <v>0</v>
      </c>
      <c r="H47" s="1194">
        <f t="shared" si="14"/>
        <v>0</v>
      </c>
      <c r="I47" s="1194">
        <f t="shared" si="14"/>
        <v>62</v>
      </c>
      <c r="J47" s="1194">
        <f t="shared" si="14"/>
        <v>13</v>
      </c>
      <c r="K47" s="1194">
        <f t="shared" si="14"/>
        <v>0</v>
      </c>
      <c r="L47" s="1194">
        <f t="shared" si="14"/>
        <v>1</v>
      </c>
      <c r="M47" s="1194">
        <f t="shared" si="14"/>
        <v>0</v>
      </c>
      <c r="N47" s="1194">
        <f t="shared" si="14"/>
        <v>0</v>
      </c>
      <c r="O47" s="1194">
        <f t="shared" si="14"/>
        <v>1</v>
      </c>
      <c r="P47" s="1194">
        <f t="shared" si="14"/>
        <v>0</v>
      </c>
      <c r="Q47" s="1194">
        <f t="shared" si="14"/>
        <v>2</v>
      </c>
      <c r="R47" s="1194">
        <f t="shared" si="14"/>
        <v>1</v>
      </c>
      <c r="S47" s="1194">
        <f t="shared" si="14"/>
        <v>1</v>
      </c>
      <c r="T47" s="1196">
        <f t="shared" si="14"/>
        <v>0</v>
      </c>
      <c r="U47" s="829"/>
    </row>
    <row r="48" spans="1:21" s="876" customFormat="1" ht="14.25" customHeight="1">
      <c r="A48" s="856"/>
      <c r="B48" s="857" t="s">
        <v>686</v>
      </c>
      <c r="C48" s="1194">
        <f>D48+K48+L48+Q48</f>
        <v>22</v>
      </c>
      <c r="D48" s="1213">
        <f>SUM(E48:J48)</f>
        <v>21</v>
      </c>
      <c r="E48" s="1194">
        <v>0</v>
      </c>
      <c r="F48" s="1194">
        <v>0</v>
      </c>
      <c r="G48" s="1194">
        <v>0</v>
      </c>
      <c r="H48" s="1194">
        <v>0</v>
      </c>
      <c r="I48" s="1194">
        <v>17</v>
      </c>
      <c r="J48" s="1194">
        <v>4</v>
      </c>
      <c r="K48" s="1194">
        <v>0</v>
      </c>
      <c r="L48" s="1194">
        <f>SUM(M48:P48)</f>
        <v>0</v>
      </c>
      <c r="M48" s="1194">
        <v>0</v>
      </c>
      <c r="N48" s="1194">
        <v>0</v>
      </c>
      <c r="O48" s="1194">
        <v>0</v>
      </c>
      <c r="P48" s="1194">
        <v>0</v>
      </c>
      <c r="Q48" s="1172">
        <f>SUM(R48:T48)</f>
        <v>1</v>
      </c>
      <c r="R48" s="1194">
        <v>0</v>
      </c>
      <c r="S48" s="1194">
        <v>1</v>
      </c>
      <c r="T48" s="1196">
        <v>0</v>
      </c>
      <c r="U48" s="829"/>
    </row>
    <row r="49" spans="1:21" s="876" customFormat="1" ht="14.25" customHeight="1">
      <c r="A49" s="856"/>
      <c r="B49" s="857" t="s">
        <v>687</v>
      </c>
      <c r="C49" s="1194">
        <f>D49+K49+L49+Q49</f>
        <v>35</v>
      </c>
      <c r="D49" s="1213">
        <f>SUM(E49:J49)</f>
        <v>35</v>
      </c>
      <c r="E49" s="1194">
        <v>0</v>
      </c>
      <c r="F49" s="1194">
        <v>0</v>
      </c>
      <c r="G49" s="1194">
        <v>0</v>
      </c>
      <c r="H49" s="1194">
        <v>0</v>
      </c>
      <c r="I49" s="1194">
        <v>29</v>
      </c>
      <c r="J49" s="1194">
        <v>6</v>
      </c>
      <c r="K49" s="1194">
        <v>0</v>
      </c>
      <c r="L49" s="1194">
        <f>SUM(M49:P49)</f>
        <v>0</v>
      </c>
      <c r="M49" s="1194">
        <v>0</v>
      </c>
      <c r="N49" s="1194">
        <v>0</v>
      </c>
      <c r="O49" s="1194">
        <v>0</v>
      </c>
      <c r="P49" s="1194">
        <v>0</v>
      </c>
      <c r="Q49" s="1172">
        <f>SUM(R49:T49)</f>
        <v>0</v>
      </c>
      <c r="R49" s="1194">
        <v>0</v>
      </c>
      <c r="S49" s="1194">
        <v>0</v>
      </c>
      <c r="T49" s="1196">
        <v>0</v>
      </c>
      <c r="U49" s="829"/>
    </row>
    <row r="50" spans="1:21" s="876" customFormat="1" ht="14.25" customHeight="1">
      <c r="A50" s="856"/>
      <c r="B50" s="857" t="s">
        <v>113</v>
      </c>
      <c r="C50" s="1194">
        <f>D50+K50+L50+Q50</f>
        <v>14</v>
      </c>
      <c r="D50" s="1213">
        <f>SUM(E50:J50)</f>
        <v>14</v>
      </c>
      <c r="E50" s="1194">
        <v>0</v>
      </c>
      <c r="F50" s="1194">
        <v>3</v>
      </c>
      <c r="G50" s="1194">
        <v>0</v>
      </c>
      <c r="H50" s="1194">
        <v>0</v>
      </c>
      <c r="I50" s="1194">
        <v>11</v>
      </c>
      <c r="J50" s="1194">
        <v>0</v>
      </c>
      <c r="K50" s="1194">
        <v>0</v>
      </c>
      <c r="L50" s="1194">
        <f>SUM(M50:P50)</f>
        <v>0</v>
      </c>
      <c r="M50" s="1194">
        <v>0</v>
      </c>
      <c r="N50" s="1194">
        <v>0</v>
      </c>
      <c r="O50" s="1194">
        <v>0</v>
      </c>
      <c r="P50" s="1194">
        <v>0</v>
      </c>
      <c r="Q50" s="1172">
        <f>SUM(R50:T50)</f>
        <v>0</v>
      </c>
      <c r="R50" s="1194">
        <v>0</v>
      </c>
      <c r="S50" s="1194">
        <v>0</v>
      </c>
      <c r="T50" s="1196">
        <v>0</v>
      </c>
      <c r="U50" s="829"/>
    </row>
    <row r="51" spans="1:21" s="876" customFormat="1" ht="14.25" customHeight="1">
      <c r="A51" s="882"/>
      <c r="B51" s="883" t="s">
        <v>114</v>
      </c>
      <c r="C51" s="1201">
        <f>D51+K51+L51+Q51</f>
        <v>12</v>
      </c>
      <c r="D51" s="1214">
        <f>SUM(E51:J51)</f>
        <v>10</v>
      </c>
      <c r="E51" s="1203">
        <v>0</v>
      </c>
      <c r="F51" s="1203">
        <v>2</v>
      </c>
      <c r="G51" s="1203">
        <v>0</v>
      </c>
      <c r="H51" s="1203">
        <v>0</v>
      </c>
      <c r="I51" s="1203">
        <v>5</v>
      </c>
      <c r="J51" s="1203">
        <v>3</v>
      </c>
      <c r="K51" s="1203">
        <v>0</v>
      </c>
      <c r="L51" s="1203">
        <f>SUM(M51:P51)</f>
        <v>1</v>
      </c>
      <c r="M51" s="1203">
        <v>0</v>
      </c>
      <c r="N51" s="1203">
        <v>0</v>
      </c>
      <c r="O51" s="1203">
        <v>1</v>
      </c>
      <c r="P51" s="1203">
        <v>0</v>
      </c>
      <c r="Q51" s="1172">
        <f>SUM(R51:T51)</f>
        <v>1</v>
      </c>
      <c r="R51" s="1203">
        <v>1</v>
      </c>
      <c r="S51" s="1203">
        <v>0</v>
      </c>
      <c r="T51" s="1204">
        <v>0</v>
      </c>
      <c r="U51" s="829"/>
    </row>
    <row r="52" spans="1:21" s="876" customFormat="1" ht="14.25" customHeight="1">
      <c r="A52" s="856" t="s">
        <v>115</v>
      </c>
      <c r="B52" s="857"/>
      <c r="C52" s="1194">
        <f aca="true" t="shared" si="15" ref="C52:T52">SUM(C53:C55)</f>
        <v>60</v>
      </c>
      <c r="D52" s="1194">
        <f t="shared" si="15"/>
        <v>58</v>
      </c>
      <c r="E52" s="1194">
        <f t="shared" si="15"/>
        <v>0</v>
      </c>
      <c r="F52" s="1194">
        <f t="shared" si="15"/>
        <v>7</v>
      </c>
      <c r="G52" s="1194">
        <f t="shared" si="15"/>
        <v>0</v>
      </c>
      <c r="H52" s="1194">
        <f t="shared" si="15"/>
        <v>0</v>
      </c>
      <c r="I52" s="1194">
        <f t="shared" si="15"/>
        <v>41</v>
      </c>
      <c r="J52" s="1194">
        <f t="shared" si="15"/>
        <v>10</v>
      </c>
      <c r="K52" s="1194">
        <f t="shared" si="15"/>
        <v>0</v>
      </c>
      <c r="L52" s="1194">
        <f t="shared" si="15"/>
        <v>0</v>
      </c>
      <c r="M52" s="1194">
        <f t="shared" si="15"/>
        <v>0</v>
      </c>
      <c r="N52" s="1194">
        <f t="shared" si="15"/>
        <v>0</v>
      </c>
      <c r="O52" s="1194">
        <f t="shared" si="15"/>
        <v>0</v>
      </c>
      <c r="P52" s="1194">
        <f t="shared" si="15"/>
        <v>0</v>
      </c>
      <c r="Q52" s="1205">
        <f t="shared" si="15"/>
        <v>2</v>
      </c>
      <c r="R52" s="1195">
        <f t="shared" si="15"/>
        <v>0</v>
      </c>
      <c r="S52" s="1194">
        <f t="shared" si="15"/>
        <v>2</v>
      </c>
      <c r="T52" s="1196">
        <f t="shared" si="15"/>
        <v>0</v>
      </c>
      <c r="U52" s="829"/>
    </row>
    <row r="53" spans="1:21" s="876" customFormat="1" ht="14.25" customHeight="1">
      <c r="A53" s="856"/>
      <c r="B53" s="857" t="s">
        <v>688</v>
      </c>
      <c r="C53" s="1194">
        <f>D53+K53+L53+Q53</f>
        <v>19</v>
      </c>
      <c r="D53" s="1194">
        <f>SUM(E53:J53)</f>
        <v>19</v>
      </c>
      <c r="E53" s="1200">
        <v>0</v>
      </c>
      <c r="F53" s="1194">
        <v>0</v>
      </c>
      <c r="G53" s="1194">
        <v>0</v>
      </c>
      <c r="H53" s="1194">
        <v>0</v>
      </c>
      <c r="I53" s="1194">
        <v>16</v>
      </c>
      <c r="J53" s="1194">
        <v>3</v>
      </c>
      <c r="K53" s="1194">
        <v>0</v>
      </c>
      <c r="L53" s="1194">
        <f>SUM(M53:P53)</f>
        <v>0</v>
      </c>
      <c r="M53" s="1194">
        <v>0</v>
      </c>
      <c r="N53" s="1194">
        <v>0</v>
      </c>
      <c r="O53" s="1194">
        <v>0</v>
      </c>
      <c r="P53" s="1194">
        <v>0</v>
      </c>
      <c r="Q53" s="1172">
        <f>SUM(R53:T53)</f>
        <v>0</v>
      </c>
      <c r="R53" s="1195">
        <v>0</v>
      </c>
      <c r="S53" s="1194">
        <v>0</v>
      </c>
      <c r="T53" s="1196">
        <v>0</v>
      </c>
      <c r="U53" s="829"/>
    </row>
    <row r="54" spans="1:21" s="876" customFormat="1" ht="14.25" customHeight="1">
      <c r="A54" s="856"/>
      <c r="B54" s="857" t="s">
        <v>689</v>
      </c>
      <c r="C54" s="1194">
        <f>D54+K54+L54+Q54</f>
        <v>34</v>
      </c>
      <c r="D54" s="1194">
        <f>SUM(E54:J54)</f>
        <v>32</v>
      </c>
      <c r="E54" s="1200">
        <v>0</v>
      </c>
      <c r="F54" s="1194">
        <v>7</v>
      </c>
      <c r="G54" s="1194">
        <v>0</v>
      </c>
      <c r="H54" s="1194">
        <v>0</v>
      </c>
      <c r="I54" s="1194">
        <v>18</v>
      </c>
      <c r="J54" s="1194">
        <v>7</v>
      </c>
      <c r="K54" s="1194">
        <v>0</v>
      </c>
      <c r="L54" s="1194">
        <f>SUM(M54:P54)</f>
        <v>0</v>
      </c>
      <c r="M54" s="1194">
        <v>0</v>
      </c>
      <c r="N54" s="1194">
        <v>0</v>
      </c>
      <c r="O54" s="1194">
        <v>0</v>
      </c>
      <c r="P54" s="1194">
        <v>0</v>
      </c>
      <c r="Q54" s="1172">
        <f>SUM(R54:T54)</f>
        <v>2</v>
      </c>
      <c r="R54" s="1195">
        <v>0</v>
      </c>
      <c r="S54" s="1194">
        <v>2</v>
      </c>
      <c r="T54" s="1196">
        <v>0</v>
      </c>
      <c r="U54" s="829"/>
    </row>
    <row r="55" spans="1:21" s="876" customFormat="1" ht="14.25" customHeight="1">
      <c r="A55" s="859"/>
      <c r="B55" s="860" t="s">
        <v>690</v>
      </c>
      <c r="C55" s="1201">
        <f>D55+K55+L55+Q55</f>
        <v>7</v>
      </c>
      <c r="D55" s="1201">
        <f>SUM(E55:J55)</f>
        <v>7</v>
      </c>
      <c r="E55" s="1202">
        <v>0</v>
      </c>
      <c r="F55" s="1203">
        <v>0</v>
      </c>
      <c r="G55" s="1203">
        <v>0</v>
      </c>
      <c r="H55" s="1203">
        <v>0</v>
      </c>
      <c r="I55" s="1203">
        <v>7</v>
      </c>
      <c r="J55" s="1203">
        <v>0</v>
      </c>
      <c r="K55" s="1203">
        <v>0</v>
      </c>
      <c r="L55" s="1203">
        <f>SUM(M55:P55)</f>
        <v>0</v>
      </c>
      <c r="M55" s="1203">
        <v>0</v>
      </c>
      <c r="N55" s="1203">
        <v>0</v>
      </c>
      <c r="O55" s="1203">
        <v>0</v>
      </c>
      <c r="P55" s="1203">
        <v>0</v>
      </c>
      <c r="Q55" s="1208">
        <f>SUM(R55:T55)</f>
        <v>0</v>
      </c>
      <c r="R55" s="1210">
        <v>0</v>
      </c>
      <c r="S55" s="1203">
        <v>0</v>
      </c>
      <c r="T55" s="1204">
        <v>0</v>
      </c>
      <c r="U55" s="829"/>
    </row>
    <row r="56" spans="1:21" s="876" customFormat="1" ht="14.25" customHeight="1">
      <c r="A56" s="852" t="s">
        <v>116</v>
      </c>
      <c r="B56" s="853"/>
      <c r="C56" s="1194">
        <f aca="true" t="shared" si="16" ref="C56:T56">SUM(C57:C59)</f>
        <v>21</v>
      </c>
      <c r="D56" s="1194">
        <f t="shared" si="16"/>
        <v>21</v>
      </c>
      <c r="E56" s="1194">
        <f t="shared" si="16"/>
        <v>0</v>
      </c>
      <c r="F56" s="1194">
        <f t="shared" si="16"/>
        <v>1</v>
      </c>
      <c r="G56" s="1194">
        <f t="shared" si="16"/>
        <v>0</v>
      </c>
      <c r="H56" s="1194">
        <f t="shared" si="16"/>
        <v>0</v>
      </c>
      <c r="I56" s="1194">
        <f t="shared" si="16"/>
        <v>17</v>
      </c>
      <c r="J56" s="1194">
        <f t="shared" si="16"/>
        <v>3</v>
      </c>
      <c r="K56" s="1194">
        <f t="shared" si="16"/>
        <v>0</v>
      </c>
      <c r="L56" s="1194">
        <f t="shared" si="16"/>
        <v>0</v>
      </c>
      <c r="M56" s="1194">
        <f t="shared" si="16"/>
        <v>0</v>
      </c>
      <c r="N56" s="1194">
        <f t="shared" si="16"/>
        <v>0</v>
      </c>
      <c r="O56" s="1194">
        <f t="shared" si="16"/>
        <v>0</v>
      </c>
      <c r="P56" s="1194">
        <f t="shared" si="16"/>
        <v>0</v>
      </c>
      <c r="Q56" s="1194">
        <f t="shared" si="16"/>
        <v>0</v>
      </c>
      <c r="R56" s="1194">
        <f t="shared" si="16"/>
        <v>0</v>
      </c>
      <c r="S56" s="1194">
        <f t="shared" si="16"/>
        <v>0</v>
      </c>
      <c r="T56" s="1196">
        <f t="shared" si="16"/>
        <v>0</v>
      </c>
      <c r="U56" s="829"/>
    </row>
    <row r="57" spans="1:21" s="876" customFormat="1" ht="14.25" customHeight="1">
      <c r="A57" s="856"/>
      <c r="B57" s="857" t="s">
        <v>628</v>
      </c>
      <c r="C57" s="1194">
        <f>D57+K57+L57+Q57</f>
        <v>4</v>
      </c>
      <c r="D57" s="1206">
        <f>SUM(E57:J57)</f>
        <v>4</v>
      </c>
      <c r="E57" s="1194">
        <v>0</v>
      </c>
      <c r="F57" s="1194">
        <v>0</v>
      </c>
      <c r="G57" s="1194">
        <v>0</v>
      </c>
      <c r="H57" s="1194">
        <v>0</v>
      </c>
      <c r="I57" s="1194">
        <v>4</v>
      </c>
      <c r="J57" s="1194">
        <v>0</v>
      </c>
      <c r="K57" s="1194">
        <v>0</v>
      </c>
      <c r="L57" s="1194">
        <f>SUM(M57:P57)</f>
        <v>0</v>
      </c>
      <c r="M57" s="1194">
        <v>0</v>
      </c>
      <c r="N57" s="1194">
        <v>0</v>
      </c>
      <c r="O57" s="1194">
        <v>0</v>
      </c>
      <c r="P57" s="1194">
        <v>0</v>
      </c>
      <c r="Q57" s="1172">
        <f>SUM(R57:T57)</f>
        <v>0</v>
      </c>
      <c r="R57" s="1194">
        <v>0</v>
      </c>
      <c r="S57" s="1194">
        <v>0</v>
      </c>
      <c r="T57" s="1196">
        <v>0</v>
      </c>
      <c r="U57" s="829"/>
    </row>
    <row r="58" spans="1:21" s="876" customFormat="1" ht="14.25" customHeight="1">
      <c r="A58" s="856"/>
      <c r="B58" s="857" t="s">
        <v>629</v>
      </c>
      <c r="C58" s="1194">
        <f>D58+K58+L58+Q58</f>
        <v>13</v>
      </c>
      <c r="D58" s="1206">
        <f>SUM(E58:J58)</f>
        <v>13</v>
      </c>
      <c r="E58" s="1194">
        <v>0</v>
      </c>
      <c r="F58" s="1194">
        <v>0</v>
      </c>
      <c r="G58" s="1194">
        <v>0</v>
      </c>
      <c r="H58" s="1194">
        <v>0</v>
      </c>
      <c r="I58" s="1194">
        <v>10</v>
      </c>
      <c r="J58" s="1194">
        <v>3</v>
      </c>
      <c r="K58" s="1194">
        <v>0</v>
      </c>
      <c r="L58" s="1194">
        <f>SUM(M58:P58)</f>
        <v>0</v>
      </c>
      <c r="M58" s="1194">
        <v>0</v>
      </c>
      <c r="N58" s="1194">
        <v>0</v>
      </c>
      <c r="O58" s="1194">
        <v>0</v>
      </c>
      <c r="P58" s="1194">
        <v>0</v>
      </c>
      <c r="Q58" s="1172">
        <f>SUM(R58:T58)</f>
        <v>0</v>
      </c>
      <c r="R58" s="1194">
        <v>0</v>
      </c>
      <c r="S58" s="1194">
        <v>0</v>
      </c>
      <c r="T58" s="1196">
        <v>0</v>
      </c>
      <c r="U58" s="829"/>
    </row>
    <row r="59" spans="1:21" ht="14.25" customHeight="1">
      <c r="A59" s="856"/>
      <c r="B59" s="857" t="s">
        <v>691</v>
      </c>
      <c r="C59" s="1194">
        <f>D59+K59+L59+Q59</f>
        <v>4</v>
      </c>
      <c r="D59" s="1206">
        <f>SUM(E59:J59)</f>
        <v>4</v>
      </c>
      <c r="E59" s="1194">
        <v>0</v>
      </c>
      <c r="F59" s="1194">
        <v>1</v>
      </c>
      <c r="G59" s="1194">
        <v>0</v>
      </c>
      <c r="H59" s="1194">
        <v>0</v>
      </c>
      <c r="I59" s="1194">
        <v>3</v>
      </c>
      <c r="J59" s="1194">
        <v>0</v>
      </c>
      <c r="K59" s="1194">
        <v>0</v>
      </c>
      <c r="L59" s="1194">
        <f>SUM(M59:P59)</f>
        <v>0</v>
      </c>
      <c r="M59" s="1194">
        <v>0</v>
      </c>
      <c r="N59" s="1194">
        <v>0</v>
      </c>
      <c r="O59" s="1194">
        <v>0</v>
      </c>
      <c r="P59" s="1194">
        <v>0</v>
      </c>
      <c r="Q59" s="1172">
        <f>SUM(R59:T59)</f>
        <v>0</v>
      </c>
      <c r="R59" s="1194">
        <v>0</v>
      </c>
      <c r="S59" s="1194">
        <v>0</v>
      </c>
      <c r="T59" s="1196">
        <v>0</v>
      </c>
      <c r="U59" s="829"/>
    </row>
    <row r="60" spans="1:21" ht="14.25" customHeight="1">
      <c r="A60" s="885" t="s">
        <v>692</v>
      </c>
      <c r="B60" s="886"/>
      <c r="C60" s="1215">
        <f aca="true" t="shared" si="17" ref="C60:T60">SUM(C61:C63)</f>
        <v>60</v>
      </c>
      <c r="D60" s="1215">
        <f t="shared" si="17"/>
        <v>57</v>
      </c>
      <c r="E60" s="1215">
        <f t="shared" si="17"/>
        <v>0</v>
      </c>
      <c r="F60" s="1215">
        <f t="shared" si="17"/>
        <v>7</v>
      </c>
      <c r="G60" s="1215">
        <f t="shared" si="17"/>
        <v>0</v>
      </c>
      <c r="H60" s="1215">
        <f t="shared" si="17"/>
        <v>0</v>
      </c>
      <c r="I60" s="1215">
        <f t="shared" si="17"/>
        <v>42</v>
      </c>
      <c r="J60" s="1215">
        <f t="shared" si="17"/>
        <v>8</v>
      </c>
      <c r="K60" s="1215">
        <f t="shared" si="17"/>
        <v>0</v>
      </c>
      <c r="L60" s="1215">
        <f t="shared" si="17"/>
        <v>0</v>
      </c>
      <c r="M60" s="1215">
        <f t="shared" si="17"/>
        <v>0</v>
      </c>
      <c r="N60" s="1215">
        <f t="shared" si="17"/>
        <v>0</v>
      </c>
      <c r="O60" s="1215">
        <f t="shared" si="17"/>
        <v>0</v>
      </c>
      <c r="P60" s="1215">
        <f t="shared" si="17"/>
        <v>0</v>
      </c>
      <c r="Q60" s="1215">
        <f t="shared" si="17"/>
        <v>3</v>
      </c>
      <c r="R60" s="1215">
        <f t="shared" si="17"/>
        <v>0</v>
      </c>
      <c r="S60" s="1215">
        <f t="shared" si="17"/>
        <v>3</v>
      </c>
      <c r="T60" s="1216">
        <f t="shared" si="17"/>
        <v>0</v>
      </c>
      <c r="U60" s="829"/>
    </row>
    <row r="61" spans="1:21" ht="14.25" customHeight="1">
      <c r="A61" s="856"/>
      <c r="B61" s="857" t="s">
        <v>693</v>
      </c>
      <c r="C61" s="1194">
        <f>D61+K61+L61+Q61</f>
        <v>45</v>
      </c>
      <c r="D61" s="1194">
        <f>SUM(E61:J61)</f>
        <v>42</v>
      </c>
      <c r="E61" s="1200">
        <v>0</v>
      </c>
      <c r="F61" s="1194">
        <v>7</v>
      </c>
      <c r="G61" s="1194">
        <v>0</v>
      </c>
      <c r="H61" s="1194">
        <v>0</v>
      </c>
      <c r="I61" s="1194">
        <v>32</v>
      </c>
      <c r="J61" s="1194">
        <v>3</v>
      </c>
      <c r="K61" s="1194">
        <v>0</v>
      </c>
      <c r="L61" s="1194">
        <f>SUM(M61:P61)</f>
        <v>0</v>
      </c>
      <c r="M61" s="1194">
        <v>0</v>
      </c>
      <c r="N61" s="1194">
        <v>0</v>
      </c>
      <c r="O61" s="1194">
        <v>0</v>
      </c>
      <c r="P61" s="1194">
        <v>0</v>
      </c>
      <c r="Q61" s="1172">
        <f>SUM(R61:T61)</f>
        <v>3</v>
      </c>
      <c r="R61" s="1194">
        <v>0</v>
      </c>
      <c r="S61" s="1194">
        <v>3</v>
      </c>
      <c r="T61" s="1196">
        <v>0</v>
      </c>
      <c r="U61" s="829"/>
    </row>
    <row r="62" spans="1:21" ht="14.25" customHeight="1">
      <c r="A62" s="856"/>
      <c r="B62" s="857" t="s">
        <v>119</v>
      </c>
      <c r="C62" s="1194">
        <f>D62+K62+L62+Q62</f>
        <v>8</v>
      </c>
      <c r="D62" s="1194">
        <f>SUM(E62:J62)</f>
        <v>8</v>
      </c>
      <c r="E62" s="1200">
        <v>0</v>
      </c>
      <c r="F62" s="1194">
        <v>0</v>
      </c>
      <c r="G62" s="1194">
        <v>0</v>
      </c>
      <c r="H62" s="1194">
        <v>0</v>
      </c>
      <c r="I62" s="1194">
        <v>5</v>
      </c>
      <c r="J62" s="1194">
        <v>3</v>
      </c>
      <c r="K62" s="1194">
        <v>0</v>
      </c>
      <c r="L62" s="1194">
        <f>SUM(M62:P62)</f>
        <v>0</v>
      </c>
      <c r="M62" s="1194">
        <v>0</v>
      </c>
      <c r="N62" s="1194">
        <v>0</v>
      </c>
      <c r="O62" s="1194">
        <v>0</v>
      </c>
      <c r="P62" s="1194">
        <v>0</v>
      </c>
      <c r="Q62" s="1172">
        <f>SUM(R62:T62)</f>
        <v>0</v>
      </c>
      <c r="R62" s="1194">
        <v>0</v>
      </c>
      <c r="S62" s="1194">
        <v>0</v>
      </c>
      <c r="T62" s="1196">
        <v>0</v>
      </c>
      <c r="U62" s="829"/>
    </row>
    <row r="63" spans="1:21" ht="14.25" customHeight="1">
      <c r="A63" s="882"/>
      <c r="B63" s="883" t="s">
        <v>120</v>
      </c>
      <c r="C63" s="1203">
        <f>D63+K63+L63+Q63</f>
        <v>7</v>
      </c>
      <c r="D63" s="1203">
        <f>SUM(E63:J63)</f>
        <v>7</v>
      </c>
      <c r="E63" s="1202">
        <v>0</v>
      </c>
      <c r="F63" s="1203">
        <v>0</v>
      </c>
      <c r="G63" s="1203">
        <v>0</v>
      </c>
      <c r="H63" s="1203">
        <v>0</v>
      </c>
      <c r="I63" s="1203">
        <v>5</v>
      </c>
      <c r="J63" s="1203">
        <v>2</v>
      </c>
      <c r="K63" s="1203">
        <v>0</v>
      </c>
      <c r="L63" s="1203">
        <f>SUM(M63:P63)</f>
        <v>0</v>
      </c>
      <c r="M63" s="1203">
        <v>0</v>
      </c>
      <c r="N63" s="1203">
        <v>0</v>
      </c>
      <c r="O63" s="1203">
        <v>0</v>
      </c>
      <c r="P63" s="1203">
        <v>0</v>
      </c>
      <c r="Q63" s="1172">
        <f>SUM(R63:T63)</f>
        <v>0</v>
      </c>
      <c r="R63" s="1203">
        <v>0</v>
      </c>
      <c r="S63" s="1203">
        <v>0</v>
      </c>
      <c r="T63" s="1204">
        <v>0</v>
      </c>
      <c r="U63" s="829"/>
    </row>
    <row r="64" spans="1:21" ht="14.25" customHeight="1">
      <c r="A64" s="856" t="s">
        <v>121</v>
      </c>
      <c r="B64" s="857"/>
      <c r="C64" s="1194">
        <f aca="true" t="shared" si="18" ref="C64:T64">SUM(C65:C66)</f>
        <v>32</v>
      </c>
      <c r="D64" s="1194">
        <f t="shared" si="18"/>
        <v>31</v>
      </c>
      <c r="E64" s="1194">
        <f t="shared" si="18"/>
        <v>0</v>
      </c>
      <c r="F64" s="1194">
        <f t="shared" si="18"/>
        <v>2</v>
      </c>
      <c r="G64" s="1194">
        <f t="shared" si="18"/>
        <v>0</v>
      </c>
      <c r="H64" s="1194">
        <f t="shared" si="18"/>
        <v>0</v>
      </c>
      <c r="I64" s="1194">
        <f t="shared" si="18"/>
        <v>24</v>
      </c>
      <c r="J64" s="1194">
        <f t="shared" si="18"/>
        <v>5</v>
      </c>
      <c r="K64" s="1194">
        <f t="shared" si="18"/>
        <v>0</v>
      </c>
      <c r="L64" s="1194">
        <f t="shared" si="18"/>
        <v>0</v>
      </c>
      <c r="M64" s="1194">
        <f t="shared" si="18"/>
        <v>0</v>
      </c>
      <c r="N64" s="1194">
        <f t="shared" si="18"/>
        <v>0</v>
      </c>
      <c r="O64" s="1194">
        <f t="shared" si="18"/>
        <v>0</v>
      </c>
      <c r="P64" s="1194">
        <f t="shared" si="18"/>
        <v>0</v>
      </c>
      <c r="Q64" s="1205">
        <f t="shared" si="18"/>
        <v>1</v>
      </c>
      <c r="R64" s="1195">
        <f t="shared" si="18"/>
        <v>0</v>
      </c>
      <c r="S64" s="1194">
        <f t="shared" si="18"/>
        <v>1</v>
      </c>
      <c r="T64" s="1196">
        <f t="shared" si="18"/>
        <v>0</v>
      </c>
      <c r="U64" s="829"/>
    </row>
    <row r="65" spans="1:21" ht="14.25" customHeight="1">
      <c r="A65" s="856"/>
      <c r="B65" s="857" t="s">
        <v>122</v>
      </c>
      <c r="C65" s="1194">
        <f>D65+K65+L65+Q65</f>
        <v>13</v>
      </c>
      <c r="D65" s="1206">
        <f>SUM(E65:J65)</f>
        <v>13</v>
      </c>
      <c r="E65" s="1194">
        <v>0</v>
      </c>
      <c r="F65" s="1194">
        <v>2</v>
      </c>
      <c r="G65" s="1194">
        <v>0</v>
      </c>
      <c r="H65" s="1194">
        <v>0</v>
      </c>
      <c r="I65" s="1194">
        <v>8</v>
      </c>
      <c r="J65" s="1194">
        <v>3</v>
      </c>
      <c r="K65" s="1194">
        <v>0</v>
      </c>
      <c r="L65" s="1194">
        <f>SUM(M65:P65)</f>
        <v>0</v>
      </c>
      <c r="M65" s="1194">
        <v>0</v>
      </c>
      <c r="N65" s="1194">
        <v>0</v>
      </c>
      <c r="O65" s="1194">
        <v>0</v>
      </c>
      <c r="P65" s="1194">
        <v>0</v>
      </c>
      <c r="Q65" s="1172">
        <f>SUM(R65:T65)</f>
        <v>0</v>
      </c>
      <c r="R65" s="1195">
        <v>0</v>
      </c>
      <c r="S65" s="1194">
        <v>0</v>
      </c>
      <c r="T65" s="1196">
        <v>0</v>
      </c>
      <c r="U65" s="829"/>
    </row>
    <row r="66" spans="1:21" ht="14.25" customHeight="1">
      <c r="A66" s="859"/>
      <c r="B66" s="857" t="s">
        <v>123</v>
      </c>
      <c r="C66" s="1194">
        <f>D66+K66+L66+Q66</f>
        <v>19</v>
      </c>
      <c r="D66" s="1206">
        <f>SUM(E66:J66)</f>
        <v>18</v>
      </c>
      <c r="E66" s="1194">
        <v>0</v>
      </c>
      <c r="F66" s="1194">
        <v>0</v>
      </c>
      <c r="G66" s="1194">
        <v>0</v>
      </c>
      <c r="H66" s="1194">
        <v>0</v>
      </c>
      <c r="I66" s="1194">
        <v>16</v>
      </c>
      <c r="J66" s="1194">
        <v>2</v>
      </c>
      <c r="K66" s="1194">
        <v>0</v>
      </c>
      <c r="L66" s="1194">
        <f>SUM(M66:P66)</f>
        <v>0</v>
      </c>
      <c r="M66" s="1194">
        <v>0</v>
      </c>
      <c r="N66" s="1194">
        <v>0</v>
      </c>
      <c r="O66" s="1194">
        <v>0</v>
      </c>
      <c r="P66" s="1194">
        <v>0</v>
      </c>
      <c r="Q66" s="1172">
        <f>SUM(R66:T66)</f>
        <v>1</v>
      </c>
      <c r="R66" s="1195">
        <v>0</v>
      </c>
      <c r="S66" s="1194">
        <v>1</v>
      </c>
      <c r="T66" s="1196">
        <v>0</v>
      </c>
      <c r="U66" s="829"/>
    </row>
    <row r="67" spans="1:21" ht="14.25" customHeight="1">
      <c r="A67" s="852" t="s">
        <v>834</v>
      </c>
      <c r="B67" s="890"/>
      <c r="C67" s="1215">
        <f aca="true" t="shared" si="19" ref="C67:T67">SUM(C68:C69)</f>
        <v>63</v>
      </c>
      <c r="D67" s="1215">
        <f t="shared" si="19"/>
        <v>62</v>
      </c>
      <c r="E67" s="1215">
        <f t="shared" si="19"/>
        <v>0</v>
      </c>
      <c r="F67" s="1215">
        <f t="shared" si="19"/>
        <v>2</v>
      </c>
      <c r="G67" s="1215">
        <f t="shared" si="19"/>
        <v>0</v>
      </c>
      <c r="H67" s="1215">
        <f t="shared" si="19"/>
        <v>0</v>
      </c>
      <c r="I67" s="1215">
        <f t="shared" si="19"/>
        <v>48</v>
      </c>
      <c r="J67" s="1215">
        <f t="shared" si="19"/>
        <v>12</v>
      </c>
      <c r="K67" s="1215">
        <f t="shared" si="19"/>
        <v>0</v>
      </c>
      <c r="L67" s="1215">
        <f t="shared" si="19"/>
        <v>0</v>
      </c>
      <c r="M67" s="1215">
        <f t="shared" si="19"/>
        <v>0</v>
      </c>
      <c r="N67" s="1215">
        <f t="shared" si="19"/>
        <v>0</v>
      </c>
      <c r="O67" s="1215">
        <f t="shared" si="19"/>
        <v>0</v>
      </c>
      <c r="P67" s="1215">
        <f t="shared" si="19"/>
        <v>0</v>
      </c>
      <c r="Q67" s="1205">
        <f t="shared" si="19"/>
        <v>1</v>
      </c>
      <c r="R67" s="1217">
        <f t="shared" si="19"/>
        <v>0</v>
      </c>
      <c r="S67" s="1215">
        <f t="shared" si="19"/>
        <v>1</v>
      </c>
      <c r="T67" s="1216">
        <f t="shared" si="19"/>
        <v>0</v>
      </c>
      <c r="U67" s="829"/>
    </row>
    <row r="68" spans="1:21" ht="14.25" customHeight="1">
      <c r="A68" s="856"/>
      <c r="B68" s="891" t="s">
        <v>835</v>
      </c>
      <c r="C68" s="1194">
        <f>D68+K68+L68+Q68</f>
        <v>20</v>
      </c>
      <c r="D68" s="1206">
        <f>SUM(E68:J68)</f>
        <v>20</v>
      </c>
      <c r="E68" s="1194">
        <v>0</v>
      </c>
      <c r="F68" s="1194">
        <v>0</v>
      </c>
      <c r="G68" s="1194">
        <v>0</v>
      </c>
      <c r="H68" s="1194">
        <v>0</v>
      </c>
      <c r="I68" s="1194">
        <v>17</v>
      </c>
      <c r="J68" s="1194">
        <v>3</v>
      </c>
      <c r="K68" s="1194">
        <v>0</v>
      </c>
      <c r="L68" s="1194">
        <f>SUM(M68:P68)</f>
        <v>0</v>
      </c>
      <c r="M68" s="1194">
        <v>0</v>
      </c>
      <c r="N68" s="1194">
        <v>0</v>
      </c>
      <c r="O68" s="1194">
        <v>0</v>
      </c>
      <c r="P68" s="1194">
        <v>0</v>
      </c>
      <c r="Q68" s="1172">
        <f>SUM(R68:T68)</f>
        <v>0</v>
      </c>
      <c r="R68" s="1195">
        <v>0</v>
      </c>
      <c r="S68" s="1194">
        <v>0</v>
      </c>
      <c r="T68" s="1196">
        <v>0</v>
      </c>
      <c r="U68" s="829"/>
    </row>
    <row r="69" spans="1:21" ht="14.25" customHeight="1">
      <c r="A69" s="859"/>
      <c r="B69" s="892" t="s">
        <v>836</v>
      </c>
      <c r="C69" s="1203">
        <f>D69+K69+L69+Q69</f>
        <v>43</v>
      </c>
      <c r="D69" s="1209">
        <f>SUM(E69:J69)</f>
        <v>42</v>
      </c>
      <c r="E69" s="1203">
        <v>0</v>
      </c>
      <c r="F69" s="1203">
        <v>2</v>
      </c>
      <c r="G69" s="1203">
        <v>0</v>
      </c>
      <c r="H69" s="1203">
        <v>0</v>
      </c>
      <c r="I69" s="1203">
        <v>31</v>
      </c>
      <c r="J69" s="1203">
        <v>9</v>
      </c>
      <c r="K69" s="1203">
        <v>0</v>
      </c>
      <c r="L69" s="1203">
        <f>SUM(M69:P69)</f>
        <v>0</v>
      </c>
      <c r="M69" s="1203">
        <v>0</v>
      </c>
      <c r="N69" s="1203">
        <v>0</v>
      </c>
      <c r="O69" s="1203">
        <v>0</v>
      </c>
      <c r="P69" s="1203">
        <v>0</v>
      </c>
      <c r="Q69" s="1208">
        <f>SUM(R69:T69)</f>
        <v>1</v>
      </c>
      <c r="R69" s="1210">
        <v>0</v>
      </c>
      <c r="S69" s="1203">
        <v>1</v>
      </c>
      <c r="T69" s="1204">
        <v>0</v>
      </c>
      <c r="U69" s="829"/>
    </row>
    <row r="70" spans="1:21" ht="14.25" customHeight="1">
      <c r="A70" s="852" t="s">
        <v>837</v>
      </c>
      <c r="B70" s="857"/>
      <c r="C70" s="1194">
        <f aca="true" t="shared" si="20" ref="C70:T70">SUM(C71:C73)</f>
        <v>88</v>
      </c>
      <c r="D70" s="1194">
        <f t="shared" si="20"/>
        <v>88</v>
      </c>
      <c r="E70" s="1194">
        <f t="shared" si="20"/>
        <v>0</v>
      </c>
      <c r="F70" s="1194">
        <f t="shared" si="20"/>
        <v>4</v>
      </c>
      <c r="G70" s="1194">
        <f t="shared" si="20"/>
        <v>0</v>
      </c>
      <c r="H70" s="1194">
        <f t="shared" si="20"/>
        <v>1</v>
      </c>
      <c r="I70" s="1194">
        <f t="shared" si="20"/>
        <v>69</v>
      </c>
      <c r="J70" s="1194">
        <f t="shared" si="20"/>
        <v>14</v>
      </c>
      <c r="K70" s="1194">
        <f t="shared" si="20"/>
        <v>0</v>
      </c>
      <c r="L70" s="1194">
        <f t="shared" si="20"/>
        <v>0</v>
      </c>
      <c r="M70" s="1194">
        <f t="shared" si="20"/>
        <v>0</v>
      </c>
      <c r="N70" s="1194">
        <f t="shared" si="20"/>
        <v>0</v>
      </c>
      <c r="O70" s="1194">
        <f t="shared" si="20"/>
        <v>0</v>
      </c>
      <c r="P70" s="1194">
        <f t="shared" si="20"/>
        <v>0</v>
      </c>
      <c r="Q70" s="1194">
        <f t="shared" si="20"/>
        <v>0</v>
      </c>
      <c r="R70" s="1194">
        <f t="shared" si="20"/>
        <v>0</v>
      </c>
      <c r="S70" s="1194">
        <f t="shared" si="20"/>
        <v>0</v>
      </c>
      <c r="T70" s="1196">
        <f t="shared" si="20"/>
        <v>0</v>
      </c>
      <c r="U70" s="829"/>
    </row>
    <row r="71" spans="1:21" ht="14.25" customHeight="1">
      <c r="A71" s="856"/>
      <c r="B71" s="857" t="s">
        <v>838</v>
      </c>
      <c r="C71" s="1194">
        <f>D71+K71+L71+Q71</f>
        <v>36</v>
      </c>
      <c r="D71" s="1206">
        <f>SUM(E71:J71)</f>
        <v>36</v>
      </c>
      <c r="E71" s="1194">
        <v>0</v>
      </c>
      <c r="F71" s="1194">
        <v>4</v>
      </c>
      <c r="G71" s="1194">
        <v>0</v>
      </c>
      <c r="H71" s="1194">
        <v>0</v>
      </c>
      <c r="I71" s="1194">
        <v>26</v>
      </c>
      <c r="J71" s="1194">
        <v>6</v>
      </c>
      <c r="K71" s="1194">
        <v>0</v>
      </c>
      <c r="L71" s="1194">
        <f>SUM(M71:P71)</f>
        <v>0</v>
      </c>
      <c r="M71" s="1194">
        <v>0</v>
      </c>
      <c r="N71" s="1194">
        <v>0</v>
      </c>
      <c r="O71" s="1194">
        <v>0</v>
      </c>
      <c r="P71" s="1194">
        <v>0</v>
      </c>
      <c r="Q71" s="1172">
        <f>SUM(R71:T71)</f>
        <v>0</v>
      </c>
      <c r="R71" s="1194">
        <v>0</v>
      </c>
      <c r="S71" s="1194">
        <v>0</v>
      </c>
      <c r="T71" s="1196">
        <v>0</v>
      </c>
      <c r="U71" s="829"/>
    </row>
    <row r="72" spans="1:21" ht="14.25" customHeight="1">
      <c r="A72" s="856"/>
      <c r="B72" s="857" t="s">
        <v>124</v>
      </c>
      <c r="C72" s="1194">
        <f>D72+K72+L72+Q72</f>
        <v>33</v>
      </c>
      <c r="D72" s="1206">
        <f>SUM(E72:J72)</f>
        <v>33</v>
      </c>
      <c r="E72" s="1194">
        <v>0</v>
      </c>
      <c r="F72" s="1194">
        <v>0</v>
      </c>
      <c r="G72" s="1194">
        <v>0</v>
      </c>
      <c r="H72" s="1194">
        <v>1</v>
      </c>
      <c r="I72" s="1194">
        <v>25</v>
      </c>
      <c r="J72" s="1194">
        <v>7</v>
      </c>
      <c r="K72" s="1194">
        <v>0</v>
      </c>
      <c r="L72" s="1194">
        <f>SUM(M72:P72)</f>
        <v>0</v>
      </c>
      <c r="M72" s="1194">
        <v>0</v>
      </c>
      <c r="N72" s="1194">
        <v>0</v>
      </c>
      <c r="O72" s="1194">
        <v>0</v>
      </c>
      <c r="P72" s="1194">
        <v>0</v>
      </c>
      <c r="Q72" s="1172">
        <f>SUM(R72:T72)</f>
        <v>0</v>
      </c>
      <c r="R72" s="1194">
        <v>0</v>
      </c>
      <c r="S72" s="1194">
        <v>0</v>
      </c>
      <c r="T72" s="1196">
        <v>0</v>
      </c>
      <c r="U72" s="829"/>
    </row>
    <row r="73" spans="1:21" ht="14.25" customHeight="1" thickBot="1">
      <c r="A73" s="894"/>
      <c r="B73" s="895" t="s">
        <v>699</v>
      </c>
      <c r="C73" s="1218">
        <f>D73+K73+L73+Q73</f>
        <v>19</v>
      </c>
      <c r="D73" s="1219">
        <f>SUM(E73:J73)</f>
        <v>19</v>
      </c>
      <c r="E73" s="1218">
        <v>0</v>
      </c>
      <c r="F73" s="1218">
        <v>0</v>
      </c>
      <c r="G73" s="1218">
        <v>0</v>
      </c>
      <c r="H73" s="1218">
        <v>0</v>
      </c>
      <c r="I73" s="1218">
        <v>18</v>
      </c>
      <c r="J73" s="1218">
        <v>1</v>
      </c>
      <c r="K73" s="1218">
        <v>0</v>
      </c>
      <c r="L73" s="1218">
        <f>SUM(M73:P73)</f>
        <v>0</v>
      </c>
      <c r="M73" s="1218">
        <v>0</v>
      </c>
      <c r="N73" s="1218">
        <v>0</v>
      </c>
      <c r="O73" s="1218">
        <v>0</v>
      </c>
      <c r="P73" s="1218">
        <v>0</v>
      </c>
      <c r="Q73" s="1220">
        <f>SUM(R73:T73)</f>
        <v>0</v>
      </c>
      <c r="R73" s="1218">
        <v>0</v>
      </c>
      <c r="S73" s="1218">
        <v>0</v>
      </c>
      <c r="T73" s="1221">
        <v>0</v>
      </c>
      <c r="U73" s="829"/>
    </row>
  </sheetData>
  <sheetProtection/>
  <mergeCells count="22">
    <mergeCell ref="Q3:T3"/>
    <mergeCell ref="G4:H5"/>
    <mergeCell ref="Q5:Q8"/>
    <mergeCell ref="R5:R8"/>
    <mergeCell ref="S5:S8"/>
    <mergeCell ref="T5:T8"/>
    <mergeCell ref="M5:M8"/>
    <mergeCell ref="N5:N8"/>
    <mergeCell ref="P5:P8"/>
    <mergeCell ref="D3:J3"/>
    <mergeCell ref="G7:G8"/>
    <mergeCell ref="H7:H8"/>
    <mergeCell ref="J5:J8"/>
    <mergeCell ref="L5:L8"/>
    <mergeCell ref="K3:K8"/>
    <mergeCell ref="L3:P3"/>
    <mergeCell ref="I5:I8"/>
    <mergeCell ref="O5:O8"/>
    <mergeCell ref="C5:C7"/>
    <mergeCell ref="D5:D8"/>
    <mergeCell ref="E5:E8"/>
    <mergeCell ref="F5:F8"/>
  </mergeCells>
  <printOptions/>
  <pageMargins left="0.73" right="0.55" top="0.61" bottom="0.39" header="0.5118110236220472" footer="0.22"/>
  <pageSetup horizontalDpi="600" verticalDpi="600" orientation="portrait" paperSize="9" scale="6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52"/>
  <sheetViews>
    <sheetView zoomScale="80" zoomScaleNormal="80" zoomScalePageLayoutView="0" workbookViewId="0" topLeftCell="A1">
      <selection activeCell="P15" sqref="P15"/>
    </sheetView>
  </sheetViews>
  <sheetFormatPr defaultColWidth="13.375" defaultRowHeight="14.25"/>
  <cols>
    <col min="1" max="1" width="14.625" style="905" customWidth="1"/>
    <col min="2" max="2" width="10.875" style="905" customWidth="1"/>
    <col min="3" max="10" width="14.625" style="905" customWidth="1"/>
    <col min="11" max="12" width="15.875" style="905" customWidth="1"/>
    <col min="13" max="16" width="13.625" style="905" customWidth="1"/>
    <col min="17" max="17" width="15.875" style="905" customWidth="1"/>
    <col min="18" max="20" width="13.625" style="905" customWidth="1"/>
    <col min="21" max="22" width="13.375" style="905" customWidth="1"/>
    <col min="23" max="16384" width="13.375" style="905" customWidth="1"/>
  </cols>
  <sheetData>
    <row r="1" spans="1:20" ht="41.25" customHeight="1" thickBot="1">
      <c r="A1" s="904" t="s">
        <v>862</v>
      </c>
      <c r="R1" s="1525" t="s">
        <v>840</v>
      </c>
      <c r="S1" s="1525"/>
      <c r="T1" s="1525"/>
    </row>
    <row r="2" spans="1:20" ht="19.5" customHeight="1">
      <c r="A2" s="1476" t="s">
        <v>709</v>
      </c>
      <c r="B2" s="1477"/>
      <c r="C2" s="1222"/>
      <c r="D2" s="1468" t="s">
        <v>710</v>
      </c>
      <c r="E2" s="1469"/>
      <c r="F2" s="1469"/>
      <c r="G2" s="1469"/>
      <c r="H2" s="1469"/>
      <c r="I2" s="1469"/>
      <c r="J2" s="1531"/>
      <c r="K2" s="1223" t="s">
        <v>841</v>
      </c>
      <c r="L2" s="1468" t="s">
        <v>702</v>
      </c>
      <c r="M2" s="1469"/>
      <c r="N2" s="1469"/>
      <c r="O2" s="1469"/>
      <c r="P2" s="1482"/>
      <c r="Q2" s="1468" t="s">
        <v>711</v>
      </c>
      <c r="R2" s="1469"/>
      <c r="S2" s="1469"/>
      <c r="T2" s="1526"/>
    </row>
    <row r="3" spans="1:20" ht="19.5" customHeight="1">
      <c r="A3" s="1478"/>
      <c r="B3" s="1479"/>
      <c r="C3" s="924" t="s">
        <v>712</v>
      </c>
      <c r="D3" s="909"/>
      <c r="E3" s="1483" t="s">
        <v>842</v>
      </c>
      <c r="F3" s="1484"/>
      <c r="G3" s="1485" t="s">
        <v>843</v>
      </c>
      <c r="H3" s="1486"/>
      <c r="I3" s="1485" t="s">
        <v>715</v>
      </c>
      <c r="J3" s="1532"/>
      <c r="K3" s="908"/>
      <c r="L3" s="909"/>
      <c r="M3" s="1467" t="s">
        <v>703</v>
      </c>
      <c r="N3" s="1467" t="s">
        <v>844</v>
      </c>
      <c r="O3" s="1523" t="s">
        <v>845</v>
      </c>
      <c r="P3" s="910" t="s">
        <v>721</v>
      </c>
      <c r="Q3" s="1242"/>
      <c r="R3" s="911" t="s">
        <v>846</v>
      </c>
      <c r="S3" s="1523" t="s">
        <v>847</v>
      </c>
      <c r="T3" s="1527" t="s">
        <v>848</v>
      </c>
    </row>
    <row r="4" spans="1:20" ht="19.5" customHeight="1">
      <c r="A4" s="1529"/>
      <c r="B4" s="1530"/>
      <c r="C4" s="1224"/>
      <c r="D4" s="1225"/>
      <c r="E4" s="1226" t="s">
        <v>849</v>
      </c>
      <c r="F4" s="1227" t="s">
        <v>850</v>
      </c>
      <c r="G4" s="1227" t="s">
        <v>851</v>
      </c>
      <c r="H4" s="1239" t="s">
        <v>852</v>
      </c>
      <c r="I4" s="1240" t="s">
        <v>849</v>
      </c>
      <c r="J4" s="1228" t="s">
        <v>850</v>
      </c>
      <c r="K4" s="1229" t="s">
        <v>853</v>
      </c>
      <c r="L4" s="1230"/>
      <c r="M4" s="1533"/>
      <c r="N4" s="1533"/>
      <c r="O4" s="1447"/>
      <c r="P4" s="1241" t="s">
        <v>726</v>
      </c>
      <c r="Q4" s="1243"/>
      <c r="R4" s="1227" t="s">
        <v>854</v>
      </c>
      <c r="S4" s="1524"/>
      <c r="T4" s="1528"/>
    </row>
    <row r="5" spans="1:20" ht="31.5" customHeight="1">
      <c r="A5" s="923" t="s">
        <v>855</v>
      </c>
      <c r="B5" s="924" t="s">
        <v>856</v>
      </c>
      <c r="C5" s="929">
        <f aca="true" t="shared" si="0" ref="C5:T5">SUM(C6:C7)</f>
        <v>3747</v>
      </c>
      <c r="D5" s="929">
        <f t="shared" si="0"/>
        <v>3655</v>
      </c>
      <c r="E5" s="1231">
        <f t="shared" si="0"/>
        <v>0</v>
      </c>
      <c r="F5" s="1232">
        <f t="shared" si="0"/>
        <v>118</v>
      </c>
      <c r="G5" s="1232">
        <f t="shared" si="0"/>
        <v>20</v>
      </c>
      <c r="H5" s="1232">
        <f t="shared" si="0"/>
        <v>46</v>
      </c>
      <c r="I5" s="1232">
        <f t="shared" si="0"/>
        <v>2609</v>
      </c>
      <c r="J5" s="1233">
        <f t="shared" si="0"/>
        <v>862</v>
      </c>
      <c r="K5" s="1231">
        <f t="shared" si="0"/>
        <v>0</v>
      </c>
      <c r="L5" s="1232">
        <f t="shared" si="0"/>
        <v>16</v>
      </c>
      <c r="M5" s="1232">
        <f t="shared" si="0"/>
        <v>6</v>
      </c>
      <c r="N5" s="1232">
        <f t="shared" si="0"/>
        <v>5</v>
      </c>
      <c r="O5" s="1232">
        <f t="shared" si="0"/>
        <v>5</v>
      </c>
      <c r="P5" s="1232">
        <f t="shared" si="0"/>
        <v>0</v>
      </c>
      <c r="Q5" s="1232">
        <f t="shared" si="0"/>
        <v>76</v>
      </c>
      <c r="R5" s="1232">
        <f t="shared" si="0"/>
        <v>13</v>
      </c>
      <c r="S5" s="1234">
        <f t="shared" si="0"/>
        <v>62</v>
      </c>
      <c r="T5" s="1233">
        <f t="shared" si="0"/>
        <v>1</v>
      </c>
    </row>
    <row r="6" spans="1:20" ht="19.5" customHeight="1">
      <c r="A6" s="928"/>
      <c r="B6" s="924" t="s">
        <v>857</v>
      </c>
      <c r="C6" s="929">
        <f aca="true" t="shared" si="1" ref="C6:T6">SUM(C9,C12,C15,C18,C21,C24,C27,C30,C33,C36,C39,C42,C45,C48)</f>
        <v>3191</v>
      </c>
      <c r="D6" s="929">
        <f t="shared" si="1"/>
        <v>3124</v>
      </c>
      <c r="E6" s="939">
        <f t="shared" si="1"/>
        <v>0</v>
      </c>
      <c r="F6" s="929">
        <f t="shared" si="1"/>
        <v>91</v>
      </c>
      <c r="G6" s="929">
        <f t="shared" si="1"/>
        <v>19</v>
      </c>
      <c r="H6" s="929">
        <f t="shared" si="1"/>
        <v>24</v>
      </c>
      <c r="I6" s="929">
        <f t="shared" si="1"/>
        <v>2468</v>
      </c>
      <c r="J6" s="931">
        <f t="shared" si="1"/>
        <v>522</v>
      </c>
      <c r="K6" s="939">
        <f t="shared" si="1"/>
        <v>0</v>
      </c>
      <c r="L6" s="929">
        <f t="shared" si="1"/>
        <v>11</v>
      </c>
      <c r="M6" s="929">
        <f t="shared" si="1"/>
        <v>5</v>
      </c>
      <c r="N6" s="929">
        <f t="shared" si="1"/>
        <v>4</v>
      </c>
      <c r="O6" s="929">
        <f t="shared" si="1"/>
        <v>2</v>
      </c>
      <c r="P6" s="929">
        <f t="shared" si="1"/>
        <v>0</v>
      </c>
      <c r="Q6" s="929">
        <f t="shared" si="1"/>
        <v>56</v>
      </c>
      <c r="R6" s="929">
        <f t="shared" si="1"/>
        <v>6</v>
      </c>
      <c r="S6" s="930">
        <f t="shared" si="1"/>
        <v>49</v>
      </c>
      <c r="T6" s="931">
        <f t="shared" si="1"/>
        <v>1</v>
      </c>
    </row>
    <row r="7" spans="1:20" ht="19.5" customHeight="1">
      <c r="A7" s="928"/>
      <c r="B7" s="924" t="s">
        <v>858</v>
      </c>
      <c r="C7" s="929">
        <f aca="true" t="shared" si="2" ref="C7:T7">SUM(C10,C13,C16,C19,C22,C25,C28,C31,C34,C37,C40,C43,C46,C49)</f>
        <v>556</v>
      </c>
      <c r="D7" s="929">
        <f t="shared" si="2"/>
        <v>531</v>
      </c>
      <c r="E7" s="939">
        <f t="shared" si="2"/>
        <v>0</v>
      </c>
      <c r="F7" s="929">
        <f t="shared" si="2"/>
        <v>27</v>
      </c>
      <c r="G7" s="929">
        <f t="shared" si="2"/>
        <v>1</v>
      </c>
      <c r="H7" s="929">
        <f t="shared" si="2"/>
        <v>22</v>
      </c>
      <c r="I7" s="929">
        <f t="shared" si="2"/>
        <v>141</v>
      </c>
      <c r="J7" s="931">
        <f t="shared" si="2"/>
        <v>340</v>
      </c>
      <c r="K7" s="939">
        <f t="shared" si="2"/>
        <v>0</v>
      </c>
      <c r="L7" s="929">
        <f t="shared" si="2"/>
        <v>5</v>
      </c>
      <c r="M7" s="939">
        <f t="shared" si="2"/>
        <v>1</v>
      </c>
      <c r="N7" s="939">
        <f t="shared" si="2"/>
        <v>1</v>
      </c>
      <c r="O7" s="929">
        <f t="shared" si="2"/>
        <v>3</v>
      </c>
      <c r="P7" s="939">
        <f t="shared" si="2"/>
        <v>0</v>
      </c>
      <c r="Q7" s="929">
        <f t="shared" si="2"/>
        <v>20</v>
      </c>
      <c r="R7" s="929">
        <f t="shared" si="2"/>
        <v>7</v>
      </c>
      <c r="S7" s="930">
        <f t="shared" si="2"/>
        <v>13</v>
      </c>
      <c r="T7" s="931">
        <f t="shared" si="2"/>
        <v>0</v>
      </c>
    </row>
    <row r="8" spans="1:20" ht="31.5" customHeight="1">
      <c r="A8" s="932" t="s">
        <v>732</v>
      </c>
      <c r="B8" s="933" t="s">
        <v>733</v>
      </c>
      <c r="C8" s="934">
        <f aca="true" t="shared" si="3" ref="C8:T8">SUM(C9:C10)</f>
        <v>2</v>
      </c>
      <c r="D8" s="934">
        <f t="shared" si="3"/>
        <v>2</v>
      </c>
      <c r="E8" s="935">
        <f t="shared" si="3"/>
        <v>0</v>
      </c>
      <c r="F8" s="935">
        <f t="shared" si="3"/>
        <v>2</v>
      </c>
      <c r="G8" s="935">
        <f t="shared" si="3"/>
        <v>0</v>
      </c>
      <c r="H8" s="934">
        <f t="shared" si="3"/>
        <v>0</v>
      </c>
      <c r="I8" s="935">
        <f t="shared" si="3"/>
        <v>0</v>
      </c>
      <c r="J8" s="937">
        <f t="shared" si="3"/>
        <v>0</v>
      </c>
      <c r="K8" s="935">
        <f t="shared" si="3"/>
        <v>0</v>
      </c>
      <c r="L8" s="935">
        <f t="shared" si="3"/>
        <v>0</v>
      </c>
      <c r="M8" s="935">
        <f t="shared" si="3"/>
        <v>0</v>
      </c>
      <c r="N8" s="935">
        <f t="shared" si="3"/>
        <v>0</v>
      </c>
      <c r="O8" s="935">
        <f t="shared" si="3"/>
        <v>0</v>
      </c>
      <c r="P8" s="935">
        <f t="shared" si="3"/>
        <v>0</v>
      </c>
      <c r="Q8" s="934">
        <f t="shared" si="3"/>
        <v>0</v>
      </c>
      <c r="R8" s="935">
        <f t="shared" si="3"/>
        <v>0</v>
      </c>
      <c r="S8" s="936">
        <f t="shared" si="3"/>
        <v>0</v>
      </c>
      <c r="T8" s="937">
        <f t="shared" si="3"/>
        <v>0</v>
      </c>
    </row>
    <row r="9" spans="1:20" ht="19.5" customHeight="1">
      <c r="A9" s="928"/>
      <c r="B9" s="924" t="s">
        <v>734</v>
      </c>
      <c r="C9" s="929">
        <f>SUM(D9,K9,L9,Q9)</f>
        <v>2</v>
      </c>
      <c r="D9" s="929">
        <f>SUM(E9:J9)</f>
        <v>2</v>
      </c>
      <c r="E9" s="938" t="s">
        <v>110</v>
      </c>
      <c r="F9" s="938">
        <v>2</v>
      </c>
      <c r="G9" s="938" t="s">
        <v>110</v>
      </c>
      <c r="H9" s="938" t="s">
        <v>110</v>
      </c>
      <c r="I9" s="938" t="s">
        <v>110</v>
      </c>
      <c r="J9" s="941" t="s">
        <v>110</v>
      </c>
      <c r="K9" s="938" t="s">
        <v>110</v>
      </c>
      <c r="L9" s="938">
        <f>SUM(M9:P9)</f>
        <v>0</v>
      </c>
      <c r="M9" s="938" t="s">
        <v>110</v>
      </c>
      <c r="N9" s="938" t="s">
        <v>110</v>
      </c>
      <c r="O9" s="938" t="s">
        <v>110</v>
      </c>
      <c r="P9" s="938" t="s">
        <v>110</v>
      </c>
      <c r="Q9" s="938">
        <f>SUM(R9:T9)</f>
        <v>0</v>
      </c>
      <c r="R9" s="938" t="s">
        <v>110</v>
      </c>
      <c r="S9" s="940" t="s">
        <v>110</v>
      </c>
      <c r="T9" s="941" t="s">
        <v>110</v>
      </c>
    </row>
    <row r="10" spans="1:20" ht="19.5" customHeight="1">
      <c r="A10" s="928"/>
      <c r="B10" s="924" t="s">
        <v>735</v>
      </c>
      <c r="C10" s="929">
        <f>SUM(D10,K10,L10,Q10)</f>
        <v>0</v>
      </c>
      <c r="D10" s="929">
        <f>SUM(E10:J10)</f>
        <v>0</v>
      </c>
      <c r="E10" s="938" t="s">
        <v>110</v>
      </c>
      <c r="F10" s="938" t="s">
        <v>110</v>
      </c>
      <c r="G10" s="938" t="s">
        <v>110</v>
      </c>
      <c r="H10" s="938" t="s">
        <v>110</v>
      </c>
      <c r="I10" s="938" t="s">
        <v>110</v>
      </c>
      <c r="J10" s="941" t="s">
        <v>110</v>
      </c>
      <c r="K10" s="938" t="s">
        <v>110</v>
      </c>
      <c r="L10" s="938">
        <f>SUM(M10:P10)</f>
        <v>0</v>
      </c>
      <c r="M10" s="938" t="s">
        <v>110</v>
      </c>
      <c r="N10" s="938" t="s">
        <v>110</v>
      </c>
      <c r="O10" s="938" t="s">
        <v>110</v>
      </c>
      <c r="P10" s="938" t="s">
        <v>110</v>
      </c>
      <c r="Q10" s="938">
        <f>SUM(R10:T10)</f>
        <v>0</v>
      </c>
      <c r="R10" s="938" t="s">
        <v>110</v>
      </c>
      <c r="S10" s="940" t="s">
        <v>110</v>
      </c>
      <c r="T10" s="941" t="s">
        <v>110</v>
      </c>
    </row>
    <row r="11" spans="1:20" ht="31.5" customHeight="1">
      <c r="A11" s="923" t="s">
        <v>736</v>
      </c>
      <c r="B11" s="924" t="s">
        <v>859</v>
      </c>
      <c r="C11" s="929">
        <f aca="true" t="shared" si="4" ref="C11:T11">SUM(C12:C13)</f>
        <v>170</v>
      </c>
      <c r="D11" s="929">
        <f t="shared" si="4"/>
        <v>167</v>
      </c>
      <c r="E11" s="939">
        <f t="shared" si="4"/>
        <v>0</v>
      </c>
      <c r="F11" s="939">
        <f t="shared" si="4"/>
        <v>24</v>
      </c>
      <c r="G11" s="939">
        <f t="shared" si="4"/>
        <v>0</v>
      </c>
      <c r="H11" s="929">
        <f t="shared" si="4"/>
        <v>23</v>
      </c>
      <c r="I11" s="939">
        <f t="shared" si="4"/>
        <v>5</v>
      </c>
      <c r="J11" s="943">
        <f t="shared" si="4"/>
        <v>115</v>
      </c>
      <c r="K11" s="939">
        <f t="shared" si="4"/>
        <v>0</v>
      </c>
      <c r="L11" s="939">
        <f t="shared" si="4"/>
        <v>1</v>
      </c>
      <c r="M11" s="939">
        <f t="shared" si="4"/>
        <v>1</v>
      </c>
      <c r="N11" s="939">
        <f t="shared" si="4"/>
        <v>0</v>
      </c>
      <c r="O11" s="939">
        <f t="shared" si="4"/>
        <v>0</v>
      </c>
      <c r="P11" s="939">
        <f t="shared" si="4"/>
        <v>0</v>
      </c>
      <c r="Q11" s="929">
        <f t="shared" si="4"/>
        <v>2</v>
      </c>
      <c r="R11" s="939">
        <f t="shared" si="4"/>
        <v>1</v>
      </c>
      <c r="S11" s="942">
        <f t="shared" si="4"/>
        <v>1</v>
      </c>
      <c r="T11" s="943">
        <f t="shared" si="4"/>
        <v>0</v>
      </c>
    </row>
    <row r="12" spans="1:20" ht="19.5" customHeight="1">
      <c r="A12" s="928"/>
      <c r="B12" s="924" t="s">
        <v>860</v>
      </c>
      <c r="C12" s="929">
        <f>SUM(D12,K12,L12,Q12)</f>
        <v>107</v>
      </c>
      <c r="D12" s="929">
        <f>SUM(E12:J12)</f>
        <v>104</v>
      </c>
      <c r="E12" s="938" t="s">
        <v>110</v>
      </c>
      <c r="F12" s="938">
        <v>17</v>
      </c>
      <c r="G12" s="938" t="s">
        <v>110</v>
      </c>
      <c r="H12" s="938">
        <v>12</v>
      </c>
      <c r="I12" s="938">
        <v>5</v>
      </c>
      <c r="J12" s="941">
        <v>70</v>
      </c>
      <c r="K12" s="938" t="s">
        <v>110</v>
      </c>
      <c r="L12" s="938">
        <f>SUM(M12:P12)</f>
        <v>1</v>
      </c>
      <c r="M12" s="938">
        <v>1</v>
      </c>
      <c r="N12" s="938" t="s">
        <v>110</v>
      </c>
      <c r="O12" s="938" t="s">
        <v>110</v>
      </c>
      <c r="P12" s="938" t="s">
        <v>110</v>
      </c>
      <c r="Q12" s="938">
        <f>SUM(R12:T12)</f>
        <v>2</v>
      </c>
      <c r="R12" s="938">
        <v>1</v>
      </c>
      <c r="S12" s="940">
        <v>1</v>
      </c>
      <c r="T12" s="941" t="s">
        <v>110</v>
      </c>
    </row>
    <row r="13" spans="1:20" ht="19.5" customHeight="1">
      <c r="A13" s="928"/>
      <c r="B13" s="924" t="s">
        <v>861</v>
      </c>
      <c r="C13" s="929">
        <f>SUM(D13,K13,L13,Q13)</f>
        <v>63</v>
      </c>
      <c r="D13" s="929">
        <f>SUM(E13:J13)</f>
        <v>63</v>
      </c>
      <c r="E13" s="938" t="s">
        <v>110</v>
      </c>
      <c r="F13" s="938">
        <v>7</v>
      </c>
      <c r="G13" s="938" t="s">
        <v>110</v>
      </c>
      <c r="H13" s="938">
        <v>11</v>
      </c>
      <c r="I13" s="938" t="s">
        <v>110</v>
      </c>
      <c r="J13" s="941">
        <v>45</v>
      </c>
      <c r="K13" s="938" t="s">
        <v>110</v>
      </c>
      <c r="L13" s="938">
        <f>SUM(M13:P13)</f>
        <v>0</v>
      </c>
      <c r="M13" s="938" t="s">
        <v>110</v>
      </c>
      <c r="N13" s="938" t="s">
        <v>110</v>
      </c>
      <c r="O13" s="938" t="s">
        <v>110</v>
      </c>
      <c r="P13" s="938" t="s">
        <v>110</v>
      </c>
      <c r="Q13" s="938">
        <f>SUM(R13:T13)</f>
        <v>0</v>
      </c>
      <c r="R13" s="938" t="s">
        <v>110</v>
      </c>
      <c r="S13" s="940" t="s">
        <v>110</v>
      </c>
      <c r="T13" s="941" t="s">
        <v>110</v>
      </c>
    </row>
    <row r="14" spans="1:20" ht="31.5" customHeight="1">
      <c r="A14" s="932" t="s">
        <v>737</v>
      </c>
      <c r="B14" s="933" t="s">
        <v>859</v>
      </c>
      <c r="C14" s="934">
        <f aca="true" t="shared" si="5" ref="C14:T14">SUM(C15:C16)</f>
        <v>319</v>
      </c>
      <c r="D14" s="934">
        <f t="shared" si="5"/>
        <v>313</v>
      </c>
      <c r="E14" s="935">
        <f t="shared" si="5"/>
        <v>0</v>
      </c>
      <c r="F14" s="935">
        <f t="shared" si="5"/>
        <v>26</v>
      </c>
      <c r="G14" s="935">
        <f t="shared" si="5"/>
        <v>1</v>
      </c>
      <c r="H14" s="934">
        <f t="shared" si="5"/>
        <v>20</v>
      </c>
      <c r="I14" s="935">
        <f t="shared" si="5"/>
        <v>67</v>
      </c>
      <c r="J14" s="937">
        <f t="shared" si="5"/>
        <v>199</v>
      </c>
      <c r="K14" s="935">
        <f t="shared" si="5"/>
        <v>0</v>
      </c>
      <c r="L14" s="935">
        <f t="shared" si="5"/>
        <v>3</v>
      </c>
      <c r="M14" s="935">
        <f t="shared" si="5"/>
        <v>1</v>
      </c>
      <c r="N14" s="935">
        <f t="shared" si="5"/>
        <v>2</v>
      </c>
      <c r="O14" s="935">
        <f t="shared" si="5"/>
        <v>0</v>
      </c>
      <c r="P14" s="935">
        <f t="shared" si="5"/>
        <v>0</v>
      </c>
      <c r="Q14" s="934">
        <f t="shared" si="5"/>
        <v>3</v>
      </c>
      <c r="R14" s="935">
        <f t="shared" si="5"/>
        <v>1</v>
      </c>
      <c r="S14" s="936">
        <f t="shared" si="5"/>
        <v>2</v>
      </c>
      <c r="T14" s="937">
        <f t="shared" si="5"/>
        <v>0</v>
      </c>
    </row>
    <row r="15" spans="1:20" ht="19.5" customHeight="1">
      <c r="A15" s="928"/>
      <c r="B15" s="924" t="s">
        <v>860</v>
      </c>
      <c r="C15" s="929">
        <f>SUM(D15,K15,L15,Q15)</f>
        <v>221</v>
      </c>
      <c r="D15" s="929">
        <f>SUM(E15:J15)</f>
        <v>218</v>
      </c>
      <c r="E15" s="938" t="s">
        <v>110</v>
      </c>
      <c r="F15" s="938">
        <v>19</v>
      </c>
      <c r="G15" s="938">
        <v>1</v>
      </c>
      <c r="H15" s="938">
        <v>11</v>
      </c>
      <c r="I15" s="938">
        <v>56</v>
      </c>
      <c r="J15" s="941">
        <v>131</v>
      </c>
      <c r="K15" s="938" t="s">
        <v>110</v>
      </c>
      <c r="L15" s="938">
        <f>SUM(M15:P15)</f>
        <v>2</v>
      </c>
      <c r="M15" s="938">
        <v>1</v>
      </c>
      <c r="N15" s="938">
        <v>1</v>
      </c>
      <c r="O15" s="938" t="s">
        <v>110</v>
      </c>
      <c r="P15" s="938" t="s">
        <v>110</v>
      </c>
      <c r="Q15" s="938">
        <f>SUM(R15:T15)</f>
        <v>1</v>
      </c>
      <c r="R15" s="938" t="s">
        <v>110</v>
      </c>
      <c r="S15" s="940">
        <v>1</v>
      </c>
      <c r="T15" s="941" t="s">
        <v>110</v>
      </c>
    </row>
    <row r="16" spans="1:20" ht="19.5" customHeight="1">
      <c r="A16" s="928"/>
      <c r="B16" s="924" t="s">
        <v>861</v>
      </c>
      <c r="C16" s="929">
        <f>SUM(D16,K16,L16,Q16)</f>
        <v>98</v>
      </c>
      <c r="D16" s="929">
        <f>SUM(E16:J16)</f>
        <v>95</v>
      </c>
      <c r="E16" s="938" t="s">
        <v>110</v>
      </c>
      <c r="F16" s="938">
        <v>7</v>
      </c>
      <c r="G16" s="938" t="s">
        <v>110</v>
      </c>
      <c r="H16" s="938">
        <v>9</v>
      </c>
      <c r="I16" s="938">
        <v>11</v>
      </c>
      <c r="J16" s="941">
        <v>68</v>
      </c>
      <c r="K16" s="938" t="s">
        <v>110</v>
      </c>
      <c r="L16" s="938">
        <f>SUM(M16:P16)</f>
        <v>1</v>
      </c>
      <c r="M16" s="938" t="s">
        <v>110</v>
      </c>
      <c r="N16" s="938">
        <v>1</v>
      </c>
      <c r="O16" s="938" t="s">
        <v>110</v>
      </c>
      <c r="P16" s="938" t="s">
        <v>110</v>
      </c>
      <c r="Q16" s="938">
        <f>SUM(R16:T16)</f>
        <v>2</v>
      </c>
      <c r="R16" s="938">
        <v>1</v>
      </c>
      <c r="S16" s="940">
        <v>1</v>
      </c>
      <c r="T16" s="941" t="s">
        <v>110</v>
      </c>
    </row>
    <row r="17" spans="1:20" ht="31.5" customHeight="1">
      <c r="A17" s="923" t="s">
        <v>738</v>
      </c>
      <c r="B17" s="924" t="s">
        <v>859</v>
      </c>
      <c r="C17" s="929">
        <f aca="true" t="shared" si="6" ref="C17:T17">SUM(C18:C19)</f>
        <v>441</v>
      </c>
      <c r="D17" s="929">
        <f t="shared" si="6"/>
        <v>437</v>
      </c>
      <c r="E17" s="939">
        <f t="shared" si="6"/>
        <v>0</v>
      </c>
      <c r="F17" s="939">
        <f t="shared" si="6"/>
        <v>19</v>
      </c>
      <c r="G17" s="939">
        <f t="shared" si="6"/>
        <v>5</v>
      </c>
      <c r="H17" s="929">
        <f t="shared" si="6"/>
        <v>2</v>
      </c>
      <c r="I17" s="939">
        <f t="shared" si="6"/>
        <v>229</v>
      </c>
      <c r="J17" s="943">
        <f t="shared" si="6"/>
        <v>182</v>
      </c>
      <c r="K17" s="939">
        <f t="shared" si="6"/>
        <v>0</v>
      </c>
      <c r="L17" s="939">
        <f t="shared" si="6"/>
        <v>2</v>
      </c>
      <c r="M17" s="939">
        <f t="shared" si="6"/>
        <v>2</v>
      </c>
      <c r="N17" s="939">
        <f t="shared" si="6"/>
        <v>0</v>
      </c>
      <c r="O17" s="939">
        <f t="shared" si="6"/>
        <v>0</v>
      </c>
      <c r="P17" s="939">
        <f t="shared" si="6"/>
        <v>0</v>
      </c>
      <c r="Q17" s="929">
        <f t="shared" si="6"/>
        <v>2</v>
      </c>
      <c r="R17" s="939">
        <f t="shared" si="6"/>
        <v>1</v>
      </c>
      <c r="S17" s="942">
        <f t="shared" si="6"/>
        <v>1</v>
      </c>
      <c r="T17" s="943">
        <f t="shared" si="6"/>
        <v>0</v>
      </c>
    </row>
    <row r="18" spans="1:20" ht="19.5" customHeight="1">
      <c r="A18" s="928"/>
      <c r="B18" s="924" t="s">
        <v>860</v>
      </c>
      <c r="C18" s="929">
        <f>SUM(D18,K18,L18,Q18)</f>
        <v>346</v>
      </c>
      <c r="D18" s="929">
        <f>SUM(E18:J18)</f>
        <v>345</v>
      </c>
      <c r="E18" s="938" t="s">
        <v>110</v>
      </c>
      <c r="F18" s="938">
        <v>13</v>
      </c>
      <c r="G18" s="938">
        <v>4</v>
      </c>
      <c r="H18" s="938">
        <v>1</v>
      </c>
      <c r="I18" s="938">
        <v>216</v>
      </c>
      <c r="J18" s="941">
        <v>111</v>
      </c>
      <c r="K18" s="938" t="s">
        <v>110</v>
      </c>
      <c r="L18" s="938">
        <f>SUM(M18:P18)</f>
        <v>1</v>
      </c>
      <c r="M18" s="938">
        <v>1</v>
      </c>
      <c r="N18" s="938" t="s">
        <v>110</v>
      </c>
      <c r="O18" s="938" t="s">
        <v>110</v>
      </c>
      <c r="P18" s="938" t="s">
        <v>110</v>
      </c>
      <c r="Q18" s="938">
        <f>SUM(R18:T18)</f>
        <v>0</v>
      </c>
      <c r="R18" s="938" t="s">
        <v>110</v>
      </c>
      <c r="S18" s="940" t="s">
        <v>110</v>
      </c>
      <c r="T18" s="941" t="s">
        <v>110</v>
      </c>
    </row>
    <row r="19" spans="1:20" ht="19.5" customHeight="1">
      <c r="A19" s="928"/>
      <c r="B19" s="924" t="s">
        <v>861</v>
      </c>
      <c r="C19" s="929">
        <f>SUM(D19,K19,L19,Q19)</f>
        <v>95</v>
      </c>
      <c r="D19" s="929">
        <f>SUM(E19:J19)</f>
        <v>92</v>
      </c>
      <c r="E19" s="938" t="s">
        <v>110</v>
      </c>
      <c r="F19" s="938">
        <v>6</v>
      </c>
      <c r="G19" s="938">
        <v>1</v>
      </c>
      <c r="H19" s="938">
        <v>1</v>
      </c>
      <c r="I19" s="938">
        <v>13</v>
      </c>
      <c r="J19" s="941">
        <v>71</v>
      </c>
      <c r="K19" s="938" t="s">
        <v>110</v>
      </c>
      <c r="L19" s="938">
        <f>SUM(M19:P19)</f>
        <v>1</v>
      </c>
      <c r="M19" s="938">
        <v>1</v>
      </c>
      <c r="N19" s="938" t="s">
        <v>110</v>
      </c>
      <c r="O19" s="938" t="s">
        <v>110</v>
      </c>
      <c r="P19" s="938" t="s">
        <v>110</v>
      </c>
      <c r="Q19" s="938">
        <f>SUM(R19:T19)</f>
        <v>2</v>
      </c>
      <c r="R19" s="938">
        <v>1</v>
      </c>
      <c r="S19" s="940">
        <v>1</v>
      </c>
      <c r="T19" s="941" t="s">
        <v>110</v>
      </c>
    </row>
    <row r="20" spans="1:20" ht="31.5" customHeight="1">
      <c r="A20" s="932" t="s">
        <v>739</v>
      </c>
      <c r="B20" s="933" t="s">
        <v>859</v>
      </c>
      <c r="C20" s="934">
        <f aca="true" t="shared" si="7" ref="C20:T20">SUM(C21:C22)</f>
        <v>474</v>
      </c>
      <c r="D20" s="934">
        <f t="shared" si="7"/>
        <v>470</v>
      </c>
      <c r="E20" s="935">
        <f t="shared" si="7"/>
        <v>0</v>
      </c>
      <c r="F20" s="935">
        <f t="shared" si="7"/>
        <v>14</v>
      </c>
      <c r="G20" s="935">
        <f t="shared" si="7"/>
        <v>7</v>
      </c>
      <c r="H20" s="934">
        <f t="shared" si="7"/>
        <v>0</v>
      </c>
      <c r="I20" s="935">
        <f t="shared" si="7"/>
        <v>358</v>
      </c>
      <c r="J20" s="937">
        <f t="shared" si="7"/>
        <v>91</v>
      </c>
      <c r="K20" s="935">
        <f t="shared" si="7"/>
        <v>0</v>
      </c>
      <c r="L20" s="935">
        <f t="shared" si="7"/>
        <v>1</v>
      </c>
      <c r="M20" s="935">
        <f t="shared" si="7"/>
        <v>0</v>
      </c>
      <c r="N20" s="935">
        <f t="shared" si="7"/>
        <v>0</v>
      </c>
      <c r="O20" s="935">
        <f t="shared" si="7"/>
        <v>1</v>
      </c>
      <c r="P20" s="935">
        <f t="shared" si="7"/>
        <v>0</v>
      </c>
      <c r="Q20" s="934">
        <f t="shared" si="7"/>
        <v>3</v>
      </c>
      <c r="R20" s="935">
        <f t="shared" si="7"/>
        <v>2</v>
      </c>
      <c r="S20" s="936">
        <f t="shared" si="7"/>
        <v>1</v>
      </c>
      <c r="T20" s="937">
        <f t="shared" si="7"/>
        <v>0</v>
      </c>
    </row>
    <row r="21" spans="1:20" ht="19.5" customHeight="1">
      <c r="A21" s="928"/>
      <c r="B21" s="924" t="s">
        <v>860</v>
      </c>
      <c r="C21" s="929">
        <f>SUM(D21,K21,L21,Q21)</f>
        <v>407</v>
      </c>
      <c r="D21" s="929">
        <f>SUM(E21:J21)</f>
        <v>403</v>
      </c>
      <c r="E21" s="938" t="s">
        <v>110</v>
      </c>
      <c r="F21" s="938">
        <v>13</v>
      </c>
      <c r="G21" s="938">
        <v>7</v>
      </c>
      <c r="H21" s="938" t="s">
        <v>110</v>
      </c>
      <c r="I21" s="938">
        <v>337</v>
      </c>
      <c r="J21" s="941">
        <v>46</v>
      </c>
      <c r="K21" s="938" t="s">
        <v>110</v>
      </c>
      <c r="L21" s="938">
        <f>SUM(M21:P21)</f>
        <v>1</v>
      </c>
      <c r="M21" s="938" t="s">
        <v>110</v>
      </c>
      <c r="N21" s="938" t="s">
        <v>110</v>
      </c>
      <c r="O21" s="938">
        <v>1</v>
      </c>
      <c r="P21" s="938" t="s">
        <v>110</v>
      </c>
      <c r="Q21" s="938">
        <f>SUM(R21:T21)</f>
        <v>3</v>
      </c>
      <c r="R21" s="938">
        <v>2</v>
      </c>
      <c r="S21" s="940">
        <v>1</v>
      </c>
      <c r="T21" s="941" t="s">
        <v>110</v>
      </c>
    </row>
    <row r="22" spans="1:20" ht="19.5" customHeight="1">
      <c r="A22" s="928"/>
      <c r="B22" s="924" t="s">
        <v>861</v>
      </c>
      <c r="C22" s="929">
        <f>SUM(D22,K22,L22,Q22)</f>
        <v>67</v>
      </c>
      <c r="D22" s="929">
        <f>SUM(E22:J22)</f>
        <v>67</v>
      </c>
      <c r="E22" s="938" t="s">
        <v>110</v>
      </c>
      <c r="F22" s="938">
        <v>1</v>
      </c>
      <c r="G22" s="938" t="s">
        <v>110</v>
      </c>
      <c r="H22" s="938" t="s">
        <v>110</v>
      </c>
      <c r="I22" s="938">
        <v>21</v>
      </c>
      <c r="J22" s="941">
        <v>45</v>
      </c>
      <c r="K22" s="938" t="s">
        <v>110</v>
      </c>
      <c r="L22" s="938">
        <f>SUM(M22:P22)</f>
        <v>0</v>
      </c>
      <c r="M22" s="938" t="s">
        <v>110</v>
      </c>
      <c r="N22" s="938" t="s">
        <v>110</v>
      </c>
      <c r="O22" s="938" t="s">
        <v>110</v>
      </c>
      <c r="P22" s="938" t="s">
        <v>110</v>
      </c>
      <c r="Q22" s="938">
        <f>SUM(R22:T22)</f>
        <v>0</v>
      </c>
      <c r="R22" s="938" t="s">
        <v>110</v>
      </c>
      <c r="S22" s="940" t="s">
        <v>110</v>
      </c>
      <c r="T22" s="941" t="s">
        <v>110</v>
      </c>
    </row>
    <row r="23" spans="1:20" ht="31.5" customHeight="1">
      <c r="A23" s="923" t="s">
        <v>740</v>
      </c>
      <c r="B23" s="924" t="s">
        <v>859</v>
      </c>
      <c r="C23" s="929">
        <f aca="true" t="shared" si="8" ref="C23:T23">SUM(C24:C25)</f>
        <v>500</v>
      </c>
      <c r="D23" s="929">
        <f t="shared" si="8"/>
        <v>492</v>
      </c>
      <c r="E23" s="939">
        <f t="shared" si="8"/>
        <v>0</v>
      </c>
      <c r="F23" s="939">
        <f t="shared" si="8"/>
        <v>11</v>
      </c>
      <c r="G23" s="939">
        <f t="shared" si="8"/>
        <v>0</v>
      </c>
      <c r="H23" s="929">
        <f t="shared" si="8"/>
        <v>1</v>
      </c>
      <c r="I23" s="939">
        <f t="shared" si="8"/>
        <v>416</v>
      </c>
      <c r="J23" s="943">
        <f t="shared" si="8"/>
        <v>64</v>
      </c>
      <c r="K23" s="939">
        <f t="shared" si="8"/>
        <v>0</v>
      </c>
      <c r="L23" s="939">
        <f t="shared" si="8"/>
        <v>4</v>
      </c>
      <c r="M23" s="939">
        <f t="shared" si="8"/>
        <v>2</v>
      </c>
      <c r="N23" s="939">
        <f t="shared" si="8"/>
        <v>0</v>
      </c>
      <c r="O23" s="939">
        <f t="shared" si="8"/>
        <v>2</v>
      </c>
      <c r="P23" s="939">
        <f t="shared" si="8"/>
        <v>0</v>
      </c>
      <c r="Q23" s="929">
        <f t="shared" si="8"/>
        <v>4</v>
      </c>
      <c r="R23" s="939">
        <f t="shared" si="8"/>
        <v>3</v>
      </c>
      <c r="S23" s="942">
        <f t="shared" si="8"/>
        <v>1</v>
      </c>
      <c r="T23" s="943">
        <f t="shared" si="8"/>
        <v>0</v>
      </c>
    </row>
    <row r="24" spans="1:20" ht="19.5" customHeight="1">
      <c r="A24" s="928"/>
      <c r="B24" s="924" t="s">
        <v>860</v>
      </c>
      <c r="C24" s="929">
        <f>SUM(D24,K24,L24,Q24)</f>
        <v>434</v>
      </c>
      <c r="D24" s="929">
        <f>SUM(E24:J24)</f>
        <v>430</v>
      </c>
      <c r="E24" s="938" t="s">
        <v>110</v>
      </c>
      <c r="F24" s="938">
        <v>9</v>
      </c>
      <c r="G24" s="938" t="s">
        <v>110</v>
      </c>
      <c r="H24" s="938" t="s">
        <v>110</v>
      </c>
      <c r="I24" s="938">
        <v>390</v>
      </c>
      <c r="J24" s="941">
        <v>31</v>
      </c>
      <c r="K24" s="938" t="s">
        <v>110</v>
      </c>
      <c r="L24" s="938">
        <f>SUM(M24:P24)</f>
        <v>2</v>
      </c>
      <c r="M24" s="938">
        <v>2</v>
      </c>
      <c r="N24" s="938" t="s">
        <v>110</v>
      </c>
      <c r="O24" s="938" t="s">
        <v>110</v>
      </c>
      <c r="P24" s="938" t="s">
        <v>110</v>
      </c>
      <c r="Q24" s="938">
        <f>SUM(R24:T24)</f>
        <v>2</v>
      </c>
      <c r="R24" s="938">
        <v>1</v>
      </c>
      <c r="S24" s="940">
        <v>1</v>
      </c>
      <c r="T24" s="941" t="s">
        <v>110</v>
      </c>
    </row>
    <row r="25" spans="1:20" ht="19.5" customHeight="1">
      <c r="A25" s="928"/>
      <c r="B25" s="924" t="s">
        <v>861</v>
      </c>
      <c r="C25" s="929">
        <f>SUM(D25,K25,L25,Q25)</f>
        <v>66</v>
      </c>
      <c r="D25" s="929">
        <f>SUM(E25:J25)</f>
        <v>62</v>
      </c>
      <c r="E25" s="938" t="s">
        <v>110</v>
      </c>
      <c r="F25" s="938">
        <v>2</v>
      </c>
      <c r="G25" s="938" t="s">
        <v>110</v>
      </c>
      <c r="H25" s="938">
        <v>1</v>
      </c>
      <c r="I25" s="938">
        <v>26</v>
      </c>
      <c r="J25" s="941">
        <v>33</v>
      </c>
      <c r="K25" s="938" t="s">
        <v>110</v>
      </c>
      <c r="L25" s="938">
        <f>SUM(M25:P25)</f>
        <v>2</v>
      </c>
      <c r="M25" s="938" t="s">
        <v>110</v>
      </c>
      <c r="N25" s="938" t="s">
        <v>110</v>
      </c>
      <c r="O25" s="938">
        <v>2</v>
      </c>
      <c r="P25" s="938" t="s">
        <v>110</v>
      </c>
      <c r="Q25" s="938">
        <f>SUM(R25:T25)</f>
        <v>2</v>
      </c>
      <c r="R25" s="938">
        <v>2</v>
      </c>
      <c r="S25" s="940" t="s">
        <v>110</v>
      </c>
      <c r="T25" s="941" t="s">
        <v>110</v>
      </c>
    </row>
    <row r="26" spans="1:20" ht="31.5" customHeight="1">
      <c r="A26" s="932" t="s">
        <v>741</v>
      </c>
      <c r="B26" s="933" t="s">
        <v>859</v>
      </c>
      <c r="C26" s="934">
        <f aca="true" t="shared" si="9" ref="C26:T26">SUM(C27:C28)</f>
        <v>510</v>
      </c>
      <c r="D26" s="934">
        <f t="shared" si="9"/>
        <v>503</v>
      </c>
      <c r="E26" s="935">
        <f t="shared" si="9"/>
        <v>0</v>
      </c>
      <c r="F26" s="935">
        <f t="shared" si="9"/>
        <v>10</v>
      </c>
      <c r="G26" s="935">
        <f t="shared" si="9"/>
        <v>3</v>
      </c>
      <c r="H26" s="934">
        <f t="shared" si="9"/>
        <v>0</v>
      </c>
      <c r="I26" s="935">
        <f t="shared" si="9"/>
        <v>438</v>
      </c>
      <c r="J26" s="937">
        <f t="shared" si="9"/>
        <v>52</v>
      </c>
      <c r="K26" s="935">
        <f t="shared" si="9"/>
        <v>0</v>
      </c>
      <c r="L26" s="935">
        <f t="shared" si="9"/>
        <v>1</v>
      </c>
      <c r="M26" s="935">
        <f t="shared" si="9"/>
        <v>0</v>
      </c>
      <c r="N26" s="935">
        <f t="shared" si="9"/>
        <v>1</v>
      </c>
      <c r="O26" s="935">
        <f t="shared" si="9"/>
        <v>0</v>
      </c>
      <c r="P26" s="935">
        <f t="shared" si="9"/>
        <v>0</v>
      </c>
      <c r="Q26" s="934">
        <f t="shared" si="9"/>
        <v>6</v>
      </c>
      <c r="R26" s="935">
        <f t="shared" si="9"/>
        <v>2</v>
      </c>
      <c r="S26" s="936">
        <f t="shared" si="9"/>
        <v>4</v>
      </c>
      <c r="T26" s="937">
        <f t="shared" si="9"/>
        <v>0</v>
      </c>
    </row>
    <row r="27" spans="1:20" ht="19.5" customHeight="1">
      <c r="A27" s="928"/>
      <c r="B27" s="924" t="s">
        <v>860</v>
      </c>
      <c r="C27" s="929">
        <f>SUM(D27,K27,L27,Q27)</f>
        <v>447</v>
      </c>
      <c r="D27" s="929">
        <f>SUM(E27:J27)</f>
        <v>445</v>
      </c>
      <c r="E27" s="938" t="s">
        <v>110</v>
      </c>
      <c r="F27" s="938">
        <v>8</v>
      </c>
      <c r="G27" s="938">
        <v>3</v>
      </c>
      <c r="H27" s="938" t="s">
        <v>110</v>
      </c>
      <c r="I27" s="938">
        <v>415</v>
      </c>
      <c r="J27" s="941">
        <v>19</v>
      </c>
      <c r="K27" s="938" t="s">
        <v>110</v>
      </c>
      <c r="L27" s="938">
        <f>SUM(M27:P27)</f>
        <v>1</v>
      </c>
      <c r="M27" s="938" t="s">
        <v>110</v>
      </c>
      <c r="N27" s="938">
        <v>1</v>
      </c>
      <c r="O27" s="938" t="s">
        <v>110</v>
      </c>
      <c r="P27" s="938" t="s">
        <v>110</v>
      </c>
      <c r="Q27" s="938">
        <f>SUM(R27:T27)</f>
        <v>1</v>
      </c>
      <c r="R27" s="938" t="s">
        <v>110</v>
      </c>
      <c r="S27" s="940">
        <v>1</v>
      </c>
      <c r="T27" s="941" t="s">
        <v>110</v>
      </c>
    </row>
    <row r="28" spans="1:20" ht="19.5" customHeight="1">
      <c r="A28" s="928"/>
      <c r="B28" s="924" t="s">
        <v>861</v>
      </c>
      <c r="C28" s="929">
        <f>SUM(D28,K28,L28,Q28)</f>
        <v>63</v>
      </c>
      <c r="D28" s="929">
        <f>SUM(E28:J28)</f>
        <v>58</v>
      </c>
      <c r="E28" s="938" t="s">
        <v>110</v>
      </c>
      <c r="F28" s="938">
        <v>2</v>
      </c>
      <c r="G28" s="938" t="s">
        <v>110</v>
      </c>
      <c r="H28" s="938" t="s">
        <v>110</v>
      </c>
      <c r="I28" s="938">
        <v>23</v>
      </c>
      <c r="J28" s="941">
        <v>33</v>
      </c>
      <c r="K28" s="938" t="s">
        <v>110</v>
      </c>
      <c r="L28" s="938">
        <f>SUM(M28:P28)</f>
        <v>0</v>
      </c>
      <c r="M28" s="938" t="s">
        <v>110</v>
      </c>
      <c r="N28" s="938" t="s">
        <v>110</v>
      </c>
      <c r="O28" s="938" t="s">
        <v>110</v>
      </c>
      <c r="P28" s="938" t="s">
        <v>110</v>
      </c>
      <c r="Q28" s="938">
        <f>SUM(R28:T28)</f>
        <v>5</v>
      </c>
      <c r="R28" s="938">
        <v>2</v>
      </c>
      <c r="S28" s="940">
        <v>3</v>
      </c>
      <c r="T28" s="941" t="s">
        <v>110</v>
      </c>
    </row>
    <row r="29" spans="1:20" ht="31.5" customHeight="1">
      <c r="A29" s="923" t="s">
        <v>742</v>
      </c>
      <c r="B29" s="924" t="s">
        <v>859</v>
      </c>
      <c r="C29" s="929">
        <f aca="true" t="shared" si="10" ref="C29:T29">SUM(C30:C31)</f>
        <v>448</v>
      </c>
      <c r="D29" s="929">
        <f t="shared" si="10"/>
        <v>445</v>
      </c>
      <c r="E29" s="939">
        <f t="shared" si="10"/>
        <v>0</v>
      </c>
      <c r="F29" s="939">
        <f t="shared" si="10"/>
        <v>8</v>
      </c>
      <c r="G29" s="939">
        <f t="shared" si="10"/>
        <v>1</v>
      </c>
      <c r="H29" s="929">
        <f t="shared" si="10"/>
        <v>0</v>
      </c>
      <c r="I29" s="939">
        <f t="shared" si="10"/>
        <v>398</v>
      </c>
      <c r="J29" s="943">
        <f t="shared" si="10"/>
        <v>38</v>
      </c>
      <c r="K29" s="939">
        <f t="shared" si="10"/>
        <v>0</v>
      </c>
      <c r="L29" s="939">
        <f t="shared" si="10"/>
        <v>1</v>
      </c>
      <c r="M29" s="939">
        <f t="shared" si="10"/>
        <v>0</v>
      </c>
      <c r="N29" s="939">
        <f t="shared" si="10"/>
        <v>1</v>
      </c>
      <c r="O29" s="939">
        <f t="shared" si="10"/>
        <v>0</v>
      </c>
      <c r="P29" s="939">
        <f t="shared" si="10"/>
        <v>0</v>
      </c>
      <c r="Q29" s="929">
        <f t="shared" si="10"/>
        <v>2</v>
      </c>
      <c r="R29" s="939">
        <f t="shared" si="10"/>
        <v>1</v>
      </c>
      <c r="S29" s="942">
        <f t="shared" si="10"/>
        <v>1</v>
      </c>
      <c r="T29" s="943">
        <f t="shared" si="10"/>
        <v>0</v>
      </c>
    </row>
    <row r="30" spans="1:20" ht="19.5" customHeight="1">
      <c r="A30" s="928"/>
      <c r="B30" s="924" t="s">
        <v>860</v>
      </c>
      <c r="C30" s="929">
        <f>SUM(D30,K30,L30,Q30)</f>
        <v>398</v>
      </c>
      <c r="D30" s="929">
        <f>SUM(E30:J30)</f>
        <v>397</v>
      </c>
      <c r="E30" s="938" t="s">
        <v>110</v>
      </c>
      <c r="F30" s="938">
        <v>6</v>
      </c>
      <c r="G30" s="938">
        <v>1</v>
      </c>
      <c r="H30" s="938" t="s">
        <v>110</v>
      </c>
      <c r="I30" s="938">
        <v>374</v>
      </c>
      <c r="J30" s="941">
        <v>16</v>
      </c>
      <c r="K30" s="938" t="s">
        <v>110</v>
      </c>
      <c r="L30" s="938">
        <f>SUM(M30:P30)</f>
        <v>1</v>
      </c>
      <c r="M30" s="938" t="s">
        <v>110</v>
      </c>
      <c r="N30" s="938">
        <v>1</v>
      </c>
      <c r="O30" s="938" t="s">
        <v>110</v>
      </c>
      <c r="P30" s="938" t="s">
        <v>110</v>
      </c>
      <c r="Q30" s="938">
        <f>SUM(R30:T30)</f>
        <v>0</v>
      </c>
      <c r="R30" s="938" t="s">
        <v>110</v>
      </c>
      <c r="S30" s="940" t="s">
        <v>110</v>
      </c>
      <c r="T30" s="941" t="s">
        <v>110</v>
      </c>
    </row>
    <row r="31" spans="1:20" ht="19.5" customHeight="1">
      <c r="A31" s="928"/>
      <c r="B31" s="924" t="s">
        <v>861</v>
      </c>
      <c r="C31" s="929">
        <f>SUM(D31,K31,L31,Q31)</f>
        <v>50</v>
      </c>
      <c r="D31" s="929">
        <f>SUM(E31:J31)</f>
        <v>48</v>
      </c>
      <c r="E31" s="938" t="s">
        <v>110</v>
      </c>
      <c r="F31" s="938">
        <v>2</v>
      </c>
      <c r="G31" s="938" t="s">
        <v>110</v>
      </c>
      <c r="H31" s="938" t="s">
        <v>110</v>
      </c>
      <c r="I31" s="938">
        <v>24</v>
      </c>
      <c r="J31" s="941">
        <v>22</v>
      </c>
      <c r="K31" s="938" t="s">
        <v>110</v>
      </c>
      <c r="L31" s="938">
        <f>SUM(M31:P31)</f>
        <v>0</v>
      </c>
      <c r="M31" s="938" t="s">
        <v>110</v>
      </c>
      <c r="N31" s="938" t="s">
        <v>110</v>
      </c>
      <c r="O31" s="938" t="s">
        <v>110</v>
      </c>
      <c r="P31" s="938" t="s">
        <v>110</v>
      </c>
      <c r="Q31" s="938">
        <f>SUM(R31:T31)</f>
        <v>2</v>
      </c>
      <c r="R31" s="938">
        <v>1</v>
      </c>
      <c r="S31" s="940">
        <v>1</v>
      </c>
      <c r="T31" s="941" t="s">
        <v>110</v>
      </c>
    </row>
    <row r="32" spans="1:20" ht="31.5" customHeight="1">
      <c r="A32" s="932" t="s">
        <v>743</v>
      </c>
      <c r="B32" s="933" t="s">
        <v>859</v>
      </c>
      <c r="C32" s="934">
        <f aca="true" t="shared" si="11" ref="C32:T32">SUM(C33:C34)</f>
        <v>344</v>
      </c>
      <c r="D32" s="934">
        <f t="shared" si="11"/>
        <v>340</v>
      </c>
      <c r="E32" s="935">
        <f t="shared" si="11"/>
        <v>0</v>
      </c>
      <c r="F32" s="935">
        <f t="shared" si="11"/>
        <v>3</v>
      </c>
      <c r="G32" s="935">
        <f t="shared" si="11"/>
        <v>2</v>
      </c>
      <c r="H32" s="934">
        <f t="shared" si="11"/>
        <v>0</v>
      </c>
      <c r="I32" s="935">
        <f t="shared" si="11"/>
        <v>319</v>
      </c>
      <c r="J32" s="937">
        <f t="shared" si="11"/>
        <v>16</v>
      </c>
      <c r="K32" s="935">
        <f t="shared" si="11"/>
        <v>0</v>
      </c>
      <c r="L32" s="935">
        <f t="shared" si="11"/>
        <v>1</v>
      </c>
      <c r="M32" s="935">
        <f t="shared" si="11"/>
        <v>0</v>
      </c>
      <c r="N32" s="935">
        <f t="shared" si="11"/>
        <v>0</v>
      </c>
      <c r="O32" s="935">
        <f t="shared" si="11"/>
        <v>1</v>
      </c>
      <c r="P32" s="935">
        <f t="shared" si="11"/>
        <v>0</v>
      </c>
      <c r="Q32" s="934">
        <f t="shared" si="11"/>
        <v>3</v>
      </c>
      <c r="R32" s="935">
        <f t="shared" si="11"/>
        <v>0</v>
      </c>
      <c r="S32" s="936">
        <f t="shared" si="11"/>
        <v>3</v>
      </c>
      <c r="T32" s="937">
        <f t="shared" si="11"/>
        <v>0</v>
      </c>
    </row>
    <row r="33" spans="1:20" ht="19.5" customHeight="1">
      <c r="A33" s="928"/>
      <c r="B33" s="924" t="s">
        <v>860</v>
      </c>
      <c r="C33" s="929">
        <f>SUM(D33,K33,L33,Q33)</f>
        <v>328</v>
      </c>
      <c r="D33" s="929">
        <f>SUM(E33:J33)</f>
        <v>324</v>
      </c>
      <c r="E33" s="938" t="s">
        <v>110</v>
      </c>
      <c r="F33" s="938">
        <v>3</v>
      </c>
      <c r="G33" s="938">
        <v>2</v>
      </c>
      <c r="H33" s="938" t="s">
        <v>110</v>
      </c>
      <c r="I33" s="938">
        <v>310</v>
      </c>
      <c r="J33" s="941">
        <v>9</v>
      </c>
      <c r="K33" s="938" t="s">
        <v>110</v>
      </c>
      <c r="L33" s="938">
        <f>SUM(M33:P33)</f>
        <v>1</v>
      </c>
      <c r="M33" s="938" t="s">
        <v>110</v>
      </c>
      <c r="N33" s="938" t="s">
        <v>110</v>
      </c>
      <c r="O33" s="938">
        <v>1</v>
      </c>
      <c r="P33" s="938" t="s">
        <v>110</v>
      </c>
      <c r="Q33" s="938">
        <f>SUM(R33:T33)</f>
        <v>3</v>
      </c>
      <c r="R33" s="938" t="s">
        <v>110</v>
      </c>
      <c r="S33" s="940">
        <v>3</v>
      </c>
      <c r="T33" s="941" t="s">
        <v>110</v>
      </c>
    </row>
    <row r="34" spans="1:20" ht="19.5" customHeight="1">
      <c r="A34" s="928"/>
      <c r="B34" s="924" t="s">
        <v>861</v>
      </c>
      <c r="C34" s="929">
        <f>SUM(D34,K34,L34,Q34)</f>
        <v>16</v>
      </c>
      <c r="D34" s="929">
        <f>SUM(E34:J34)</f>
        <v>16</v>
      </c>
      <c r="E34" s="938" t="s">
        <v>110</v>
      </c>
      <c r="F34" s="938" t="s">
        <v>110</v>
      </c>
      <c r="G34" s="938" t="s">
        <v>110</v>
      </c>
      <c r="H34" s="938" t="s">
        <v>110</v>
      </c>
      <c r="I34" s="938">
        <v>9</v>
      </c>
      <c r="J34" s="941">
        <v>7</v>
      </c>
      <c r="K34" s="938" t="s">
        <v>110</v>
      </c>
      <c r="L34" s="938">
        <f>SUM(M34:P34)</f>
        <v>0</v>
      </c>
      <c r="M34" s="938" t="s">
        <v>110</v>
      </c>
      <c r="N34" s="938" t="s">
        <v>110</v>
      </c>
      <c r="O34" s="938" t="s">
        <v>110</v>
      </c>
      <c r="P34" s="938" t="s">
        <v>110</v>
      </c>
      <c r="Q34" s="938">
        <f>SUM(R34:T34)</f>
        <v>0</v>
      </c>
      <c r="R34" s="938" t="s">
        <v>110</v>
      </c>
      <c r="S34" s="940" t="s">
        <v>110</v>
      </c>
      <c r="T34" s="941" t="s">
        <v>110</v>
      </c>
    </row>
    <row r="35" spans="1:20" ht="31.5" customHeight="1">
      <c r="A35" s="923" t="s">
        <v>744</v>
      </c>
      <c r="B35" s="924" t="s">
        <v>859</v>
      </c>
      <c r="C35" s="929">
        <f aca="true" t="shared" si="12" ref="C35:T35">SUM(C36:C37)</f>
        <v>206</v>
      </c>
      <c r="D35" s="929">
        <f t="shared" si="12"/>
        <v>201</v>
      </c>
      <c r="E35" s="939">
        <f t="shared" si="12"/>
        <v>0</v>
      </c>
      <c r="F35" s="939">
        <f t="shared" si="12"/>
        <v>0</v>
      </c>
      <c r="G35" s="939">
        <f t="shared" si="12"/>
        <v>1</v>
      </c>
      <c r="H35" s="929">
        <f t="shared" si="12"/>
        <v>0</v>
      </c>
      <c r="I35" s="939">
        <f t="shared" si="12"/>
        <v>190</v>
      </c>
      <c r="J35" s="943">
        <f t="shared" si="12"/>
        <v>10</v>
      </c>
      <c r="K35" s="939">
        <f t="shared" si="12"/>
        <v>0</v>
      </c>
      <c r="L35" s="939">
        <f t="shared" si="12"/>
        <v>1</v>
      </c>
      <c r="M35" s="939">
        <f t="shared" si="12"/>
        <v>0</v>
      </c>
      <c r="N35" s="939">
        <f t="shared" si="12"/>
        <v>1</v>
      </c>
      <c r="O35" s="939">
        <f t="shared" si="12"/>
        <v>0</v>
      </c>
      <c r="P35" s="939">
        <f t="shared" si="12"/>
        <v>0</v>
      </c>
      <c r="Q35" s="929">
        <f t="shared" si="12"/>
        <v>4</v>
      </c>
      <c r="R35" s="939">
        <f t="shared" si="12"/>
        <v>1</v>
      </c>
      <c r="S35" s="942">
        <f t="shared" si="12"/>
        <v>3</v>
      </c>
      <c r="T35" s="943">
        <f t="shared" si="12"/>
        <v>0</v>
      </c>
    </row>
    <row r="36" spans="1:20" ht="19.5" customHeight="1">
      <c r="A36" s="928"/>
      <c r="B36" s="924" t="s">
        <v>860</v>
      </c>
      <c r="C36" s="929">
        <f>SUM(D36,K36,L36,Q36)</f>
        <v>194</v>
      </c>
      <c r="D36" s="929">
        <f>SUM(E36:J36)</f>
        <v>190</v>
      </c>
      <c r="E36" s="938" t="s">
        <v>110</v>
      </c>
      <c r="F36" s="938" t="s">
        <v>110</v>
      </c>
      <c r="G36" s="938">
        <v>1</v>
      </c>
      <c r="H36" s="938" t="s">
        <v>110</v>
      </c>
      <c r="I36" s="938">
        <v>182</v>
      </c>
      <c r="J36" s="941">
        <v>7</v>
      </c>
      <c r="K36" s="938" t="s">
        <v>110</v>
      </c>
      <c r="L36" s="938">
        <f>SUM(M36:P36)</f>
        <v>1</v>
      </c>
      <c r="M36" s="938" t="s">
        <v>110</v>
      </c>
      <c r="N36" s="938">
        <v>1</v>
      </c>
      <c r="O36" s="938" t="s">
        <v>110</v>
      </c>
      <c r="P36" s="938" t="s">
        <v>110</v>
      </c>
      <c r="Q36" s="938">
        <f>SUM(R36:T36)</f>
        <v>3</v>
      </c>
      <c r="R36" s="938">
        <v>1</v>
      </c>
      <c r="S36" s="940">
        <v>2</v>
      </c>
      <c r="T36" s="941" t="s">
        <v>110</v>
      </c>
    </row>
    <row r="37" spans="1:20" ht="19.5" customHeight="1">
      <c r="A37" s="928"/>
      <c r="B37" s="924" t="s">
        <v>861</v>
      </c>
      <c r="C37" s="929">
        <f>SUM(D37,K37,L37,Q37)</f>
        <v>12</v>
      </c>
      <c r="D37" s="929">
        <f>SUM(E37:J37)</f>
        <v>11</v>
      </c>
      <c r="E37" s="938" t="s">
        <v>110</v>
      </c>
      <c r="F37" s="938" t="s">
        <v>110</v>
      </c>
      <c r="G37" s="938" t="s">
        <v>110</v>
      </c>
      <c r="H37" s="938" t="s">
        <v>110</v>
      </c>
      <c r="I37" s="938">
        <v>8</v>
      </c>
      <c r="J37" s="941">
        <v>3</v>
      </c>
      <c r="K37" s="938" t="s">
        <v>110</v>
      </c>
      <c r="L37" s="938">
        <f>SUM(M37:P37)</f>
        <v>0</v>
      </c>
      <c r="M37" s="938" t="s">
        <v>110</v>
      </c>
      <c r="N37" s="938" t="s">
        <v>110</v>
      </c>
      <c r="O37" s="938" t="s">
        <v>110</v>
      </c>
      <c r="P37" s="938" t="s">
        <v>110</v>
      </c>
      <c r="Q37" s="938">
        <f>SUM(R37:T37)</f>
        <v>1</v>
      </c>
      <c r="R37" s="938" t="s">
        <v>110</v>
      </c>
      <c r="S37" s="940">
        <v>1</v>
      </c>
      <c r="T37" s="941" t="s">
        <v>110</v>
      </c>
    </row>
    <row r="38" spans="1:20" ht="31.5" customHeight="1">
      <c r="A38" s="932" t="s">
        <v>745</v>
      </c>
      <c r="B38" s="933" t="s">
        <v>859</v>
      </c>
      <c r="C38" s="934">
        <f aca="true" t="shared" si="13" ref="C38:T38">SUM(C39:C40)</f>
        <v>139</v>
      </c>
      <c r="D38" s="934">
        <f t="shared" si="13"/>
        <v>129</v>
      </c>
      <c r="E38" s="935">
        <f t="shared" si="13"/>
        <v>0</v>
      </c>
      <c r="F38" s="935">
        <f t="shared" si="13"/>
        <v>0</v>
      </c>
      <c r="G38" s="935">
        <f t="shared" si="13"/>
        <v>0</v>
      </c>
      <c r="H38" s="934">
        <f t="shared" si="13"/>
        <v>0</v>
      </c>
      <c r="I38" s="935">
        <f t="shared" si="13"/>
        <v>102</v>
      </c>
      <c r="J38" s="937">
        <f t="shared" si="13"/>
        <v>27</v>
      </c>
      <c r="K38" s="935">
        <f t="shared" si="13"/>
        <v>0</v>
      </c>
      <c r="L38" s="935">
        <f t="shared" si="13"/>
        <v>0</v>
      </c>
      <c r="M38" s="935">
        <f t="shared" si="13"/>
        <v>0</v>
      </c>
      <c r="N38" s="935">
        <f t="shared" si="13"/>
        <v>0</v>
      </c>
      <c r="O38" s="935">
        <f t="shared" si="13"/>
        <v>0</v>
      </c>
      <c r="P38" s="935">
        <f t="shared" si="13"/>
        <v>0</v>
      </c>
      <c r="Q38" s="934">
        <f t="shared" si="13"/>
        <v>10</v>
      </c>
      <c r="R38" s="935">
        <f t="shared" si="13"/>
        <v>0</v>
      </c>
      <c r="S38" s="936">
        <f t="shared" si="13"/>
        <v>10</v>
      </c>
      <c r="T38" s="937">
        <f t="shared" si="13"/>
        <v>0</v>
      </c>
    </row>
    <row r="39" spans="1:20" ht="19.5" customHeight="1">
      <c r="A39" s="928"/>
      <c r="B39" s="924" t="s">
        <v>860</v>
      </c>
      <c r="C39" s="929">
        <f>SUM(D39,K39,L39,Q39)</f>
        <v>132</v>
      </c>
      <c r="D39" s="929">
        <f>SUM(E39:J39)</f>
        <v>123</v>
      </c>
      <c r="E39" s="938" t="s">
        <v>110</v>
      </c>
      <c r="F39" s="938" t="s">
        <v>110</v>
      </c>
      <c r="G39" s="938" t="s">
        <v>110</v>
      </c>
      <c r="H39" s="938" t="s">
        <v>110</v>
      </c>
      <c r="I39" s="938">
        <v>101</v>
      </c>
      <c r="J39" s="941">
        <v>22</v>
      </c>
      <c r="K39" s="938" t="s">
        <v>110</v>
      </c>
      <c r="L39" s="938">
        <f>SUM(M39:P39)</f>
        <v>0</v>
      </c>
      <c r="M39" s="938" t="s">
        <v>110</v>
      </c>
      <c r="N39" s="938" t="s">
        <v>110</v>
      </c>
      <c r="O39" s="938" t="s">
        <v>110</v>
      </c>
      <c r="P39" s="938" t="s">
        <v>110</v>
      </c>
      <c r="Q39" s="938">
        <f>SUM(R39:T39)</f>
        <v>9</v>
      </c>
      <c r="R39" s="938" t="s">
        <v>110</v>
      </c>
      <c r="S39" s="940">
        <v>9</v>
      </c>
      <c r="T39" s="941" t="s">
        <v>110</v>
      </c>
    </row>
    <row r="40" spans="1:20" ht="19.5" customHeight="1">
      <c r="A40" s="928"/>
      <c r="B40" s="924" t="s">
        <v>861</v>
      </c>
      <c r="C40" s="929">
        <f>SUM(D40,K40,L40,Q40)</f>
        <v>7</v>
      </c>
      <c r="D40" s="929">
        <f>SUM(E40:J40)</f>
        <v>6</v>
      </c>
      <c r="E40" s="938" t="s">
        <v>110</v>
      </c>
      <c r="F40" s="938" t="s">
        <v>110</v>
      </c>
      <c r="G40" s="938" t="s">
        <v>110</v>
      </c>
      <c r="H40" s="938" t="s">
        <v>110</v>
      </c>
      <c r="I40" s="938">
        <v>1</v>
      </c>
      <c r="J40" s="941">
        <v>5</v>
      </c>
      <c r="K40" s="938" t="s">
        <v>110</v>
      </c>
      <c r="L40" s="938">
        <f>SUM(M40:P40)</f>
        <v>0</v>
      </c>
      <c r="M40" s="938" t="s">
        <v>110</v>
      </c>
      <c r="N40" s="938" t="s">
        <v>110</v>
      </c>
      <c r="O40" s="938" t="s">
        <v>110</v>
      </c>
      <c r="P40" s="938" t="s">
        <v>110</v>
      </c>
      <c r="Q40" s="938">
        <f>SUM(R40:T40)</f>
        <v>1</v>
      </c>
      <c r="R40" s="938" t="s">
        <v>110</v>
      </c>
      <c r="S40" s="940">
        <v>1</v>
      </c>
      <c r="T40" s="941" t="s">
        <v>110</v>
      </c>
    </row>
    <row r="41" spans="1:20" ht="31.5" customHeight="1">
      <c r="A41" s="923" t="s">
        <v>746</v>
      </c>
      <c r="B41" s="924" t="s">
        <v>859</v>
      </c>
      <c r="C41" s="929">
        <f aca="true" t="shared" si="14" ref="C41:T41">SUM(C42:C43)</f>
        <v>98</v>
      </c>
      <c r="D41" s="929">
        <f t="shared" si="14"/>
        <v>87</v>
      </c>
      <c r="E41" s="939">
        <f t="shared" si="14"/>
        <v>0</v>
      </c>
      <c r="F41" s="939">
        <f t="shared" si="14"/>
        <v>0</v>
      </c>
      <c r="G41" s="939">
        <f t="shared" si="14"/>
        <v>0</v>
      </c>
      <c r="H41" s="929">
        <f t="shared" si="14"/>
        <v>0</v>
      </c>
      <c r="I41" s="939">
        <f t="shared" si="14"/>
        <v>61</v>
      </c>
      <c r="J41" s="943">
        <f t="shared" si="14"/>
        <v>26</v>
      </c>
      <c r="K41" s="939">
        <f t="shared" si="14"/>
        <v>0</v>
      </c>
      <c r="L41" s="939">
        <f t="shared" si="14"/>
        <v>0</v>
      </c>
      <c r="M41" s="939">
        <f t="shared" si="14"/>
        <v>0</v>
      </c>
      <c r="N41" s="939">
        <f t="shared" si="14"/>
        <v>0</v>
      </c>
      <c r="O41" s="939">
        <f t="shared" si="14"/>
        <v>0</v>
      </c>
      <c r="P41" s="939">
        <f t="shared" si="14"/>
        <v>0</v>
      </c>
      <c r="Q41" s="929">
        <f t="shared" si="14"/>
        <v>11</v>
      </c>
      <c r="R41" s="939">
        <f t="shared" si="14"/>
        <v>0</v>
      </c>
      <c r="S41" s="942">
        <f t="shared" si="14"/>
        <v>11</v>
      </c>
      <c r="T41" s="943">
        <f t="shared" si="14"/>
        <v>0</v>
      </c>
    </row>
    <row r="42" spans="1:20" ht="19.5" customHeight="1">
      <c r="A42" s="928"/>
      <c r="B42" s="924" t="s">
        <v>860</v>
      </c>
      <c r="C42" s="929">
        <f>SUM(D42,K42,L42,Q42)</f>
        <v>91</v>
      </c>
      <c r="D42" s="929">
        <f>SUM(E42:J42)</f>
        <v>82</v>
      </c>
      <c r="E42" s="938" t="s">
        <v>110</v>
      </c>
      <c r="F42" s="938">
        <v>0</v>
      </c>
      <c r="G42" s="938" t="s">
        <v>110</v>
      </c>
      <c r="H42" s="938" t="s">
        <v>110</v>
      </c>
      <c r="I42" s="938">
        <v>58</v>
      </c>
      <c r="J42" s="941">
        <v>24</v>
      </c>
      <c r="K42" s="938" t="s">
        <v>110</v>
      </c>
      <c r="L42" s="938">
        <f>SUM(M42:P42)</f>
        <v>0</v>
      </c>
      <c r="M42" s="938" t="s">
        <v>110</v>
      </c>
      <c r="N42" s="938" t="s">
        <v>110</v>
      </c>
      <c r="O42" s="938" t="s">
        <v>110</v>
      </c>
      <c r="P42" s="938" t="s">
        <v>110</v>
      </c>
      <c r="Q42" s="938">
        <f>SUM(R42:T42)</f>
        <v>9</v>
      </c>
      <c r="R42" s="938" t="s">
        <v>110</v>
      </c>
      <c r="S42" s="940">
        <v>9</v>
      </c>
      <c r="T42" s="941" t="s">
        <v>110</v>
      </c>
    </row>
    <row r="43" spans="1:20" ht="19.5" customHeight="1">
      <c r="A43" s="928"/>
      <c r="B43" s="924" t="s">
        <v>861</v>
      </c>
      <c r="C43" s="929">
        <f>SUM(D43,K43,L43,Q43)</f>
        <v>7</v>
      </c>
      <c r="D43" s="929">
        <f>SUM(E43:J43)</f>
        <v>5</v>
      </c>
      <c r="E43" s="938" t="s">
        <v>110</v>
      </c>
      <c r="F43" s="938" t="s">
        <v>110</v>
      </c>
      <c r="G43" s="938" t="s">
        <v>110</v>
      </c>
      <c r="H43" s="938" t="s">
        <v>110</v>
      </c>
      <c r="I43" s="938">
        <v>3</v>
      </c>
      <c r="J43" s="941">
        <v>2</v>
      </c>
      <c r="K43" s="938" t="s">
        <v>110</v>
      </c>
      <c r="L43" s="938">
        <f>SUM(M43:P43)</f>
        <v>0</v>
      </c>
      <c r="M43" s="938" t="s">
        <v>110</v>
      </c>
      <c r="N43" s="938" t="s">
        <v>110</v>
      </c>
      <c r="O43" s="938" t="s">
        <v>110</v>
      </c>
      <c r="P43" s="938" t="s">
        <v>110</v>
      </c>
      <c r="Q43" s="938">
        <f>SUM(R43:T43)</f>
        <v>2</v>
      </c>
      <c r="R43" s="938" t="s">
        <v>110</v>
      </c>
      <c r="S43" s="940">
        <v>2</v>
      </c>
      <c r="T43" s="941" t="s">
        <v>110</v>
      </c>
    </row>
    <row r="44" spans="1:20" ht="31.5" customHeight="1">
      <c r="A44" s="923" t="s">
        <v>747</v>
      </c>
      <c r="B44" s="924" t="s">
        <v>859</v>
      </c>
      <c r="C44" s="929">
        <f aca="true" t="shared" si="15" ref="C44:T44">SUM(C45:C46)</f>
        <v>56</v>
      </c>
      <c r="D44" s="929">
        <f t="shared" si="15"/>
        <v>43</v>
      </c>
      <c r="E44" s="939">
        <f t="shared" si="15"/>
        <v>0</v>
      </c>
      <c r="F44" s="939">
        <f t="shared" si="15"/>
        <v>1</v>
      </c>
      <c r="G44" s="939">
        <f t="shared" si="15"/>
        <v>0</v>
      </c>
      <c r="H44" s="929">
        <f t="shared" si="15"/>
        <v>0</v>
      </c>
      <c r="I44" s="939">
        <f t="shared" si="15"/>
        <v>16</v>
      </c>
      <c r="J44" s="943">
        <f t="shared" si="15"/>
        <v>26</v>
      </c>
      <c r="K44" s="939">
        <f t="shared" si="15"/>
        <v>0</v>
      </c>
      <c r="L44" s="939">
        <f t="shared" si="15"/>
        <v>1</v>
      </c>
      <c r="M44" s="939">
        <f t="shared" si="15"/>
        <v>0</v>
      </c>
      <c r="N44" s="939">
        <f t="shared" si="15"/>
        <v>0</v>
      </c>
      <c r="O44" s="939">
        <f t="shared" si="15"/>
        <v>1</v>
      </c>
      <c r="P44" s="939">
        <f t="shared" si="15"/>
        <v>0</v>
      </c>
      <c r="Q44" s="929">
        <f t="shared" si="15"/>
        <v>12</v>
      </c>
      <c r="R44" s="939">
        <f t="shared" si="15"/>
        <v>1</v>
      </c>
      <c r="S44" s="942">
        <f t="shared" si="15"/>
        <v>10</v>
      </c>
      <c r="T44" s="943">
        <f t="shared" si="15"/>
        <v>1</v>
      </c>
    </row>
    <row r="45" spans="1:20" ht="19.5" customHeight="1">
      <c r="A45" s="928"/>
      <c r="B45" s="924" t="s">
        <v>860</v>
      </c>
      <c r="C45" s="929">
        <f>SUM(D45,K45,L45,Q45)</f>
        <v>48</v>
      </c>
      <c r="D45" s="929">
        <f>SUM(E45:J45)</f>
        <v>37</v>
      </c>
      <c r="E45" s="938" t="s">
        <v>110</v>
      </c>
      <c r="F45" s="938">
        <v>1</v>
      </c>
      <c r="G45" s="938" t="s">
        <v>110</v>
      </c>
      <c r="H45" s="938" t="s">
        <v>110</v>
      </c>
      <c r="I45" s="938">
        <v>14</v>
      </c>
      <c r="J45" s="941">
        <v>22</v>
      </c>
      <c r="K45" s="938" t="s">
        <v>110</v>
      </c>
      <c r="L45" s="938">
        <f>SUM(M45:P45)</f>
        <v>0</v>
      </c>
      <c r="M45" s="938" t="s">
        <v>110</v>
      </c>
      <c r="N45" s="938" t="s">
        <v>110</v>
      </c>
      <c r="O45" s="938" t="s">
        <v>110</v>
      </c>
      <c r="P45" s="938" t="s">
        <v>110</v>
      </c>
      <c r="Q45" s="938">
        <f>SUM(R45:T45)</f>
        <v>11</v>
      </c>
      <c r="R45" s="938">
        <v>1</v>
      </c>
      <c r="S45" s="940">
        <v>9</v>
      </c>
      <c r="T45" s="941">
        <v>1</v>
      </c>
    </row>
    <row r="46" spans="1:20" ht="19.5" customHeight="1">
      <c r="A46" s="928"/>
      <c r="B46" s="924" t="s">
        <v>861</v>
      </c>
      <c r="C46" s="929">
        <f>SUM(D46,K46,L46,Q46)</f>
        <v>8</v>
      </c>
      <c r="D46" s="929">
        <f>SUM(E46:J46)</f>
        <v>6</v>
      </c>
      <c r="E46" s="938" t="s">
        <v>110</v>
      </c>
      <c r="F46" s="938" t="s">
        <v>110</v>
      </c>
      <c r="G46" s="938" t="s">
        <v>110</v>
      </c>
      <c r="H46" s="938" t="s">
        <v>110</v>
      </c>
      <c r="I46" s="938">
        <v>2</v>
      </c>
      <c r="J46" s="941">
        <v>4</v>
      </c>
      <c r="K46" s="938" t="s">
        <v>110</v>
      </c>
      <c r="L46" s="938">
        <f>SUM(M46:P46)</f>
        <v>1</v>
      </c>
      <c r="M46" s="938" t="s">
        <v>110</v>
      </c>
      <c r="N46" s="938" t="s">
        <v>110</v>
      </c>
      <c r="O46" s="938">
        <v>1</v>
      </c>
      <c r="P46" s="938" t="s">
        <v>110</v>
      </c>
      <c r="Q46" s="938">
        <f>SUM(R46:T46)</f>
        <v>1</v>
      </c>
      <c r="R46" s="938" t="s">
        <v>110</v>
      </c>
      <c r="S46" s="940">
        <v>1</v>
      </c>
      <c r="T46" s="941" t="s">
        <v>110</v>
      </c>
    </row>
    <row r="47" spans="1:20" ht="31.5" customHeight="1">
      <c r="A47" s="923" t="s">
        <v>748</v>
      </c>
      <c r="B47" s="924" t="s">
        <v>749</v>
      </c>
      <c r="C47" s="929">
        <f aca="true" t="shared" si="16" ref="C47:T47">SUM(C48:C49)</f>
        <v>40</v>
      </c>
      <c r="D47" s="929">
        <f t="shared" si="16"/>
        <v>26</v>
      </c>
      <c r="E47" s="939">
        <f t="shared" si="16"/>
        <v>0</v>
      </c>
      <c r="F47" s="939">
        <f t="shared" si="16"/>
        <v>0</v>
      </c>
      <c r="G47" s="939">
        <f t="shared" si="16"/>
        <v>0</v>
      </c>
      <c r="H47" s="929">
        <f t="shared" si="16"/>
        <v>0</v>
      </c>
      <c r="I47" s="939">
        <f t="shared" si="16"/>
        <v>10</v>
      </c>
      <c r="J47" s="943">
        <f t="shared" si="16"/>
        <v>16</v>
      </c>
      <c r="K47" s="939">
        <f t="shared" si="16"/>
        <v>0</v>
      </c>
      <c r="L47" s="939">
        <f t="shared" si="16"/>
        <v>0</v>
      </c>
      <c r="M47" s="939">
        <f t="shared" si="16"/>
        <v>0</v>
      </c>
      <c r="N47" s="939">
        <f t="shared" si="16"/>
        <v>0</v>
      </c>
      <c r="O47" s="939">
        <f t="shared" si="16"/>
        <v>0</v>
      </c>
      <c r="P47" s="939">
        <f t="shared" si="16"/>
        <v>0</v>
      </c>
      <c r="Q47" s="929">
        <f t="shared" si="16"/>
        <v>14</v>
      </c>
      <c r="R47" s="939">
        <f t="shared" si="16"/>
        <v>0</v>
      </c>
      <c r="S47" s="942">
        <f t="shared" si="16"/>
        <v>14</v>
      </c>
      <c r="T47" s="943">
        <f t="shared" si="16"/>
        <v>0</v>
      </c>
    </row>
    <row r="48" spans="1:20" ht="19.5" customHeight="1">
      <c r="A48" s="928"/>
      <c r="B48" s="924" t="s">
        <v>750</v>
      </c>
      <c r="C48" s="929">
        <f>SUM(D48,K48,L48,Q48)</f>
        <v>36</v>
      </c>
      <c r="D48" s="929">
        <f>SUM(E48:J48)</f>
        <v>24</v>
      </c>
      <c r="E48" s="938" t="s">
        <v>110</v>
      </c>
      <c r="F48" s="938" t="s">
        <v>110</v>
      </c>
      <c r="G48" s="938" t="s">
        <v>110</v>
      </c>
      <c r="H48" s="938" t="s">
        <v>110</v>
      </c>
      <c r="I48" s="938">
        <v>10</v>
      </c>
      <c r="J48" s="941">
        <v>14</v>
      </c>
      <c r="K48" s="938" t="s">
        <v>110</v>
      </c>
      <c r="L48" s="938">
        <f>SUM(M48:P48)</f>
        <v>0</v>
      </c>
      <c r="M48" s="938" t="s">
        <v>110</v>
      </c>
      <c r="N48" s="938" t="s">
        <v>110</v>
      </c>
      <c r="O48" s="938" t="s">
        <v>110</v>
      </c>
      <c r="P48" s="938" t="s">
        <v>110</v>
      </c>
      <c r="Q48" s="938">
        <f>SUM(R48:T48)</f>
        <v>12</v>
      </c>
      <c r="R48" s="938" t="s">
        <v>110</v>
      </c>
      <c r="S48" s="940">
        <v>12</v>
      </c>
      <c r="T48" s="941" t="s">
        <v>110</v>
      </c>
    </row>
    <row r="49" spans="1:20" ht="19.5" customHeight="1">
      <c r="A49" s="928"/>
      <c r="B49" s="924" t="s">
        <v>751</v>
      </c>
      <c r="C49" s="929">
        <f>SUM(D49,K49,L49,Q49)</f>
        <v>4</v>
      </c>
      <c r="D49" s="929">
        <f>SUM(E49:J49)</f>
        <v>2</v>
      </c>
      <c r="E49" s="938" t="s">
        <v>110</v>
      </c>
      <c r="F49" s="938" t="s">
        <v>110</v>
      </c>
      <c r="G49" s="938" t="s">
        <v>110</v>
      </c>
      <c r="H49" s="938" t="s">
        <v>110</v>
      </c>
      <c r="I49" s="938" t="s">
        <v>110</v>
      </c>
      <c r="J49" s="941">
        <v>2</v>
      </c>
      <c r="K49" s="938" t="s">
        <v>110</v>
      </c>
      <c r="L49" s="938">
        <f>SUM(M49:P49)</f>
        <v>0</v>
      </c>
      <c r="M49" s="938" t="s">
        <v>110</v>
      </c>
      <c r="N49" s="938" t="s">
        <v>110</v>
      </c>
      <c r="O49" s="938" t="s">
        <v>110</v>
      </c>
      <c r="P49" s="938" t="s">
        <v>110</v>
      </c>
      <c r="Q49" s="938">
        <f>SUM(R49:T49)</f>
        <v>2</v>
      </c>
      <c r="R49" s="938" t="s">
        <v>110</v>
      </c>
      <c r="S49" s="940">
        <v>2</v>
      </c>
      <c r="T49" s="941" t="s">
        <v>110</v>
      </c>
    </row>
    <row r="50" spans="1:22" ht="31.5" customHeight="1">
      <c r="A50" s="932" t="s">
        <v>706</v>
      </c>
      <c r="B50" s="933" t="s">
        <v>749</v>
      </c>
      <c r="C50" s="944">
        <v>50.5</v>
      </c>
      <c r="D50" s="944">
        <v>50.1</v>
      </c>
      <c r="E50" s="945" t="s">
        <v>110</v>
      </c>
      <c r="F50" s="945">
        <v>39.3</v>
      </c>
      <c r="G50" s="945">
        <v>45.8</v>
      </c>
      <c r="H50" s="945">
        <v>30.3</v>
      </c>
      <c r="I50" s="945">
        <v>53.2</v>
      </c>
      <c r="J50" s="947">
        <v>43.5</v>
      </c>
      <c r="K50" s="945" t="s">
        <v>110</v>
      </c>
      <c r="L50" s="945">
        <v>47</v>
      </c>
      <c r="M50" s="945">
        <v>38.1</v>
      </c>
      <c r="N50" s="945">
        <v>49.1</v>
      </c>
      <c r="O50" s="945">
        <v>55.7</v>
      </c>
      <c r="P50" s="945" t="s">
        <v>110</v>
      </c>
      <c r="Q50" s="1235" t="s">
        <v>752</v>
      </c>
      <c r="R50" s="945">
        <v>49.4</v>
      </c>
      <c r="S50" s="946">
        <v>72.9</v>
      </c>
      <c r="T50" s="947">
        <v>80.3</v>
      </c>
      <c r="U50" s="1236"/>
      <c r="V50" s="1236"/>
    </row>
    <row r="51" spans="1:22" ht="19.5" customHeight="1">
      <c r="A51" s="923" t="s">
        <v>707</v>
      </c>
      <c r="B51" s="924" t="s">
        <v>750</v>
      </c>
      <c r="C51" s="948">
        <v>51.6</v>
      </c>
      <c r="D51" s="948">
        <v>51.3</v>
      </c>
      <c r="E51" s="949" t="s">
        <v>110</v>
      </c>
      <c r="F51" s="949">
        <v>40</v>
      </c>
      <c r="G51" s="949">
        <v>46.3</v>
      </c>
      <c r="H51" s="949">
        <v>30.2</v>
      </c>
      <c r="I51" s="949">
        <v>53.3</v>
      </c>
      <c r="J51" s="951">
        <v>44.5</v>
      </c>
      <c r="K51" s="949" t="s">
        <v>110</v>
      </c>
      <c r="L51" s="949">
        <v>45.8</v>
      </c>
      <c r="M51" s="949">
        <v>37.9</v>
      </c>
      <c r="N51" s="949">
        <v>52.8</v>
      </c>
      <c r="O51" s="949">
        <v>51.8</v>
      </c>
      <c r="P51" s="949" t="s">
        <v>110</v>
      </c>
      <c r="Q51" s="1237" t="s">
        <v>752</v>
      </c>
      <c r="R51" s="949">
        <v>52.2</v>
      </c>
      <c r="S51" s="950">
        <v>75.3</v>
      </c>
      <c r="T51" s="951">
        <v>80.3</v>
      </c>
      <c r="U51" s="1236"/>
      <c r="V51" s="1236"/>
    </row>
    <row r="52" spans="1:22" ht="19.5" customHeight="1" thickBot="1">
      <c r="A52" s="952" t="s">
        <v>707</v>
      </c>
      <c r="B52" s="953" t="s">
        <v>751</v>
      </c>
      <c r="C52" s="954">
        <v>44.1</v>
      </c>
      <c r="D52" s="954">
        <v>43.5</v>
      </c>
      <c r="E52" s="955" t="s">
        <v>110</v>
      </c>
      <c r="F52" s="955">
        <v>37.1</v>
      </c>
      <c r="G52" s="955">
        <v>36.9</v>
      </c>
      <c r="H52" s="955">
        <v>30.4</v>
      </c>
      <c r="I52" s="955">
        <v>50.5</v>
      </c>
      <c r="J52" s="957">
        <v>42</v>
      </c>
      <c r="K52" s="955" t="s">
        <v>110</v>
      </c>
      <c r="L52" s="955">
        <v>49.6</v>
      </c>
      <c r="M52" s="955">
        <v>39.1</v>
      </c>
      <c r="N52" s="955">
        <v>34.3</v>
      </c>
      <c r="O52" s="955">
        <v>58.3</v>
      </c>
      <c r="P52" s="955" t="s">
        <v>110</v>
      </c>
      <c r="Q52" s="1238" t="s">
        <v>752</v>
      </c>
      <c r="R52" s="955">
        <v>47</v>
      </c>
      <c r="S52" s="956">
        <v>64.1</v>
      </c>
      <c r="T52" s="957" t="s">
        <v>110</v>
      </c>
      <c r="U52" s="1236"/>
      <c r="V52" s="1236"/>
    </row>
  </sheetData>
  <sheetProtection/>
  <mergeCells count="13">
    <mergeCell ref="A2:B4"/>
    <mergeCell ref="D2:J2"/>
    <mergeCell ref="L2:P2"/>
    <mergeCell ref="E3:F3"/>
    <mergeCell ref="G3:H3"/>
    <mergeCell ref="I3:J3"/>
    <mergeCell ref="N3:N4"/>
    <mergeCell ref="M3:M4"/>
    <mergeCell ref="O3:O4"/>
    <mergeCell ref="S3:S4"/>
    <mergeCell ref="R1:T1"/>
    <mergeCell ref="Q2:T2"/>
    <mergeCell ref="T3:T4"/>
  </mergeCells>
  <printOptions/>
  <pageMargins left="0.7874015748031497" right="0.6692913385826772" top="0.7480314960629921" bottom="0.5511811023622047" header="0.5118110236220472" footer="0.5118110236220472"/>
  <pageSetup horizontalDpi="300" verticalDpi="300" orientation="portrait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83"/>
  <sheetViews>
    <sheetView zoomScale="90" zoomScaleNormal="90" zoomScalePageLayoutView="0" workbookViewId="0" topLeftCell="A1">
      <selection activeCell="A2" sqref="A2"/>
    </sheetView>
  </sheetViews>
  <sheetFormatPr defaultColWidth="9.00390625" defaultRowHeight="14.25"/>
  <cols>
    <col min="1" max="1" width="7.375" style="775" customWidth="1"/>
    <col min="2" max="2" width="9.625" style="775" customWidth="1"/>
    <col min="3" max="3" width="7.875" style="1123" customWidth="1"/>
    <col min="4" max="4" width="8.625" style="1245" customWidth="1"/>
    <col min="5" max="5" width="5.625" style="902" customWidth="1"/>
    <col min="6" max="6" width="6.375" style="902" customWidth="1"/>
    <col min="7" max="7" width="5.875" style="902" customWidth="1"/>
    <col min="8" max="8" width="5.625" style="902" customWidth="1"/>
    <col min="9" max="9" width="5.75390625" style="902" customWidth="1"/>
    <col min="10" max="10" width="6.375" style="1123" customWidth="1"/>
    <col min="11" max="12" width="5.125" style="775" customWidth="1"/>
    <col min="13" max="13" width="5.75390625" style="775" customWidth="1"/>
    <col min="14" max="15" width="5.625" style="902" customWidth="1"/>
    <col min="16" max="16" width="5.75390625" style="1123" customWidth="1"/>
    <col min="17" max="19" width="4.625" style="775" customWidth="1"/>
    <col min="20" max="23" width="1.625" style="775" customWidth="1"/>
    <col min="24" max="16384" width="9.00390625" style="775" customWidth="1"/>
  </cols>
  <sheetData>
    <row r="1" spans="1:16" s="773" customFormat="1" ht="34.5" customHeight="1">
      <c r="A1" s="1121" t="s">
        <v>887</v>
      </c>
      <c r="C1" s="1122"/>
      <c r="D1" s="1244"/>
      <c r="E1" s="774"/>
      <c r="F1" s="774"/>
      <c r="G1" s="774"/>
      <c r="H1" s="774"/>
      <c r="I1" s="774"/>
      <c r="J1" s="1122"/>
      <c r="N1" s="774"/>
      <c r="O1" s="774"/>
      <c r="P1" s="1122"/>
    </row>
    <row r="2" spans="15:19" ht="15.75" customHeight="1" thickBot="1">
      <c r="O2" s="906" t="s">
        <v>863</v>
      </c>
      <c r="P2" s="777"/>
      <c r="Q2" s="777"/>
      <c r="R2" s="777"/>
      <c r="S2" s="777"/>
    </row>
    <row r="3" spans="1:19" ht="16.5" customHeight="1">
      <c r="A3" s="1125"/>
      <c r="B3" s="1126"/>
      <c r="C3" s="1246"/>
      <c r="D3" s="1535" t="s">
        <v>864</v>
      </c>
      <c r="E3" s="1536"/>
      <c r="F3" s="1536"/>
      <c r="G3" s="1536"/>
      <c r="H3" s="1536"/>
      <c r="I3" s="1537"/>
      <c r="J3" s="1538" t="s">
        <v>865</v>
      </c>
      <c r="K3" s="1539"/>
      <c r="L3" s="1539"/>
      <c r="M3" s="1539"/>
      <c r="N3" s="1539"/>
      <c r="O3" s="1540"/>
      <c r="P3" s="1510" t="s">
        <v>866</v>
      </c>
      <c r="Q3" s="1511"/>
      <c r="R3" s="1511"/>
      <c r="S3" s="1512"/>
    </row>
    <row r="4" spans="1:19" ht="4.5" customHeight="1">
      <c r="A4" s="963"/>
      <c r="B4" s="966"/>
      <c r="C4" s="1247"/>
      <c r="D4" s="1248"/>
      <c r="E4" s="1541" t="s">
        <v>867</v>
      </c>
      <c r="F4" s="1542"/>
      <c r="G4" s="1545" t="s">
        <v>868</v>
      </c>
      <c r="H4" s="1546"/>
      <c r="I4" s="1542"/>
      <c r="J4" s="1251"/>
      <c r="K4" s="1548" t="s">
        <v>869</v>
      </c>
      <c r="L4" s="1514"/>
      <c r="M4" s="1549" t="s">
        <v>870</v>
      </c>
      <c r="N4" s="1550"/>
      <c r="O4" s="1253"/>
      <c r="P4" s="1254"/>
      <c r="Q4" s="1136"/>
      <c r="R4" s="1136"/>
      <c r="S4" s="1137"/>
    </row>
    <row r="5" spans="1:19" ht="15" customHeight="1">
      <c r="A5" s="963" t="s">
        <v>871</v>
      </c>
      <c r="B5" s="964" t="s">
        <v>827</v>
      </c>
      <c r="C5" s="1554" t="s">
        <v>289</v>
      </c>
      <c r="D5" s="1138"/>
      <c r="E5" s="1543"/>
      <c r="F5" s="1544"/>
      <c r="G5" s="1543"/>
      <c r="H5" s="1547"/>
      <c r="I5" s="1544"/>
      <c r="J5" s="1503"/>
      <c r="K5" s="1515"/>
      <c r="L5" s="1516"/>
      <c r="M5" s="1551"/>
      <c r="N5" s="1552"/>
      <c r="O5" s="1442" t="s">
        <v>872</v>
      </c>
      <c r="P5" s="1503"/>
      <c r="Q5" s="1442" t="s">
        <v>873</v>
      </c>
      <c r="R5" s="1438" t="s">
        <v>822</v>
      </c>
      <c r="S5" s="1517" t="s">
        <v>651</v>
      </c>
    </row>
    <row r="6" spans="1:19" ht="4.5" customHeight="1">
      <c r="A6" s="963"/>
      <c r="B6" s="964"/>
      <c r="C6" s="1554"/>
      <c r="D6" s="1138"/>
      <c r="E6" s="1249"/>
      <c r="F6" s="1255"/>
      <c r="G6" s="1250"/>
      <c r="H6" s="1256"/>
      <c r="I6" s="1257"/>
      <c r="J6" s="1503"/>
      <c r="K6" s="1252"/>
      <c r="L6" s="1258"/>
      <c r="M6" s="1259"/>
      <c r="N6" s="1259"/>
      <c r="O6" s="1442"/>
      <c r="P6" s="1503"/>
      <c r="Q6" s="1442"/>
      <c r="R6" s="1438"/>
      <c r="S6" s="1553"/>
    </row>
    <row r="7" spans="1:19" ht="120" customHeight="1">
      <c r="A7" s="1139" t="s">
        <v>833</v>
      </c>
      <c r="B7" s="966"/>
      <c r="C7" s="1554"/>
      <c r="D7" s="1138"/>
      <c r="E7" s="1438" t="s">
        <v>874</v>
      </c>
      <c r="F7" s="1438" t="s">
        <v>875</v>
      </c>
      <c r="G7" s="1438" t="s">
        <v>876</v>
      </c>
      <c r="H7" s="1438" t="s">
        <v>877</v>
      </c>
      <c r="I7" s="1438" t="s">
        <v>178</v>
      </c>
      <c r="J7" s="1503"/>
      <c r="K7" s="1438" t="s">
        <v>878</v>
      </c>
      <c r="L7" s="1442" t="s">
        <v>879</v>
      </c>
      <c r="M7" s="1534" t="s">
        <v>880</v>
      </c>
      <c r="N7" s="1442" t="s">
        <v>881</v>
      </c>
      <c r="O7" s="1442"/>
      <c r="P7" s="1503"/>
      <c r="Q7" s="1444"/>
      <c r="R7" s="1438"/>
      <c r="S7" s="1518"/>
    </row>
    <row r="8" spans="1:19" ht="15.75" customHeight="1">
      <c r="A8" s="1140"/>
      <c r="B8" s="1141"/>
      <c r="C8" s="1247"/>
      <c r="D8" s="1138"/>
      <c r="E8" s="1438"/>
      <c r="F8" s="1438"/>
      <c r="G8" s="1438"/>
      <c r="H8" s="1438"/>
      <c r="I8" s="1438"/>
      <c r="J8" s="1503"/>
      <c r="K8" s="1438"/>
      <c r="L8" s="1442"/>
      <c r="M8" s="1534"/>
      <c r="N8" s="1442"/>
      <c r="O8" s="1442"/>
      <c r="P8" s="1503"/>
      <c r="Q8" s="1444"/>
      <c r="R8" s="1438"/>
      <c r="S8" s="1519"/>
    </row>
    <row r="9" spans="1:21" ht="4.5" customHeight="1" thickBot="1">
      <c r="A9" s="799"/>
      <c r="B9" s="800"/>
      <c r="C9" s="1260"/>
      <c r="D9" s="1261"/>
      <c r="E9" s="1146"/>
      <c r="F9" s="1147"/>
      <c r="G9" s="809"/>
      <c r="H9" s="1146"/>
      <c r="I9" s="1146"/>
      <c r="J9" s="1149"/>
      <c r="K9" s="1146"/>
      <c r="L9" s="1147"/>
      <c r="M9" s="1262"/>
      <c r="N9" s="809"/>
      <c r="O9" s="809"/>
      <c r="P9" s="1261"/>
      <c r="Q9" s="804"/>
      <c r="R9" s="1146"/>
      <c r="S9" s="810"/>
      <c r="T9" s="777"/>
      <c r="U9" s="777"/>
    </row>
    <row r="10" spans="1:21" ht="15" customHeight="1">
      <c r="A10" s="797"/>
      <c r="B10" s="811" t="s">
        <v>655</v>
      </c>
      <c r="C10" s="1263">
        <v>11803</v>
      </c>
      <c r="D10" s="1263">
        <v>8445</v>
      </c>
      <c r="E10" s="1264">
        <v>695</v>
      </c>
      <c r="F10" s="1265">
        <v>5462</v>
      </c>
      <c r="G10" s="1266">
        <v>2153</v>
      </c>
      <c r="H10" s="1264">
        <v>20</v>
      </c>
      <c r="I10" s="1264">
        <v>115</v>
      </c>
      <c r="J10" s="1267">
        <v>2216</v>
      </c>
      <c r="K10" s="1264">
        <v>191</v>
      </c>
      <c r="L10" s="1265">
        <v>137</v>
      </c>
      <c r="M10" s="1266">
        <v>1110</v>
      </c>
      <c r="N10" s="1266">
        <v>627</v>
      </c>
      <c r="O10" s="1266">
        <v>151</v>
      </c>
      <c r="P10" s="1263">
        <v>1142</v>
      </c>
      <c r="Q10" s="1268">
        <v>208</v>
      </c>
      <c r="R10" s="1264">
        <v>934</v>
      </c>
      <c r="S10" s="1269">
        <v>0</v>
      </c>
      <c r="T10" s="777"/>
      <c r="U10" s="777"/>
    </row>
    <row r="11" spans="1:21" ht="15" customHeight="1">
      <c r="A11" s="797"/>
      <c r="B11" s="815">
        <v>18</v>
      </c>
      <c r="C11" s="1263">
        <v>12458</v>
      </c>
      <c r="D11" s="1263">
        <v>8980</v>
      </c>
      <c r="E11" s="1264">
        <v>679</v>
      </c>
      <c r="F11" s="1265">
        <v>5993</v>
      </c>
      <c r="G11" s="1266">
        <v>2159</v>
      </c>
      <c r="H11" s="1264">
        <v>18</v>
      </c>
      <c r="I11" s="1264">
        <v>131</v>
      </c>
      <c r="J11" s="1267">
        <v>2330</v>
      </c>
      <c r="K11" s="1264">
        <v>192</v>
      </c>
      <c r="L11" s="1265">
        <v>132</v>
      </c>
      <c r="M11" s="1266">
        <v>1130</v>
      </c>
      <c r="N11" s="1266">
        <v>711</v>
      </c>
      <c r="O11" s="1266">
        <v>165</v>
      </c>
      <c r="P11" s="1263">
        <v>1148</v>
      </c>
      <c r="Q11" s="1268">
        <v>229</v>
      </c>
      <c r="R11" s="1264">
        <v>916</v>
      </c>
      <c r="S11" s="1270">
        <v>3</v>
      </c>
      <c r="T11" s="777"/>
      <c r="U11" s="777"/>
    </row>
    <row r="12" spans="1:19" s="822" customFormat="1" ht="27.75" customHeight="1">
      <c r="A12" s="817"/>
      <c r="B12" s="818">
        <v>20</v>
      </c>
      <c r="C12" s="1271">
        <f aca="true" t="shared" si="0" ref="C12:S12">SUM(C13,C23,C24,C25,C26,C27,C31,C34,C35,C40,C47,C52,C56,C60,C64,C67,C70)</f>
        <v>13237</v>
      </c>
      <c r="D12" s="1271">
        <f t="shared" si="0"/>
        <v>9547</v>
      </c>
      <c r="E12" s="1271">
        <f t="shared" si="0"/>
        <v>699</v>
      </c>
      <c r="F12" s="1272">
        <f t="shared" si="0"/>
        <v>6472</v>
      </c>
      <c r="G12" s="1273">
        <f t="shared" si="0"/>
        <v>2239</v>
      </c>
      <c r="H12" s="1271">
        <f t="shared" si="0"/>
        <v>6</v>
      </c>
      <c r="I12" s="1271">
        <f t="shared" si="0"/>
        <v>131</v>
      </c>
      <c r="J12" s="1272">
        <f t="shared" si="0"/>
        <v>2489</v>
      </c>
      <c r="K12" s="1271">
        <f t="shared" si="0"/>
        <v>234</v>
      </c>
      <c r="L12" s="1274">
        <f t="shared" si="0"/>
        <v>146</v>
      </c>
      <c r="M12" s="1273">
        <f t="shared" si="0"/>
        <v>1165</v>
      </c>
      <c r="N12" s="1273">
        <f t="shared" si="0"/>
        <v>772</v>
      </c>
      <c r="O12" s="1273">
        <f t="shared" si="0"/>
        <v>172</v>
      </c>
      <c r="P12" s="1271">
        <f t="shared" si="0"/>
        <v>1201</v>
      </c>
      <c r="Q12" s="1273">
        <f t="shared" si="0"/>
        <v>281</v>
      </c>
      <c r="R12" s="1271">
        <f t="shared" si="0"/>
        <v>914</v>
      </c>
      <c r="S12" s="1275">
        <f t="shared" si="0"/>
        <v>6</v>
      </c>
    </row>
    <row r="13" spans="1:22" s="829" customFormat="1" ht="15.75" customHeight="1">
      <c r="A13" s="826" t="s">
        <v>100</v>
      </c>
      <c r="B13" s="827" t="s">
        <v>100</v>
      </c>
      <c r="C13" s="1276">
        <f aca="true" t="shared" si="1" ref="C13:S13">SUM(C14:C22)</f>
        <v>4942</v>
      </c>
      <c r="D13" s="1276">
        <f t="shared" si="1"/>
        <v>3112</v>
      </c>
      <c r="E13" s="1277">
        <f t="shared" si="1"/>
        <v>185</v>
      </c>
      <c r="F13" s="1278">
        <f t="shared" si="1"/>
        <v>2213</v>
      </c>
      <c r="G13" s="1279">
        <f t="shared" si="1"/>
        <v>675</v>
      </c>
      <c r="H13" s="1277">
        <f t="shared" si="1"/>
        <v>2</v>
      </c>
      <c r="I13" s="1278">
        <f t="shared" si="1"/>
        <v>37</v>
      </c>
      <c r="J13" s="1279">
        <f t="shared" si="1"/>
        <v>1328</v>
      </c>
      <c r="K13" s="1279">
        <f t="shared" si="1"/>
        <v>140</v>
      </c>
      <c r="L13" s="1280">
        <f t="shared" si="1"/>
        <v>124</v>
      </c>
      <c r="M13" s="1278">
        <f t="shared" si="1"/>
        <v>699</v>
      </c>
      <c r="N13" s="1279">
        <f t="shared" si="1"/>
        <v>286</v>
      </c>
      <c r="O13" s="1279">
        <f t="shared" si="1"/>
        <v>79</v>
      </c>
      <c r="P13" s="1277">
        <f t="shared" si="1"/>
        <v>502</v>
      </c>
      <c r="Q13" s="1281">
        <f t="shared" si="1"/>
        <v>143</v>
      </c>
      <c r="R13" s="1278">
        <f t="shared" si="1"/>
        <v>356</v>
      </c>
      <c r="S13" s="1282">
        <f t="shared" si="1"/>
        <v>3</v>
      </c>
      <c r="V13" s="775"/>
    </row>
    <row r="14" spans="1:22" s="829" customFormat="1" ht="15.75" customHeight="1">
      <c r="A14" s="1174"/>
      <c r="B14" s="831" t="s">
        <v>656</v>
      </c>
      <c r="C14" s="1276">
        <f aca="true" t="shared" si="2" ref="C14:C26">SUM(D14,J14,P14)</f>
        <v>633</v>
      </c>
      <c r="D14" s="1276">
        <f aca="true" t="shared" si="3" ref="D14:D26">SUM(E14:I14)</f>
        <v>363</v>
      </c>
      <c r="E14" s="1283">
        <v>19</v>
      </c>
      <c r="F14" s="1284">
        <v>289</v>
      </c>
      <c r="G14" s="1285">
        <v>53</v>
      </c>
      <c r="H14" s="1283">
        <v>1</v>
      </c>
      <c r="I14" s="1284">
        <v>1</v>
      </c>
      <c r="J14" s="1285">
        <f aca="true" t="shared" si="4" ref="J14:J26">SUM(K14:O14)</f>
        <v>163</v>
      </c>
      <c r="K14" s="1285">
        <v>53</v>
      </c>
      <c r="L14" s="1280">
        <v>59</v>
      </c>
      <c r="M14" s="1284">
        <v>18</v>
      </c>
      <c r="N14" s="1285">
        <v>31</v>
      </c>
      <c r="O14" s="1285">
        <v>2</v>
      </c>
      <c r="P14" s="1283">
        <f aca="true" t="shared" si="5" ref="P14:P26">SUM(Q14:S14)</f>
        <v>107</v>
      </c>
      <c r="Q14" s="1281">
        <v>20</v>
      </c>
      <c r="R14" s="1284">
        <v>86</v>
      </c>
      <c r="S14" s="1286">
        <v>1</v>
      </c>
      <c r="V14" s="775"/>
    </row>
    <row r="15" spans="1:22" s="829" customFormat="1" ht="15.75" customHeight="1">
      <c r="A15" s="1174"/>
      <c r="B15" s="831" t="s">
        <v>657</v>
      </c>
      <c r="C15" s="1276">
        <f t="shared" si="2"/>
        <v>359</v>
      </c>
      <c r="D15" s="1276">
        <f t="shared" si="3"/>
        <v>281</v>
      </c>
      <c r="E15" s="1283">
        <v>26</v>
      </c>
      <c r="F15" s="1284">
        <v>221</v>
      </c>
      <c r="G15" s="1285">
        <v>30</v>
      </c>
      <c r="H15" s="1283">
        <v>0</v>
      </c>
      <c r="I15" s="1284">
        <v>4</v>
      </c>
      <c r="J15" s="1285">
        <f t="shared" si="4"/>
        <v>32</v>
      </c>
      <c r="K15" s="1285">
        <v>4</v>
      </c>
      <c r="L15" s="1280">
        <v>1</v>
      </c>
      <c r="M15" s="1284">
        <v>2</v>
      </c>
      <c r="N15" s="1285">
        <v>25</v>
      </c>
      <c r="O15" s="1285">
        <v>0</v>
      </c>
      <c r="P15" s="1283">
        <f t="shared" si="5"/>
        <v>46</v>
      </c>
      <c r="Q15" s="1281">
        <v>2</v>
      </c>
      <c r="R15" s="1284">
        <v>43</v>
      </c>
      <c r="S15" s="1286">
        <v>1</v>
      </c>
      <c r="V15" s="775"/>
    </row>
    <row r="16" spans="1:22" s="829" customFormat="1" ht="15.75" customHeight="1">
      <c r="A16" s="1174"/>
      <c r="B16" s="835" t="s">
        <v>658</v>
      </c>
      <c r="C16" s="1276">
        <f t="shared" si="2"/>
        <v>395</v>
      </c>
      <c r="D16" s="1276">
        <f t="shared" si="3"/>
        <v>328</v>
      </c>
      <c r="E16" s="1283">
        <v>24</v>
      </c>
      <c r="F16" s="1284">
        <v>231</v>
      </c>
      <c r="G16" s="1285">
        <v>66</v>
      </c>
      <c r="H16" s="1283">
        <v>1</v>
      </c>
      <c r="I16" s="1284">
        <v>6</v>
      </c>
      <c r="J16" s="1285">
        <f t="shared" si="4"/>
        <v>43</v>
      </c>
      <c r="K16" s="1285">
        <v>0</v>
      </c>
      <c r="L16" s="1280">
        <v>0</v>
      </c>
      <c r="M16" s="1284">
        <v>1</v>
      </c>
      <c r="N16" s="1285">
        <v>16</v>
      </c>
      <c r="O16" s="1285">
        <v>26</v>
      </c>
      <c r="P16" s="1283">
        <f t="shared" si="5"/>
        <v>24</v>
      </c>
      <c r="Q16" s="1281">
        <v>7</v>
      </c>
      <c r="R16" s="1284">
        <v>16</v>
      </c>
      <c r="S16" s="1286">
        <v>1</v>
      </c>
      <c r="V16" s="775"/>
    </row>
    <row r="17" spans="1:22" s="829" customFormat="1" ht="15.75" customHeight="1">
      <c r="A17" s="1174"/>
      <c r="B17" s="831" t="s">
        <v>659</v>
      </c>
      <c r="C17" s="1276">
        <f t="shared" si="2"/>
        <v>239</v>
      </c>
      <c r="D17" s="1276">
        <f t="shared" si="3"/>
        <v>214</v>
      </c>
      <c r="E17" s="1283">
        <v>20</v>
      </c>
      <c r="F17" s="1284">
        <v>151</v>
      </c>
      <c r="G17" s="1285">
        <v>42</v>
      </c>
      <c r="H17" s="1283">
        <v>0</v>
      </c>
      <c r="I17" s="1284">
        <v>1</v>
      </c>
      <c r="J17" s="1285">
        <f t="shared" si="4"/>
        <v>21</v>
      </c>
      <c r="K17" s="1285">
        <v>2</v>
      </c>
      <c r="L17" s="1280">
        <v>0</v>
      </c>
      <c r="M17" s="1284">
        <v>4</v>
      </c>
      <c r="N17" s="1285">
        <v>14</v>
      </c>
      <c r="O17" s="1285">
        <v>1</v>
      </c>
      <c r="P17" s="1283">
        <f t="shared" si="5"/>
        <v>4</v>
      </c>
      <c r="Q17" s="1281">
        <v>4</v>
      </c>
      <c r="R17" s="1284">
        <v>0</v>
      </c>
      <c r="S17" s="1286">
        <v>0</v>
      </c>
      <c r="V17" s="775"/>
    </row>
    <row r="18" spans="1:22" s="829" customFormat="1" ht="15.75" customHeight="1">
      <c r="A18" s="1174"/>
      <c r="B18" s="831" t="s">
        <v>660</v>
      </c>
      <c r="C18" s="1276">
        <f t="shared" si="2"/>
        <v>319</v>
      </c>
      <c r="D18" s="1276">
        <f t="shared" si="3"/>
        <v>274</v>
      </c>
      <c r="E18" s="1283">
        <v>11</v>
      </c>
      <c r="F18" s="1284">
        <v>203</v>
      </c>
      <c r="G18" s="1285">
        <v>57</v>
      </c>
      <c r="H18" s="1283">
        <v>0</v>
      </c>
      <c r="I18" s="1284">
        <v>3</v>
      </c>
      <c r="J18" s="1285">
        <f t="shared" si="4"/>
        <v>22</v>
      </c>
      <c r="K18" s="1285">
        <v>2</v>
      </c>
      <c r="L18" s="1280">
        <v>0</v>
      </c>
      <c r="M18" s="1284">
        <v>2</v>
      </c>
      <c r="N18" s="1285">
        <v>17</v>
      </c>
      <c r="O18" s="1285">
        <v>1</v>
      </c>
      <c r="P18" s="1283">
        <f t="shared" si="5"/>
        <v>23</v>
      </c>
      <c r="Q18" s="1281">
        <v>4</v>
      </c>
      <c r="R18" s="1284">
        <v>19</v>
      </c>
      <c r="S18" s="1286">
        <v>0</v>
      </c>
      <c r="V18" s="775"/>
    </row>
    <row r="19" spans="1:22" s="829" customFormat="1" ht="15.75" customHeight="1">
      <c r="A19" s="1174"/>
      <c r="B19" s="831" t="s">
        <v>661</v>
      </c>
      <c r="C19" s="1276">
        <f t="shared" si="2"/>
        <v>440</v>
      </c>
      <c r="D19" s="1276">
        <f t="shared" si="3"/>
        <v>371</v>
      </c>
      <c r="E19" s="1283">
        <v>21</v>
      </c>
      <c r="F19" s="1284">
        <v>294</v>
      </c>
      <c r="G19" s="1285">
        <v>55</v>
      </c>
      <c r="H19" s="1283">
        <v>0</v>
      </c>
      <c r="I19" s="1284">
        <v>1</v>
      </c>
      <c r="J19" s="1285">
        <f t="shared" si="4"/>
        <v>18</v>
      </c>
      <c r="K19" s="1285">
        <v>0</v>
      </c>
      <c r="L19" s="1280">
        <v>0</v>
      </c>
      <c r="M19" s="1284">
        <v>0</v>
      </c>
      <c r="N19" s="1285">
        <v>18</v>
      </c>
      <c r="O19" s="1285">
        <v>0</v>
      </c>
      <c r="P19" s="1283">
        <f t="shared" si="5"/>
        <v>51</v>
      </c>
      <c r="Q19" s="1281">
        <v>6</v>
      </c>
      <c r="R19" s="1284">
        <v>45</v>
      </c>
      <c r="S19" s="1286">
        <v>0</v>
      </c>
      <c r="V19" s="775"/>
    </row>
    <row r="20" spans="1:22" s="829" customFormat="1" ht="15.75" customHeight="1">
      <c r="A20" s="1174"/>
      <c r="B20" s="831" t="s">
        <v>662</v>
      </c>
      <c r="C20" s="1276">
        <f t="shared" si="2"/>
        <v>496</v>
      </c>
      <c r="D20" s="1276">
        <f t="shared" si="3"/>
        <v>380</v>
      </c>
      <c r="E20" s="1283">
        <v>19</v>
      </c>
      <c r="F20" s="1284">
        <v>261</v>
      </c>
      <c r="G20" s="1285">
        <v>94</v>
      </c>
      <c r="H20" s="1283">
        <v>0</v>
      </c>
      <c r="I20" s="1284">
        <v>6</v>
      </c>
      <c r="J20" s="1285">
        <f t="shared" si="4"/>
        <v>26</v>
      </c>
      <c r="K20" s="1285">
        <v>0</v>
      </c>
      <c r="L20" s="1280">
        <v>0</v>
      </c>
      <c r="M20" s="1284">
        <v>1</v>
      </c>
      <c r="N20" s="1285">
        <v>24</v>
      </c>
      <c r="O20" s="1285">
        <v>1</v>
      </c>
      <c r="P20" s="1283">
        <f t="shared" si="5"/>
        <v>90</v>
      </c>
      <c r="Q20" s="1281">
        <v>8</v>
      </c>
      <c r="R20" s="1284">
        <v>82</v>
      </c>
      <c r="S20" s="1286">
        <v>0</v>
      </c>
      <c r="V20" s="775"/>
    </row>
    <row r="21" spans="1:22" s="829" customFormat="1" ht="15.75" customHeight="1">
      <c r="A21" s="1174"/>
      <c r="B21" s="831" t="s">
        <v>663</v>
      </c>
      <c r="C21" s="1276">
        <f t="shared" si="2"/>
        <v>1501</v>
      </c>
      <c r="D21" s="1276">
        <f t="shared" si="3"/>
        <v>538</v>
      </c>
      <c r="E21" s="1283">
        <v>34</v>
      </c>
      <c r="F21" s="1284">
        <v>306</v>
      </c>
      <c r="G21" s="1285">
        <v>188</v>
      </c>
      <c r="H21" s="1283">
        <v>0</v>
      </c>
      <c r="I21" s="1284">
        <v>10</v>
      </c>
      <c r="J21" s="1285">
        <f t="shared" si="4"/>
        <v>864</v>
      </c>
      <c r="K21" s="1285">
        <v>73</v>
      </c>
      <c r="L21" s="1280">
        <v>64</v>
      </c>
      <c r="M21" s="1284">
        <v>575</v>
      </c>
      <c r="N21" s="1285">
        <v>104</v>
      </c>
      <c r="O21" s="1285">
        <v>48</v>
      </c>
      <c r="P21" s="1283">
        <f t="shared" si="5"/>
        <v>99</v>
      </c>
      <c r="Q21" s="1281">
        <v>76</v>
      </c>
      <c r="R21" s="1284">
        <v>23</v>
      </c>
      <c r="S21" s="1286">
        <v>0</v>
      </c>
      <c r="V21" s="775"/>
    </row>
    <row r="22" spans="1:22" s="839" customFormat="1" ht="15.75" customHeight="1">
      <c r="A22" s="1179"/>
      <c r="B22" s="837" t="s">
        <v>664</v>
      </c>
      <c r="C22" s="1287">
        <f t="shared" si="2"/>
        <v>560</v>
      </c>
      <c r="D22" s="1276">
        <f t="shared" si="3"/>
        <v>363</v>
      </c>
      <c r="E22" s="1288">
        <v>11</v>
      </c>
      <c r="F22" s="1289">
        <v>257</v>
      </c>
      <c r="G22" s="1290">
        <v>90</v>
      </c>
      <c r="H22" s="1288">
        <v>0</v>
      </c>
      <c r="I22" s="1289">
        <v>5</v>
      </c>
      <c r="J22" s="1290">
        <f t="shared" si="4"/>
        <v>139</v>
      </c>
      <c r="K22" s="1290">
        <v>6</v>
      </c>
      <c r="L22" s="1280">
        <v>0</v>
      </c>
      <c r="M22" s="1289">
        <v>96</v>
      </c>
      <c r="N22" s="1290">
        <v>37</v>
      </c>
      <c r="O22" s="1290">
        <v>0</v>
      </c>
      <c r="P22" s="1288">
        <f t="shared" si="5"/>
        <v>58</v>
      </c>
      <c r="Q22" s="1281">
        <v>16</v>
      </c>
      <c r="R22" s="1289">
        <v>42</v>
      </c>
      <c r="S22" s="1291">
        <v>0</v>
      </c>
      <c r="V22" s="775"/>
    </row>
    <row r="23" spans="1:23" s="848" customFormat="1" ht="12.75" customHeight="1">
      <c r="A23" s="840" t="s">
        <v>102</v>
      </c>
      <c r="B23" s="841" t="s">
        <v>665</v>
      </c>
      <c r="C23" s="1185">
        <f t="shared" si="2"/>
        <v>1050</v>
      </c>
      <c r="D23" s="1185">
        <f t="shared" si="3"/>
        <v>838</v>
      </c>
      <c r="E23" s="1186">
        <v>69</v>
      </c>
      <c r="F23" s="1187">
        <v>548</v>
      </c>
      <c r="G23" s="1187">
        <v>211</v>
      </c>
      <c r="H23" s="1187">
        <v>0</v>
      </c>
      <c r="I23" s="1187">
        <v>10</v>
      </c>
      <c r="J23" s="1187">
        <f t="shared" si="4"/>
        <v>142</v>
      </c>
      <c r="K23" s="1187">
        <v>16</v>
      </c>
      <c r="L23" s="1187">
        <v>0</v>
      </c>
      <c r="M23" s="1187">
        <v>61</v>
      </c>
      <c r="N23" s="1187">
        <v>60</v>
      </c>
      <c r="O23" s="1187">
        <v>5</v>
      </c>
      <c r="P23" s="1189">
        <f t="shared" si="5"/>
        <v>70</v>
      </c>
      <c r="Q23" s="1292">
        <v>13</v>
      </c>
      <c r="R23" s="1189">
        <v>57</v>
      </c>
      <c r="S23" s="1293">
        <v>0</v>
      </c>
      <c r="T23" s="829"/>
      <c r="U23" s="829"/>
      <c r="V23" s="775"/>
      <c r="W23" s="829"/>
    </row>
    <row r="24" spans="1:23" s="848" customFormat="1" ht="12.75" customHeight="1">
      <c r="A24" s="840" t="s">
        <v>103</v>
      </c>
      <c r="B24" s="841" t="s">
        <v>666</v>
      </c>
      <c r="C24" s="1185">
        <f t="shared" si="2"/>
        <v>1093</v>
      </c>
      <c r="D24" s="1193">
        <f t="shared" si="3"/>
        <v>759</v>
      </c>
      <c r="E24" s="1194">
        <v>49</v>
      </c>
      <c r="F24" s="1194">
        <v>564</v>
      </c>
      <c r="G24" s="1194">
        <v>136</v>
      </c>
      <c r="H24" s="1194">
        <v>0</v>
      </c>
      <c r="I24" s="1194">
        <v>10</v>
      </c>
      <c r="J24" s="1194">
        <f t="shared" si="4"/>
        <v>259</v>
      </c>
      <c r="K24" s="1194">
        <v>0</v>
      </c>
      <c r="L24" s="1194">
        <v>0</v>
      </c>
      <c r="M24" s="1194">
        <v>173</v>
      </c>
      <c r="N24" s="1194">
        <v>73</v>
      </c>
      <c r="O24" s="1194">
        <v>13</v>
      </c>
      <c r="P24" s="1189">
        <f t="shared" si="5"/>
        <v>75</v>
      </c>
      <c r="Q24" s="1292">
        <v>36</v>
      </c>
      <c r="R24" s="1189">
        <v>39</v>
      </c>
      <c r="S24" s="1294">
        <v>0</v>
      </c>
      <c r="T24" s="829"/>
      <c r="U24" s="829"/>
      <c r="V24" s="775"/>
      <c r="W24" s="829"/>
    </row>
    <row r="25" spans="1:23" s="848" customFormat="1" ht="12.75" customHeight="1">
      <c r="A25" s="840" t="s">
        <v>104</v>
      </c>
      <c r="B25" s="841" t="s">
        <v>667</v>
      </c>
      <c r="C25" s="1185">
        <f t="shared" si="2"/>
        <v>1260</v>
      </c>
      <c r="D25" s="1185">
        <f t="shared" si="3"/>
        <v>856</v>
      </c>
      <c r="E25" s="1186">
        <v>51</v>
      </c>
      <c r="F25" s="1187">
        <v>576</v>
      </c>
      <c r="G25" s="1187">
        <v>213</v>
      </c>
      <c r="H25" s="1187">
        <v>4</v>
      </c>
      <c r="I25" s="1187">
        <v>12</v>
      </c>
      <c r="J25" s="1187">
        <f t="shared" si="4"/>
        <v>221</v>
      </c>
      <c r="K25" s="1187">
        <v>77</v>
      </c>
      <c r="L25" s="1187">
        <v>22</v>
      </c>
      <c r="M25" s="1187">
        <v>47</v>
      </c>
      <c r="N25" s="1187">
        <v>63</v>
      </c>
      <c r="O25" s="1187">
        <v>12</v>
      </c>
      <c r="P25" s="1189">
        <f t="shared" si="5"/>
        <v>183</v>
      </c>
      <c r="Q25" s="1292">
        <v>11</v>
      </c>
      <c r="R25" s="1189">
        <v>170</v>
      </c>
      <c r="S25" s="1293">
        <v>2</v>
      </c>
      <c r="T25" s="829"/>
      <c r="U25" s="829"/>
      <c r="V25" s="775"/>
      <c r="W25" s="829"/>
    </row>
    <row r="26" spans="1:23" s="848" customFormat="1" ht="12.75" customHeight="1">
      <c r="A26" s="840" t="s">
        <v>105</v>
      </c>
      <c r="B26" s="841" t="s">
        <v>668</v>
      </c>
      <c r="C26" s="1197">
        <f t="shared" si="2"/>
        <v>227</v>
      </c>
      <c r="D26" s="1198">
        <f t="shared" si="3"/>
        <v>153</v>
      </c>
      <c r="E26" s="1194">
        <v>18</v>
      </c>
      <c r="F26" s="1194">
        <v>116</v>
      </c>
      <c r="G26" s="1194">
        <v>17</v>
      </c>
      <c r="H26" s="1194">
        <v>0</v>
      </c>
      <c r="I26" s="1194">
        <v>2</v>
      </c>
      <c r="J26" s="1194">
        <f t="shared" si="4"/>
        <v>21</v>
      </c>
      <c r="K26" s="1194">
        <v>0</v>
      </c>
      <c r="L26" s="1194">
        <v>0</v>
      </c>
      <c r="M26" s="1194">
        <v>11</v>
      </c>
      <c r="N26" s="1194">
        <v>6</v>
      </c>
      <c r="O26" s="1194">
        <v>4</v>
      </c>
      <c r="P26" s="1189">
        <f t="shared" si="5"/>
        <v>53</v>
      </c>
      <c r="Q26" s="1292">
        <v>1</v>
      </c>
      <c r="R26" s="1189">
        <v>51</v>
      </c>
      <c r="S26" s="1294">
        <v>1</v>
      </c>
      <c r="T26" s="829"/>
      <c r="U26" s="829"/>
      <c r="V26" s="775"/>
      <c r="W26" s="829"/>
    </row>
    <row r="27" spans="1:23" s="848" customFormat="1" ht="12.75" customHeight="1">
      <c r="A27" s="852" t="s">
        <v>669</v>
      </c>
      <c r="B27" s="853"/>
      <c r="C27" s="1197">
        <f aca="true" t="shared" si="6" ref="C27:S27">SUM(C28:C30)</f>
        <v>740</v>
      </c>
      <c r="D27" s="1197">
        <f t="shared" si="6"/>
        <v>597</v>
      </c>
      <c r="E27" s="1197">
        <f t="shared" si="6"/>
        <v>28</v>
      </c>
      <c r="F27" s="1197">
        <f t="shared" si="6"/>
        <v>394</v>
      </c>
      <c r="G27" s="1197">
        <f t="shared" si="6"/>
        <v>165</v>
      </c>
      <c r="H27" s="1197">
        <f t="shared" si="6"/>
        <v>0</v>
      </c>
      <c r="I27" s="1197">
        <f t="shared" si="6"/>
        <v>10</v>
      </c>
      <c r="J27" s="1197">
        <f t="shared" si="6"/>
        <v>80</v>
      </c>
      <c r="K27" s="1197">
        <f t="shared" si="6"/>
        <v>0</v>
      </c>
      <c r="L27" s="1197">
        <f t="shared" si="6"/>
        <v>0</v>
      </c>
      <c r="M27" s="1197">
        <f t="shared" si="6"/>
        <v>13</v>
      </c>
      <c r="N27" s="1197">
        <f t="shared" si="6"/>
        <v>60</v>
      </c>
      <c r="O27" s="1197">
        <f t="shared" si="6"/>
        <v>7</v>
      </c>
      <c r="P27" s="1197">
        <f t="shared" si="6"/>
        <v>63</v>
      </c>
      <c r="Q27" s="1197">
        <f t="shared" si="6"/>
        <v>9</v>
      </c>
      <c r="R27" s="1197">
        <f t="shared" si="6"/>
        <v>54</v>
      </c>
      <c r="S27" s="1199">
        <f t="shared" si="6"/>
        <v>0</v>
      </c>
      <c r="T27" s="829"/>
      <c r="U27" s="829"/>
      <c r="V27" s="775"/>
      <c r="W27" s="829"/>
    </row>
    <row r="28" spans="1:23" s="848" customFormat="1" ht="12.75" customHeight="1">
      <c r="A28" s="856"/>
      <c r="B28" s="857" t="s">
        <v>670</v>
      </c>
      <c r="C28" s="1194">
        <f>SUM(D28,J28,P28)</f>
        <v>367</v>
      </c>
      <c r="D28" s="1194">
        <f>SUM(E28:I28)</f>
        <v>285</v>
      </c>
      <c r="E28" s="1200">
        <v>12</v>
      </c>
      <c r="F28" s="1194">
        <v>191</v>
      </c>
      <c r="G28" s="1194">
        <v>78</v>
      </c>
      <c r="H28" s="1194">
        <v>0</v>
      </c>
      <c r="I28" s="1194">
        <v>4</v>
      </c>
      <c r="J28" s="1194">
        <f>SUM(K28:O28)</f>
        <v>47</v>
      </c>
      <c r="K28" s="1194">
        <v>0</v>
      </c>
      <c r="L28" s="1194">
        <v>0</v>
      </c>
      <c r="M28" s="1194">
        <v>13</v>
      </c>
      <c r="N28" s="1194">
        <v>28</v>
      </c>
      <c r="O28" s="1194">
        <v>6</v>
      </c>
      <c r="P28" s="1194">
        <f>SUM(Q28:S28)</f>
        <v>35</v>
      </c>
      <c r="Q28" s="1281">
        <v>9</v>
      </c>
      <c r="R28" s="1194">
        <v>26</v>
      </c>
      <c r="S28" s="1294">
        <v>0</v>
      </c>
      <c r="T28" s="829"/>
      <c r="U28" s="829"/>
      <c r="V28" s="775"/>
      <c r="W28" s="829"/>
    </row>
    <row r="29" spans="1:23" s="848" customFormat="1" ht="12.75" customHeight="1">
      <c r="A29" s="856"/>
      <c r="B29" s="857" t="s">
        <v>671</v>
      </c>
      <c r="C29" s="1194">
        <f>SUM(D29,J29,P29)</f>
        <v>312</v>
      </c>
      <c r="D29" s="1194">
        <f>SUM(E29:I29)</f>
        <v>265</v>
      </c>
      <c r="E29" s="1200">
        <v>16</v>
      </c>
      <c r="F29" s="1194">
        <v>165</v>
      </c>
      <c r="G29" s="1194">
        <v>78</v>
      </c>
      <c r="H29" s="1194">
        <v>0</v>
      </c>
      <c r="I29" s="1194">
        <v>6</v>
      </c>
      <c r="J29" s="1194">
        <f>SUM(K29:O29)</f>
        <v>23</v>
      </c>
      <c r="K29" s="1194">
        <v>0</v>
      </c>
      <c r="L29" s="1194">
        <v>0</v>
      </c>
      <c r="M29" s="1194">
        <v>0</v>
      </c>
      <c r="N29" s="1194">
        <v>22</v>
      </c>
      <c r="O29" s="1194">
        <v>1</v>
      </c>
      <c r="P29" s="1194">
        <f>SUM(Q29:S29)</f>
        <v>24</v>
      </c>
      <c r="Q29" s="1281">
        <v>0</v>
      </c>
      <c r="R29" s="1194">
        <v>24</v>
      </c>
      <c r="S29" s="1294">
        <v>0</v>
      </c>
      <c r="T29" s="829"/>
      <c r="U29" s="829"/>
      <c r="V29" s="775"/>
      <c r="W29" s="829"/>
    </row>
    <row r="30" spans="1:23" s="848" customFormat="1" ht="12.75" customHeight="1">
      <c r="A30" s="859"/>
      <c r="B30" s="860" t="s">
        <v>106</v>
      </c>
      <c r="C30" s="1201">
        <f>SUM(D30,J30,P30)</f>
        <v>61</v>
      </c>
      <c r="D30" s="1201">
        <f>SUM(E30:I30)</f>
        <v>47</v>
      </c>
      <c r="E30" s="1202">
        <v>0</v>
      </c>
      <c r="F30" s="1203">
        <v>38</v>
      </c>
      <c r="G30" s="1203">
        <v>9</v>
      </c>
      <c r="H30" s="1203">
        <v>0</v>
      </c>
      <c r="I30" s="1203">
        <v>0</v>
      </c>
      <c r="J30" s="1203">
        <f>SUM(K30:O30)</f>
        <v>10</v>
      </c>
      <c r="K30" s="1203">
        <v>0</v>
      </c>
      <c r="L30" s="1203">
        <v>0</v>
      </c>
      <c r="M30" s="1203">
        <v>0</v>
      </c>
      <c r="N30" s="1203">
        <v>10</v>
      </c>
      <c r="O30" s="1203">
        <v>0</v>
      </c>
      <c r="P30" s="1203">
        <f>SUM(Q30:S30)</f>
        <v>4</v>
      </c>
      <c r="Q30" s="1281">
        <v>0</v>
      </c>
      <c r="R30" s="1203">
        <v>4</v>
      </c>
      <c r="S30" s="1295">
        <v>0</v>
      </c>
      <c r="T30" s="829"/>
      <c r="U30" s="829"/>
      <c r="V30" s="775"/>
      <c r="W30" s="829"/>
    </row>
    <row r="31" spans="1:23" s="848" customFormat="1" ht="12.75" customHeight="1">
      <c r="A31" s="852" t="s">
        <v>672</v>
      </c>
      <c r="B31" s="853"/>
      <c r="C31" s="1194">
        <f aca="true" t="shared" si="7" ref="C31:S31">SUM(C32:C33)</f>
        <v>720</v>
      </c>
      <c r="D31" s="1194">
        <f t="shared" si="7"/>
        <v>552</v>
      </c>
      <c r="E31" s="1194">
        <f t="shared" si="7"/>
        <v>37</v>
      </c>
      <c r="F31" s="1194">
        <f t="shared" si="7"/>
        <v>384</v>
      </c>
      <c r="G31" s="1194">
        <f t="shared" si="7"/>
        <v>124</v>
      </c>
      <c r="H31" s="1194">
        <f t="shared" si="7"/>
        <v>0</v>
      </c>
      <c r="I31" s="1194">
        <f t="shared" si="7"/>
        <v>7</v>
      </c>
      <c r="J31" s="1194">
        <f t="shared" si="7"/>
        <v>102</v>
      </c>
      <c r="K31" s="1194">
        <f t="shared" si="7"/>
        <v>0</v>
      </c>
      <c r="L31" s="1194">
        <f t="shared" si="7"/>
        <v>0</v>
      </c>
      <c r="M31" s="1194">
        <f t="shared" si="7"/>
        <v>52</v>
      </c>
      <c r="N31" s="1194">
        <f t="shared" si="7"/>
        <v>45</v>
      </c>
      <c r="O31" s="1194">
        <f t="shared" si="7"/>
        <v>5</v>
      </c>
      <c r="P31" s="1194">
        <f t="shared" si="7"/>
        <v>66</v>
      </c>
      <c r="Q31" s="1205">
        <f t="shared" si="7"/>
        <v>14</v>
      </c>
      <c r="R31" s="1195">
        <f t="shared" si="7"/>
        <v>52</v>
      </c>
      <c r="S31" s="1196">
        <f t="shared" si="7"/>
        <v>0</v>
      </c>
      <c r="T31" s="829"/>
      <c r="U31" s="829"/>
      <c r="V31" s="775"/>
      <c r="W31" s="829"/>
    </row>
    <row r="32" spans="1:23" s="848" customFormat="1" ht="12.75" customHeight="1">
      <c r="A32" s="856"/>
      <c r="B32" s="857" t="s">
        <v>673</v>
      </c>
      <c r="C32" s="1194">
        <f>SUM(D32,J32,P32)</f>
        <v>403</v>
      </c>
      <c r="D32" s="1206">
        <f>SUM(E32:I32)</f>
        <v>326</v>
      </c>
      <c r="E32" s="1194">
        <v>25</v>
      </c>
      <c r="F32" s="1194">
        <v>242</v>
      </c>
      <c r="G32" s="1194">
        <v>55</v>
      </c>
      <c r="H32" s="1194">
        <v>0</v>
      </c>
      <c r="I32" s="1194">
        <v>4</v>
      </c>
      <c r="J32" s="1194">
        <f>SUM(K32:O32)</f>
        <v>23</v>
      </c>
      <c r="K32" s="1194">
        <v>0</v>
      </c>
      <c r="L32" s="1194">
        <v>0</v>
      </c>
      <c r="M32" s="1194">
        <v>3</v>
      </c>
      <c r="N32" s="1194">
        <v>15</v>
      </c>
      <c r="O32" s="1194">
        <v>5</v>
      </c>
      <c r="P32" s="1194">
        <f>SUM(Q32:S32)</f>
        <v>54</v>
      </c>
      <c r="Q32" s="1281">
        <v>11</v>
      </c>
      <c r="R32" s="1195">
        <v>43</v>
      </c>
      <c r="S32" s="1294">
        <v>0</v>
      </c>
      <c r="T32" s="829"/>
      <c r="U32" s="829"/>
      <c r="V32" s="775"/>
      <c r="W32" s="829"/>
    </row>
    <row r="33" spans="1:23" s="848" customFormat="1" ht="12.75" customHeight="1">
      <c r="A33" s="859"/>
      <c r="B33" s="860" t="s">
        <v>674</v>
      </c>
      <c r="C33" s="1201">
        <f>SUM(D33,J33,P33)</f>
        <v>317</v>
      </c>
      <c r="D33" s="1207">
        <f>SUM(E33:I33)</f>
        <v>226</v>
      </c>
      <c r="E33" s="1194">
        <v>12</v>
      </c>
      <c r="F33" s="1194">
        <v>142</v>
      </c>
      <c r="G33" s="1194">
        <v>69</v>
      </c>
      <c r="H33" s="1194">
        <v>0</v>
      </c>
      <c r="I33" s="1194">
        <v>3</v>
      </c>
      <c r="J33" s="1194">
        <f>SUM(K33:O33)</f>
        <v>79</v>
      </c>
      <c r="K33" s="1194">
        <v>0</v>
      </c>
      <c r="L33" s="1194">
        <v>0</v>
      </c>
      <c r="M33" s="1194">
        <v>49</v>
      </c>
      <c r="N33" s="1194">
        <v>30</v>
      </c>
      <c r="O33" s="1194">
        <v>0</v>
      </c>
      <c r="P33" s="1194">
        <f>SUM(Q33:S33)</f>
        <v>12</v>
      </c>
      <c r="Q33" s="1296">
        <v>3</v>
      </c>
      <c r="R33" s="1195">
        <v>9</v>
      </c>
      <c r="S33" s="1294">
        <v>0</v>
      </c>
      <c r="T33" s="829"/>
      <c r="U33" s="829"/>
      <c r="V33" s="775"/>
      <c r="W33" s="829"/>
    </row>
    <row r="34" spans="1:23" s="848" customFormat="1" ht="12.75" customHeight="1">
      <c r="A34" s="840" t="s">
        <v>107</v>
      </c>
      <c r="B34" s="841" t="s">
        <v>675</v>
      </c>
      <c r="C34" s="1185">
        <f>SUM(D34,J34,P34)</f>
        <v>655</v>
      </c>
      <c r="D34" s="1185">
        <f>SUM(E34:I34)</f>
        <v>573</v>
      </c>
      <c r="E34" s="1186">
        <v>44</v>
      </c>
      <c r="F34" s="1187">
        <v>397</v>
      </c>
      <c r="G34" s="1187">
        <v>125</v>
      </c>
      <c r="H34" s="1187">
        <v>0</v>
      </c>
      <c r="I34" s="1187">
        <v>7</v>
      </c>
      <c r="J34" s="1187">
        <f>SUM(K34:O34)</f>
        <v>43</v>
      </c>
      <c r="K34" s="1187">
        <v>0</v>
      </c>
      <c r="L34" s="1187">
        <v>0</v>
      </c>
      <c r="M34" s="1187">
        <v>3</v>
      </c>
      <c r="N34" s="1187">
        <v>38</v>
      </c>
      <c r="O34" s="1187">
        <v>2</v>
      </c>
      <c r="P34" s="1187">
        <f>SUM(Q34:S34)</f>
        <v>39</v>
      </c>
      <c r="Q34" s="1296">
        <v>7</v>
      </c>
      <c r="R34" s="1191">
        <v>32</v>
      </c>
      <c r="S34" s="1293">
        <v>0</v>
      </c>
      <c r="T34" s="829"/>
      <c r="U34" s="829"/>
      <c r="V34" s="775"/>
      <c r="W34" s="829"/>
    </row>
    <row r="35" spans="1:23" s="848" customFormat="1" ht="12.75" customHeight="1">
      <c r="A35" s="852" t="s">
        <v>108</v>
      </c>
      <c r="B35" s="853"/>
      <c r="C35" s="1194">
        <f aca="true" t="shared" si="8" ref="C35:S35">SUM(C36:C39)</f>
        <v>757</v>
      </c>
      <c r="D35" s="1194">
        <f t="shared" si="8"/>
        <v>648</v>
      </c>
      <c r="E35" s="1194">
        <f t="shared" si="8"/>
        <v>48</v>
      </c>
      <c r="F35" s="1194">
        <f t="shared" si="8"/>
        <v>435</v>
      </c>
      <c r="G35" s="1194">
        <f t="shared" si="8"/>
        <v>158</v>
      </c>
      <c r="H35" s="1194">
        <f t="shared" si="8"/>
        <v>0</v>
      </c>
      <c r="I35" s="1194">
        <f t="shared" si="8"/>
        <v>7</v>
      </c>
      <c r="J35" s="1194">
        <f t="shared" si="8"/>
        <v>67</v>
      </c>
      <c r="K35" s="1194">
        <f t="shared" si="8"/>
        <v>1</v>
      </c>
      <c r="L35" s="1194">
        <f t="shared" si="8"/>
        <v>0</v>
      </c>
      <c r="M35" s="1194">
        <f t="shared" si="8"/>
        <v>12</v>
      </c>
      <c r="N35" s="1194">
        <f t="shared" si="8"/>
        <v>49</v>
      </c>
      <c r="O35" s="1194">
        <f t="shared" si="8"/>
        <v>5</v>
      </c>
      <c r="P35" s="1194">
        <f t="shared" si="8"/>
        <v>42</v>
      </c>
      <c r="Q35" s="1194">
        <f t="shared" si="8"/>
        <v>17</v>
      </c>
      <c r="R35" s="1194">
        <f t="shared" si="8"/>
        <v>25</v>
      </c>
      <c r="S35" s="1196">
        <f t="shared" si="8"/>
        <v>0</v>
      </c>
      <c r="T35" s="829"/>
      <c r="U35" s="829"/>
      <c r="V35" s="775"/>
      <c r="W35" s="829"/>
    </row>
    <row r="36" spans="1:23" s="848" customFormat="1" ht="12.75" customHeight="1">
      <c r="A36" s="856"/>
      <c r="B36" s="857" t="s">
        <v>109</v>
      </c>
      <c r="C36" s="1194">
        <f>SUM(D36,J36,P36)</f>
        <v>475</v>
      </c>
      <c r="D36" s="1206">
        <f>SUM(E36:I36)</f>
        <v>416</v>
      </c>
      <c r="E36" s="1194">
        <v>27</v>
      </c>
      <c r="F36" s="1194">
        <v>267</v>
      </c>
      <c r="G36" s="1194">
        <v>115</v>
      </c>
      <c r="H36" s="1194">
        <v>0</v>
      </c>
      <c r="I36" s="1194">
        <v>7</v>
      </c>
      <c r="J36" s="1194">
        <f>SUM(K36:O36)</f>
        <v>40</v>
      </c>
      <c r="K36" s="1194">
        <v>1</v>
      </c>
      <c r="L36" s="1194">
        <v>0</v>
      </c>
      <c r="M36" s="1194">
        <v>0</v>
      </c>
      <c r="N36" s="1194">
        <v>35</v>
      </c>
      <c r="O36" s="1194">
        <v>4</v>
      </c>
      <c r="P36" s="1194">
        <f>SUM(Q36:S36)</f>
        <v>19</v>
      </c>
      <c r="Q36" s="1281">
        <v>3</v>
      </c>
      <c r="R36" s="1195">
        <v>16</v>
      </c>
      <c r="S36" s="1294">
        <v>0</v>
      </c>
      <c r="T36" s="829"/>
      <c r="U36" s="829"/>
      <c r="V36" s="775"/>
      <c r="W36" s="829"/>
    </row>
    <row r="37" spans="1:23" s="848" customFormat="1" ht="12.75" customHeight="1">
      <c r="A37" s="856"/>
      <c r="B37" s="857" t="s">
        <v>676</v>
      </c>
      <c r="C37" s="1194">
        <f>SUM(D37,J37,P37)</f>
        <v>189</v>
      </c>
      <c r="D37" s="1206">
        <f>SUM(E37:I37)</f>
        <v>159</v>
      </c>
      <c r="E37" s="1194">
        <v>12</v>
      </c>
      <c r="F37" s="1194">
        <v>117</v>
      </c>
      <c r="G37" s="1194">
        <v>30</v>
      </c>
      <c r="H37" s="1194">
        <v>0</v>
      </c>
      <c r="I37" s="1194">
        <v>0</v>
      </c>
      <c r="J37" s="1194">
        <f>SUM(K37:O37)</f>
        <v>15</v>
      </c>
      <c r="K37" s="1194">
        <v>0</v>
      </c>
      <c r="L37" s="1194">
        <v>0</v>
      </c>
      <c r="M37" s="1194">
        <v>5</v>
      </c>
      <c r="N37" s="1194">
        <v>9</v>
      </c>
      <c r="O37" s="1194">
        <v>1</v>
      </c>
      <c r="P37" s="1194">
        <f>SUM(Q37:S37)</f>
        <v>15</v>
      </c>
      <c r="Q37" s="1281">
        <v>7</v>
      </c>
      <c r="R37" s="1195">
        <v>8</v>
      </c>
      <c r="S37" s="1294">
        <v>0</v>
      </c>
      <c r="T37" s="829"/>
      <c r="U37" s="829"/>
      <c r="V37" s="775"/>
      <c r="W37" s="829"/>
    </row>
    <row r="38" spans="1:23" s="848" customFormat="1" ht="12.75" customHeight="1">
      <c r="A38" s="856"/>
      <c r="B38" s="857" t="s">
        <v>677</v>
      </c>
      <c r="C38" s="1194">
        <f>SUM(D38,J38,P38)</f>
        <v>47</v>
      </c>
      <c r="D38" s="1206">
        <f>SUM(E38:I38)</f>
        <v>40</v>
      </c>
      <c r="E38" s="1194">
        <v>3</v>
      </c>
      <c r="F38" s="1194">
        <v>29</v>
      </c>
      <c r="G38" s="1194">
        <v>8</v>
      </c>
      <c r="H38" s="1194">
        <v>0</v>
      </c>
      <c r="I38" s="1194">
        <v>0</v>
      </c>
      <c r="J38" s="1194">
        <f>SUM(K38:O38)</f>
        <v>4</v>
      </c>
      <c r="K38" s="1194">
        <v>0</v>
      </c>
      <c r="L38" s="1194">
        <v>0</v>
      </c>
      <c r="M38" s="1194">
        <v>1</v>
      </c>
      <c r="N38" s="1194">
        <v>3</v>
      </c>
      <c r="O38" s="1194">
        <v>0</v>
      </c>
      <c r="P38" s="1194">
        <f>SUM(Q38:S38)</f>
        <v>3</v>
      </c>
      <c r="Q38" s="1281">
        <v>3</v>
      </c>
      <c r="R38" s="1195">
        <v>0</v>
      </c>
      <c r="S38" s="1294">
        <v>0</v>
      </c>
      <c r="T38" s="829"/>
      <c r="U38" s="829"/>
      <c r="V38" s="775"/>
      <c r="W38" s="829"/>
    </row>
    <row r="39" spans="1:23" s="848" customFormat="1" ht="12.75" customHeight="1">
      <c r="A39" s="859"/>
      <c r="B39" s="857" t="s">
        <v>678</v>
      </c>
      <c r="C39" s="1194">
        <f>SUM(D39,J39,P39)</f>
        <v>46</v>
      </c>
      <c r="D39" s="1206">
        <f>SUM(E39:I39)</f>
        <v>33</v>
      </c>
      <c r="E39" s="1194">
        <v>6</v>
      </c>
      <c r="F39" s="1194">
        <v>22</v>
      </c>
      <c r="G39" s="1194">
        <v>5</v>
      </c>
      <c r="H39" s="1194">
        <v>0</v>
      </c>
      <c r="I39" s="1194">
        <v>0</v>
      </c>
      <c r="J39" s="1194">
        <f>SUM(K39:O39)</f>
        <v>8</v>
      </c>
      <c r="K39" s="1194">
        <v>0</v>
      </c>
      <c r="L39" s="1194">
        <v>0</v>
      </c>
      <c r="M39" s="1194">
        <v>6</v>
      </c>
      <c r="N39" s="1194">
        <v>2</v>
      </c>
      <c r="O39" s="1194">
        <v>0</v>
      </c>
      <c r="P39" s="1194">
        <f>SUM(Q39:S39)</f>
        <v>5</v>
      </c>
      <c r="Q39" s="1281">
        <v>4</v>
      </c>
      <c r="R39" s="1195">
        <v>1</v>
      </c>
      <c r="S39" s="1294">
        <v>0</v>
      </c>
      <c r="T39" s="829"/>
      <c r="U39" s="829"/>
      <c r="V39" s="775"/>
      <c r="W39" s="829"/>
    </row>
    <row r="40" spans="1:23" s="848" customFormat="1" ht="12.75" customHeight="1">
      <c r="A40" s="852" t="s">
        <v>679</v>
      </c>
      <c r="B40" s="886"/>
      <c r="C40" s="1215">
        <f aca="true" t="shared" si="9" ref="C40:S40">SUM(C41:C46)</f>
        <v>516</v>
      </c>
      <c r="D40" s="1215">
        <f t="shared" si="9"/>
        <v>415</v>
      </c>
      <c r="E40" s="1215">
        <f t="shared" si="9"/>
        <v>45</v>
      </c>
      <c r="F40" s="1215">
        <f t="shared" si="9"/>
        <v>236</v>
      </c>
      <c r="G40" s="1215">
        <f t="shared" si="9"/>
        <v>127</v>
      </c>
      <c r="H40" s="1215">
        <f t="shared" si="9"/>
        <v>0</v>
      </c>
      <c r="I40" s="1215">
        <f t="shared" si="9"/>
        <v>7</v>
      </c>
      <c r="J40" s="1215">
        <f t="shared" si="9"/>
        <v>68</v>
      </c>
      <c r="K40" s="1215">
        <f t="shared" si="9"/>
        <v>0</v>
      </c>
      <c r="L40" s="1215">
        <f t="shared" si="9"/>
        <v>0</v>
      </c>
      <c r="M40" s="1215">
        <f t="shared" si="9"/>
        <v>32</v>
      </c>
      <c r="N40" s="1215">
        <f t="shared" si="9"/>
        <v>28</v>
      </c>
      <c r="O40" s="1215">
        <f t="shared" si="9"/>
        <v>8</v>
      </c>
      <c r="P40" s="1215">
        <f t="shared" si="9"/>
        <v>33</v>
      </c>
      <c r="Q40" s="1215">
        <f t="shared" si="9"/>
        <v>15</v>
      </c>
      <c r="R40" s="1215">
        <f t="shared" si="9"/>
        <v>18</v>
      </c>
      <c r="S40" s="1216">
        <f t="shared" si="9"/>
        <v>0</v>
      </c>
      <c r="T40" s="829"/>
      <c r="U40" s="829"/>
      <c r="V40" s="775"/>
      <c r="W40" s="829"/>
    </row>
    <row r="41" spans="1:23" s="876" customFormat="1" ht="12.75" customHeight="1">
      <c r="A41" s="856"/>
      <c r="B41" s="857" t="s">
        <v>680</v>
      </c>
      <c r="C41" s="1194">
        <f aca="true" t="shared" si="10" ref="C41:C46">SUM(D41,J41,P41)</f>
        <v>110</v>
      </c>
      <c r="D41" s="1200">
        <f aca="true" t="shared" si="11" ref="D41:D46">SUM(E41:I41)</f>
        <v>88</v>
      </c>
      <c r="E41" s="1200">
        <v>8</v>
      </c>
      <c r="F41" s="1194">
        <v>58</v>
      </c>
      <c r="G41" s="1194">
        <v>20</v>
      </c>
      <c r="H41" s="1194">
        <v>0</v>
      </c>
      <c r="I41" s="1194">
        <v>2</v>
      </c>
      <c r="J41" s="1194">
        <f aca="true" t="shared" si="12" ref="J41:J46">SUM(K41:O41)</f>
        <v>5</v>
      </c>
      <c r="K41" s="1194">
        <v>0</v>
      </c>
      <c r="L41" s="1194">
        <v>0</v>
      </c>
      <c r="M41" s="1194">
        <v>0</v>
      </c>
      <c r="N41" s="1194">
        <v>4</v>
      </c>
      <c r="O41" s="1194">
        <v>1</v>
      </c>
      <c r="P41" s="1194">
        <f aca="true" t="shared" si="13" ref="P41:P46">SUM(Q41:S41)</f>
        <v>17</v>
      </c>
      <c r="Q41" s="1281">
        <v>12</v>
      </c>
      <c r="R41" s="1195">
        <v>5</v>
      </c>
      <c r="S41" s="1294">
        <v>0</v>
      </c>
      <c r="T41" s="829"/>
      <c r="U41" s="829"/>
      <c r="V41" s="775"/>
      <c r="W41" s="829"/>
    </row>
    <row r="42" spans="1:23" s="876" customFormat="1" ht="12.75" customHeight="1">
      <c r="A42" s="856"/>
      <c r="B42" s="857" t="s">
        <v>681</v>
      </c>
      <c r="C42" s="1194">
        <f t="shared" si="10"/>
        <v>137</v>
      </c>
      <c r="D42" s="1200">
        <f t="shared" si="11"/>
        <v>123</v>
      </c>
      <c r="E42" s="1200">
        <v>12</v>
      </c>
      <c r="F42" s="1194">
        <v>62</v>
      </c>
      <c r="G42" s="1194">
        <v>47</v>
      </c>
      <c r="H42" s="1194">
        <v>0</v>
      </c>
      <c r="I42" s="1194">
        <v>2</v>
      </c>
      <c r="J42" s="1194">
        <f t="shared" si="12"/>
        <v>7</v>
      </c>
      <c r="K42" s="1194">
        <v>0</v>
      </c>
      <c r="L42" s="1194">
        <v>0</v>
      </c>
      <c r="M42" s="1194">
        <v>0</v>
      </c>
      <c r="N42" s="1194">
        <v>6</v>
      </c>
      <c r="O42" s="1194">
        <v>1</v>
      </c>
      <c r="P42" s="1194">
        <f t="shared" si="13"/>
        <v>7</v>
      </c>
      <c r="Q42" s="1281">
        <v>0</v>
      </c>
      <c r="R42" s="1195">
        <v>7</v>
      </c>
      <c r="S42" s="1294">
        <v>0</v>
      </c>
      <c r="T42" s="829"/>
      <c r="U42" s="829"/>
      <c r="V42" s="775"/>
      <c r="W42" s="829"/>
    </row>
    <row r="43" spans="1:23" s="876" customFormat="1" ht="12.75" customHeight="1">
      <c r="A43" s="856"/>
      <c r="B43" s="857" t="s">
        <v>682</v>
      </c>
      <c r="C43" s="1194">
        <f t="shared" si="10"/>
        <v>80</v>
      </c>
      <c r="D43" s="1200">
        <f t="shared" si="11"/>
        <v>59</v>
      </c>
      <c r="E43" s="1200">
        <v>8</v>
      </c>
      <c r="F43" s="1194">
        <v>28</v>
      </c>
      <c r="G43" s="1194">
        <v>23</v>
      </c>
      <c r="H43" s="1194">
        <v>0</v>
      </c>
      <c r="I43" s="1194">
        <v>0</v>
      </c>
      <c r="J43" s="1194">
        <f t="shared" si="12"/>
        <v>19</v>
      </c>
      <c r="K43" s="1194">
        <v>0</v>
      </c>
      <c r="L43" s="1194">
        <v>0</v>
      </c>
      <c r="M43" s="1194">
        <v>15</v>
      </c>
      <c r="N43" s="1194">
        <v>4</v>
      </c>
      <c r="O43" s="1194">
        <v>0</v>
      </c>
      <c r="P43" s="1194">
        <f t="shared" si="13"/>
        <v>2</v>
      </c>
      <c r="Q43" s="1281">
        <v>1</v>
      </c>
      <c r="R43" s="1195">
        <v>1</v>
      </c>
      <c r="S43" s="1294">
        <v>0</v>
      </c>
      <c r="T43" s="829"/>
      <c r="U43" s="829"/>
      <c r="V43" s="775"/>
      <c r="W43" s="829"/>
    </row>
    <row r="44" spans="1:23" s="876" customFormat="1" ht="12.75" customHeight="1">
      <c r="A44" s="877"/>
      <c r="B44" s="857" t="s">
        <v>683</v>
      </c>
      <c r="C44" s="1194">
        <f t="shared" si="10"/>
        <v>73</v>
      </c>
      <c r="D44" s="1200">
        <f t="shared" si="11"/>
        <v>63</v>
      </c>
      <c r="E44" s="1200">
        <v>7</v>
      </c>
      <c r="F44" s="1194">
        <v>40</v>
      </c>
      <c r="G44" s="1194">
        <v>15</v>
      </c>
      <c r="H44" s="1194">
        <v>0</v>
      </c>
      <c r="I44" s="1194">
        <v>1</v>
      </c>
      <c r="J44" s="1194">
        <f t="shared" si="12"/>
        <v>8</v>
      </c>
      <c r="K44" s="1194">
        <v>0</v>
      </c>
      <c r="L44" s="1194">
        <v>0</v>
      </c>
      <c r="M44" s="1194">
        <v>3</v>
      </c>
      <c r="N44" s="1194">
        <v>5</v>
      </c>
      <c r="O44" s="1194">
        <v>0</v>
      </c>
      <c r="P44" s="1194">
        <f t="shared" si="13"/>
        <v>2</v>
      </c>
      <c r="Q44" s="1281">
        <v>2</v>
      </c>
      <c r="R44" s="1195">
        <v>0</v>
      </c>
      <c r="S44" s="1294">
        <v>0</v>
      </c>
      <c r="T44" s="829"/>
      <c r="U44" s="829"/>
      <c r="V44" s="775"/>
      <c r="W44" s="829"/>
    </row>
    <row r="45" spans="1:23" s="876" customFormat="1" ht="12.75" customHeight="1">
      <c r="A45" s="856"/>
      <c r="B45" s="857" t="s">
        <v>684</v>
      </c>
      <c r="C45" s="1194">
        <f t="shared" si="10"/>
        <v>89</v>
      </c>
      <c r="D45" s="1200">
        <f t="shared" si="11"/>
        <v>56</v>
      </c>
      <c r="E45" s="1200">
        <v>2</v>
      </c>
      <c r="F45" s="1194">
        <v>37</v>
      </c>
      <c r="G45" s="1194">
        <v>16</v>
      </c>
      <c r="H45" s="1194">
        <v>0</v>
      </c>
      <c r="I45" s="1194">
        <v>1</v>
      </c>
      <c r="J45" s="1194">
        <f t="shared" si="12"/>
        <v>29</v>
      </c>
      <c r="K45" s="1194">
        <v>0</v>
      </c>
      <c r="L45" s="1194">
        <v>0</v>
      </c>
      <c r="M45" s="1194">
        <v>14</v>
      </c>
      <c r="N45" s="1194">
        <v>9</v>
      </c>
      <c r="O45" s="1194">
        <v>6</v>
      </c>
      <c r="P45" s="1194">
        <f t="shared" si="13"/>
        <v>4</v>
      </c>
      <c r="Q45" s="1281">
        <v>0</v>
      </c>
      <c r="R45" s="1195">
        <v>4</v>
      </c>
      <c r="S45" s="1294">
        <v>0</v>
      </c>
      <c r="T45" s="829"/>
      <c r="U45" s="829"/>
      <c r="V45" s="775"/>
      <c r="W45" s="829"/>
    </row>
    <row r="46" spans="1:23" s="876" customFormat="1" ht="12.75" customHeight="1">
      <c r="A46" s="859"/>
      <c r="B46" s="857" t="s">
        <v>685</v>
      </c>
      <c r="C46" s="1201">
        <f t="shared" si="10"/>
        <v>27</v>
      </c>
      <c r="D46" s="1212">
        <f t="shared" si="11"/>
        <v>26</v>
      </c>
      <c r="E46" s="1202">
        <v>8</v>
      </c>
      <c r="F46" s="1203">
        <v>11</v>
      </c>
      <c r="G46" s="1203">
        <v>6</v>
      </c>
      <c r="H46" s="1203">
        <v>0</v>
      </c>
      <c r="I46" s="1203">
        <v>1</v>
      </c>
      <c r="J46" s="1203">
        <f t="shared" si="12"/>
        <v>0</v>
      </c>
      <c r="K46" s="1203">
        <v>0</v>
      </c>
      <c r="L46" s="1203">
        <v>0</v>
      </c>
      <c r="M46" s="1203">
        <v>0</v>
      </c>
      <c r="N46" s="1203">
        <v>0</v>
      </c>
      <c r="O46" s="1203">
        <v>0</v>
      </c>
      <c r="P46" s="1203">
        <f t="shared" si="13"/>
        <v>1</v>
      </c>
      <c r="Q46" s="1296">
        <v>0</v>
      </c>
      <c r="R46" s="1210">
        <v>1</v>
      </c>
      <c r="S46" s="1295">
        <v>0</v>
      </c>
      <c r="T46" s="829"/>
      <c r="U46" s="829"/>
      <c r="V46" s="775"/>
      <c r="W46" s="829"/>
    </row>
    <row r="47" spans="1:23" s="876" customFormat="1" ht="12.75" customHeight="1">
      <c r="A47" s="852" t="s">
        <v>111</v>
      </c>
      <c r="B47" s="853"/>
      <c r="C47" s="1194">
        <f aca="true" t="shared" si="14" ref="C47:S47">SUM(C48:C51)</f>
        <v>255</v>
      </c>
      <c r="D47" s="1194">
        <f t="shared" si="14"/>
        <v>224</v>
      </c>
      <c r="E47" s="1194">
        <f t="shared" si="14"/>
        <v>25</v>
      </c>
      <c r="F47" s="1194">
        <f t="shared" si="14"/>
        <v>143</v>
      </c>
      <c r="G47" s="1194">
        <f t="shared" si="14"/>
        <v>52</v>
      </c>
      <c r="H47" s="1194">
        <f t="shared" si="14"/>
        <v>0</v>
      </c>
      <c r="I47" s="1194">
        <f t="shared" si="14"/>
        <v>4</v>
      </c>
      <c r="J47" s="1194">
        <f t="shared" si="14"/>
        <v>16</v>
      </c>
      <c r="K47" s="1194">
        <f t="shared" si="14"/>
        <v>0</v>
      </c>
      <c r="L47" s="1194">
        <f t="shared" si="14"/>
        <v>0</v>
      </c>
      <c r="M47" s="1194">
        <f t="shared" si="14"/>
        <v>0</v>
      </c>
      <c r="N47" s="1194">
        <f t="shared" si="14"/>
        <v>11</v>
      </c>
      <c r="O47" s="1194">
        <f t="shared" si="14"/>
        <v>5</v>
      </c>
      <c r="P47" s="1194">
        <f t="shared" si="14"/>
        <v>15</v>
      </c>
      <c r="Q47" s="1194">
        <f t="shared" si="14"/>
        <v>6</v>
      </c>
      <c r="R47" s="1194">
        <f t="shared" si="14"/>
        <v>9</v>
      </c>
      <c r="S47" s="1196">
        <f t="shared" si="14"/>
        <v>0</v>
      </c>
      <c r="T47" s="829"/>
      <c r="U47" s="829"/>
      <c r="V47" s="775"/>
      <c r="W47" s="829"/>
    </row>
    <row r="48" spans="1:23" s="876" customFormat="1" ht="12.75" customHeight="1">
      <c r="A48" s="856"/>
      <c r="B48" s="857" t="s">
        <v>686</v>
      </c>
      <c r="C48" s="1194">
        <f>SUM(D48,J48,P48)</f>
        <v>62</v>
      </c>
      <c r="D48" s="1213">
        <f>SUM(E48:I48)</f>
        <v>56</v>
      </c>
      <c r="E48" s="1194">
        <v>8</v>
      </c>
      <c r="F48" s="1194">
        <v>36</v>
      </c>
      <c r="G48" s="1194">
        <v>11</v>
      </c>
      <c r="H48" s="1194">
        <v>0</v>
      </c>
      <c r="I48" s="1194">
        <v>1</v>
      </c>
      <c r="J48" s="1194">
        <f>SUM(K48:O48)</f>
        <v>4</v>
      </c>
      <c r="K48" s="1194">
        <v>0</v>
      </c>
      <c r="L48" s="1194">
        <v>0</v>
      </c>
      <c r="M48" s="1194">
        <v>0</v>
      </c>
      <c r="N48" s="1194">
        <v>3</v>
      </c>
      <c r="O48" s="1194">
        <v>1</v>
      </c>
      <c r="P48" s="1194">
        <f>SUM(Q48:S48)</f>
        <v>2</v>
      </c>
      <c r="Q48" s="1281">
        <v>0</v>
      </c>
      <c r="R48" s="1194">
        <v>2</v>
      </c>
      <c r="S48" s="1294">
        <v>0</v>
      </c>
      <c r="T48" s="829"/>
      <c r="U48" s="829"/>
      <c r="V48" s="775"/>
      <c r="W48" s="829"/>
    </row>
    <row r="49" spans="1:23" s="876" customFormat="1" ht="12.75" customHeight="1">
      <c r="A49" s="856"/>
      <c r="B49" s="857" t="s">
        <v>687</v>
      </c>
      <c r="C49" s="1194">
        <f>SUM(D49,J49,P49)</f>
        <v>121</v>
      </c>
      <c r="D49" s="1213">
        <f>SUM(E49:I49)</f>
        <v>107</v>
      </c>
      <c r="E49" s="1194">
        <v>11</v>
      </c>
      <c r="F49" s="1194">
        <v>69</v>
      </c>
      <c r="G49" s="1194">
        <v>25</v>
      </c>
      <c r="H49" s="1194">
        <v>0</v>
      </c>
      <c r="I49" s="1194">
        <v>2</v>
      </c>
      <c r="J49" s="1194">
        <f>SUM(K49:O49)</f>
        <v>10</v>
      </c>
      <c r="K49" s="1194">
        <v>0</v>
      </c>
      <c r="L49" s="1194">
        <v>0</v>
      </c>
      <c r="M49" s="1194">
        <v>0</v>
      </c>
      <c r="N49" s="1194">
        <v>6</v>
      </c>
      <c r="O49" s="1194">
        <v>4</v>
      </c>
      <c r="P49" s="1194">
        <f>SUM(Q49:S49)</f>
        <v>4</v>
      </c>
      <c r="Q49" s="1281">
        <v>2</v>
      </c>
      <c r="R49" s="1194">
        <v>2</v>
      </c>
      <c r="S49" s="1294">
        <v>0</v>
      </c>
      <c r="T49" s="829"/>
      <c r="U49" s="829"/>
      <c r="V49" s="775"/>
      <c r="W49" s="829"/>
    </row>
    <row r="50" spans="1:23" s="876" customFormat="1" ht="12.75" customHeight="1">
      <c r="A50" s="856"/>
      <c r="B50" s="857" t="s">
        <v>113</v>
      </c>
      <c r="C50" s="1194">
        <f>SUM(D50,J50,P50)</f>
        <v>36</v>
      </c>
      <c r="D50" s="1213">
        <f>SUM(E50:I50)</f>
        <v>28</v>
      </c>
      <c r="E50" s="1194">
        <v>2</v>
      </c>
      <c r="F50" s="1194">
        <v>21</v>
      </c>
      <c r="G50" s="1194">
        <v>5</v>
      </c>
      <c r="H50" s="1194">
        <v>0</v>
      </c>
      <c r="I50" s="1194">
        <v>0</v>
      </c>
      <c r="J50" s="1194">
        <f>SUM(K50:O50)</f>
        <v>2</v>
      </c>
      <c r="K50" s="1194">
        <v>0</v>
      </c>
      <c r="L50" s="1194">
        <v>0</v>
      </c>
      <c r="M50" s="1194">
        <v>0</v>
      </c>
      <c r="N50" s="1194">
        <v>2</v>
      </c>
      <c r="O50" s="1194">
        <v>0</v>
      </c>
      <c r="P50" s="1194">
        <f>SUM(Q50:S50)</f>
        <v>6</v>
      </c>
      <c r="Q50" s="1281">
        <v>1</v>
      </c>
      <c r="R50" s="1194">
        <v>5</v>
      </c>
      <c r="S50" s="1294">
        <v>0</v>
      </c>
      <c r="T50" s="829"/>
      <c r="U50" s="829"/>
      <c r="V50" s="775"/>
      <c r="W50" s="829"/>
    </row>
    <row r="51" spans="1:23" s="876" customFormat="1" ht="12.75" customHeight="1">
      <c r="A51" s="882"/>
      <c r="B51" s="883" t="s">
        <v>114</v>
      </c>
      <c r="C51" s="1201">
        <f>SUM(D51,J51,P51)</f>
        <v>36</v>
      </c>
      <c r="D51" s="1214">
        <f>SUM(E51:I51)</f>
        <v>33</v>
      </c>
      <c r="E51" s="1203">
        <v>4</v>
      </c>
      <c r="F51" s="1203">
        <v>17</v>
      </c>
      <c r="G51" s="1203">
        <v>11</v>
      </c>
      <c r="H51" s="1203">
        <v>0</v>
      </c>
      <c r="I51" s="1203">
        <v>1</v>
      </c>
      <c r="J51" s="1203">
        <f>SUM(K51:O51)</f>
        <v>0</v>
      </c>
      <c r="K51" s="1203">
        <v>0</v>
      </c>
      <c r="L51" s="1203">
        <v>0</v>
      </c>
      <c r="M51" s="1203">
        <v>0</v>
      </c>
      <c r="N51" s="1203">
        <v>0</v>
      </c>
      <c r="O51" s="1203">
        <v>0</v>
      </c>
      <c r="P51" s="1203">
        <f>SUM(Q51:S51)</f>
        <v>3</v>
      </c>
      <c r="Q51" s="1281">
        <v>3</v>
      </c>
      <c r="R51" s="1203">
        <v>0</v>
      </c>
      <c r="S51" s="1295">
        <v>0</v>
      </c>
      <c r="T51" s="829"/>
      <c r="U51" s="829"/>
      <c r="V51" s="775"/>
      <c r="W51" s="829"/>
    </row>
    <row r="52" spans="1:23" s="876" customFormat="1" ht="12.75" customHeight="1">
      <c r="A52" s="856" t="s">
        <v>115</v>
      </c>
      <c r="B52" s="857"/>
      <c r="C52" s="1194">
        <f aca="true" t="shared" si="15" ref="C52:S52">SUM(C53:C55)</f>
        <v>173</v>
      </c>
      <c r="D52" s="1194">
        <f t="shared" si="15"/>
        <v>129</v>
      </c>
      <c r="E52" s="1194">
        <f t="shared" si="15"/>
        <v>13</v>
      </c>
      <c r="F52" s="1194">
        <f t="shared" si="15"/>
        <v>61</v>
      </c>
      <c r="G52" s="1194">
        <f t="shared" si="15"/>
        <v>54</v>
      </c>
      <c r="H52" s="1194">
        <f t="shared" si="15"/>
        <v>0</v>
      </c>
      <c r="I52" s="1194">
        <f t="shared" si="15"/>
        <v>1</v>
      </c>
      <c r="J52" s="1194">
        <f t="shared" si="15"/>
        <v>30</v>
      </c>
      <c r="K52" s="1194">
        <f t="shared" si="15"/>
        <v>0</v>
      </c>
      <c r="L52" s="1194">
        <f t="shared" si="15"/>
        <v>0</v>
      </c>
      <c r="M52" s="1194">
        <f t="shared" si="15"/>
        <v>19</v>
      </c>
      <c r="N52" s="1194">
        <f t="shared" si="15"/>
        <v>9</v>
      </c>
      <c r="O52" s="1194">
        <f t="shared" si="15"/>
        <v>2</v>
      </c>
      <c r="P52" s="1194">
        <f t="shared" si="15"/>
        <v>14</v>
      </c>
      <c r="Q52" s="1205">
        <f t="shared" si="15"/>
        <v>3</v>
      </c>
      <c r="R52" s="1195">
        <f t="shared" si="15"/>
        <v>11</v>
      </c>
      <c r="S52" s="1196">
        <f t="shared" si="15"/>
        <v>0</v>
      </c>
      <c r="T52" s="829"/>
      <c r="U52" s="829"/>
      <c r="V52" s="775"/>
      <c r="W52" s="829"/>
    </row>
    <row r="53" spans="1:23" s="876" customFormat="1" ht="12.75" customHeight="1">
      <c r="A53" s="856"/>
      <c r="B53" s="857" t="s">
        <v>688</v>
      </c>
      <c r="C53" s="1194">
        <f>SUM(D53,J53,P53)</f>
        <v>49</v>
      </c>
      <c r="D53" s="1194">
        <f>SUM(E53:I53)</f>
        <v>41</v>
      </c>
      <c r="E53" s="1200">
        <v>6</v>
      </c>
      <c r="F53" s="1194">
        <v>15</v>
      </c>
      <c r="G53" s="1194">
        <v>20</v>
      </c>
      <c r="H53" s="1194">
        <v>0</v>
      </c>
      <c r="I53" s="1194">
        <v>0</v>
      </c>
      <c r="J53" s="1194">
        <f>SUM(K53:O53)</f>
        <v>5</v>
      </c>
      <c r="K53" s="1194">
        <v>0</v>
      </c>
      <c r="L53" s="1194">
        <v>0</v>
      </c>
      <c r="M53" s="1194">
        <v>0</v>
      </c>
      <c r="N53" s="1194">
        <v>5</v>
      </c>
      <c r="O53" s="1194">
        <v>0</v>
      </c>
      <c r="P53" s="1194">
        <f>SUM(Q53:S53)</f>
        <v>3</v>
      </c>
      <c r="Q53" s="1281">
        <v>1</v>
      </c>
      <c r="R53" s="1195">
        <v>2</v>
      </c>
      <c r="S53" s="1294">
        <v>0</v>
      </c>
      <c r="T53" s="829"/>
      <c r="U53" s="829"/>
      <c r="V53" s="775"/>
      <c r="W53" s="829"/>
    </row>
    <row r="54" spans="1:23" s="876" customFormat="1" ht="12.75" customHeight="1">
      <c r="A54" s="856"/>
      <c r="B54" s="857" t="s">
        <v>689</v>
      </c>
      <c r="C54" s="1194">
        <f>SUM(D54,J54,P54)</f>
        <v>114</v>
      </c>
      <c r="D54" s="1194">
        <f>SUM(E54:I54)</f>
        <v>81</v>
      </c>
      <c r="E54" s="1200">
        <v>5</v>
      </c>
      <c r="F54" s="1194">
        <v>42</v>
      </c>
      <c r="G54" s="1194">
        <v>33</v>
      </c>
      <c r="H54" s="1194">
        <v>0</v>
      </c>
      <c r="I54" s="1194">
        <v>1</v>
      </c>
      <c r="J54" s="1194">
        <f>SUM(K54:O54)</f>
        <v>23</v>
      </c>
      <c r="K54" s="1194">
        <v>0</v>
      </c>
      <c r="L54" s="1194">
        <v>0</v>
      </c>
      <c r="M54" s="1194">
        <v>19</v>
      </c>
      <c r="N54" s="1194">
        <v>2</v>
      </c>
      <c r="O54" s="1194">
        <v>2</v>
      </c>
      <c r="P54" s="1194">
        <f>SUM(Q54:S54)</f>
        <v>10</v>
      </c>
      <c r="Q54" s="1281">
        <v>2</v>
      </c>
      <c r="R54" s="1195">
        <v>8</v>
      </c>
      <c r="S54" s="1294">
        <v>0</v>
      </c>
      <c r="T54" s="829"/>
      <c r="U54" s="829"/>
      <c r="V54" s="775"/>
      <c r="W54" s="829"/>
    </row>
    <row r="55" spans="1:23" s="876" customFormat="1" ht="12.75" customHeight="1">
      <c r="A55" s="859"/>
      <c r="B55" s="860" t="s">
        <v>690</v>
      </c>
      <c r="C55" s="1201">
        <f>SUM(D55,J55,P55)</f>
        <v>10</v>
      </c>
      <c r="D55" s="1201">
        <f>SUM(E55:I55)</f>
        <v>7</v>
      </c>
      <c r="E55" s="1202">
        <v>2</v>
      </c>
      <c r="F55" s="1203">
        <v>4</v>
      </c>
      <c r="G55" s="1203">
        <v>1</v>
      </c>
      <c r="H55" s="1203">
        <v>0</v>
      </c>
      <c r="I55" s="1203">
        <v>0</v>
      </c>
      <c r="J55" s="1203">
        <f>SUM(K55:O55)</f>
        <v>2</v>
      </c>
      <c r="K55" s="1203">
        <v>0</v>
      </c>
      <c r="L55" s="1203">
        <v>0</v>
      </c>
      <c r="M55" s="1203">
        <v>0</v>
      </c>
      <c r="N55" s="1203">
        <v>2</v>
      </c>
      <c r="O55" s="1203">
        <v>0</v>
      </c>
      <c r="P55" s="1203">
        <f>SUM(Q55:S55)</f>
        <v>1</v>
      </c>
      <c r="Q55" s="1296">
        <v>0</v>
      </c>
      <c r="R55" s="1210">
        <v>1</v>
      </c>
      <c r="S55" s="1295">
        <v>0</v>
      </c>
      <c r="T55" s="829"/>
      <c r="U55" s="829"/>
      <c r="V55" s="775"/>
      <c r="W55" s="829"/>
    </row>
    <row r="56" spans="1:23" s="876" customFormat="1" ht="12.75" customHeight="1">
      <c r="A56" s="852" t="s">
        <v>116</v>
      </c>
      <c r="B56" s="853"/>
      <c r="C56" s="1194">
        <f aca="true" t="shared" si="16" ref="C56:S56">SUM(C57:C59)</f>
        <v>68</v>
      </c>
      <c r="D56" s="1194">
        <f t="shared" si="16"/>
        <v>56</v>
      </c>
      <c r="E56" s="1194">
        <f t="shared" si="16"/>
        <v>7</v>
      </c>
      <c r="F56" s="1194">
        <f t="shared" si="16"/>
        <v>37</v>
      </c>
      <c r="G56" s="1194">
        <f t="shared" si="16"/>
        <v>11</v>
      </c>
      <c r="H56" s="1194">
        <f t="shared" si="16"/>
        <v>0</v>
      </c>
      <c r="I56" s="1194">
        <f t="shared" si="16"/>
        <v>1</v>
      </c>
      <c r="J56" s="1194">
        <f t="shared" si="16"/>
        <v>9</v>
      </c>
      <c r="K56" s="1194">
        <f t="shared" si="16"/>
        <v>0</v>
      </c>
      <c r="L56" s="1194">
        <f t="shared" si="16"/>
        <v>0</v>
      </c>
      <c r="M56" s="1194">
        <f t="shared" si="16"/>
        <v>5</v>
      </c>
      <c r="N56" s="1194">
        <f t="shared" si="16"/>
        <v>2</v>
      </c>
      <c r="O56" s="1194">
        <f t="shared" si="16"/>
        <v>2</v>
      </c>
      <c r="P56" s="1194">
        <f t="shared" si="16"/>
        <v>3</v>
      </c>
      <c r="Q56" s="1194">
        <f t="shared" si="16"/>
        <v>1</v>
      </c>
      <c r="R56" s="1194">
        <f t="shared" si="16"/>
        <v>2</v>
      </c>
      <c r="S56" s="1196">
        <f t="shared" si="16"/>
        <v>0</v>
      </c>
      <c r="T56" s="829"/>
      <c r="U56" s="829"/>
      <c r="V56" s="775"/>
      <c r="W56" s="829"/>
    </row>
    <row r="57" spans="1:23" s="876" customFormat="1" ht="12.75" customHeight="1">
      <c r="A57" s="856"/>
      <c r="B57" s="857" t="s">
        <v>628</v>
      </c>
      <c r="C57" s="1194">
        <f>SUM(D57,J57,P57)</f>
        <v>15</v>
      </c>
      <c r="D57" s="1206">
        <f>SUM(E57:I57)</f>
        <v>14</v>
      </c>
      <c r="E57" s="1194">
        <v>1</v>
      </c>
      <c r="F57" s="1194">
        <v>13</v>
      </c>
      <c r="G57" s="1194">
        <v>0</v>
      </c>
      <c r="H57" s="1194">
        <v>0</v>
      </c>
      <c r="I57" s="1194">
        <v>0</v>
      </c>
      <c r="J57" s="1194">
        <f>SUM(K57:O57)</f>
        <v>0</v>
      </c>
      <c r="K57" s="1194">
        <v>0</v>
      </c>
      <c r="L57" s="1194">
        <v>0</v>
      </c>
      <c r="M57" s="1194">
        <v>0</v>
      </c>
      <c r="N57" s="1194">
        <v>0</v>
      </c>
      <c r="O57" s="1194">
        <v>0</v>
      </c>
      <c r="P57" s="1194">
        <f>SUM(Q57:S57)</f>
        <v>1</v>
      </c>
      <c r="Q57" s="1281">
        <v>1</v>
      </c>
      <c r="R57" s="1194">
        <v>0</v>
      </c>
      <c r="S57" s="1294">
        <v>0</v>
      </c>
      <c r="T57" s="829"/>
      <c r="U57" s="829"/>
      <c r="V57" s="775"/>
      <c r="W57" s="829"/>
    </row>
    <row r="58" spans="1:23" s="876" customFormat="1" ht="12.75" customHeight="1">
      <c r="A58" s="856"/>
      <c r="B58" s="857" t="s">
        <v>629</v>
      </c>
      <c r="C58" s="1194">
        <f>SUM(D58,J58,P58)</f>
        <v>41</v>
      </c>
      <c r="D58" s="1206">
        <f>SUM(E58:I58)</f>
        <v>32</v>
      </c>
      <c r="E58" s="1194">
        <v>5</v>
      </c>
      <c r="F58" s="1194">
        <v>22</v>
      </c>
      <c r="G58" s="1194">
        <v>5</v>
      </c>
      <c r="H58" s="1194">
        <v>0</v>
      </c>
      <c r="I58" s="1194">
        <v>0</v>
      </c>
      <c r="J58" s="1194">
        <f>SUM(K58:O58)</f>
        <v>9</v>
      </c>
      <c r="K58" s="1194">
        <v>0</v>
      </c>
      <c r="L58" s="1194">
        <v>0</v>
      </c>
      <c r="M58" s="1194">
        <v>5</v>
      </c>
      <c r="N58" s="1194">
        <v>2</v>
      </c>
      <c r="O58" s="1194">
        <v>2</v>
      </c>
      <c r="P58" s="1194">
        <f>SUM(Q58:S58)</f>
        <v>0</v>
      </c>
      <c r="Q58" s="1281">
        <v>0</v>
      </c>
      <c r="R58" s="1194">
        <v>0</v>
      </c>
      <c r="S58" s="1294">
        <v>0</v>
      </c>
      <c r="T58" s="829"/>
      <c r="U58" s="829"/>
      <c r="V58" s="775"/>
      <c r="W58" s="829"/>
    </row>
    <row r="59" spans="1:23" ht="12.75" customHeight="1">
      <c r="A59" s="856"/>
      <c r="B59" s="857" t="s">
        <v>691</v>
      </c>
      <c r="C59" s="1194">
        <f>SUM(D59,J59,P59)</f>
        <v>12</v>
      </c>
      <c r="D59" s="1206">
        <f>SUM(E59:I59)</f>
        <v>10</v>
      </c>
      <c r="E59" s="1194">
        <v>1</v>
      </c>
      <c r="F59" s="1194">
        <v>2</v>
      </c>
      <c r="G59" s="1194">
        <v>6</v>
      </c>
      <c r="H59" s="1194">
        <v>0</v>
      </c>
      <c r="I59" s="1194">
        <v>1</v>
      </c>
      <c r="J59" s="1194">
        <f>SUM(K59:O59)</f>
        <v>0</v>
      </c>
      <c r="K59" s="1194">
        <v>0</v>
      </c>
      <c r="L59" s="1194">
        <v>0</v>
      </c>
      <c r="M59" s="1194">
        <v>0</v>
      </c>
      <c r="N59" s="1194">
        <v>0</v>
      </c>
      <c r="O59" s="1194">
        <v>0</v>
      </c>
      <c r="P59" s="1194">
        <f>SUM(Q59:S59)</f>
        <v>2</v>
      </c>
      <c r="Q59" s="1281">
        <v>0</v>
      </c>
      <c r="R59" s="1194">
        <v>2</v>
      </c>
      <c r="S59" s="1294">
        <v>0</v>
      </c>
      <c r="T59" s="829"/>
      <c r="U59" s="829"/>
      <c r="W59" s="829"/>
    </row>
    <row r="60" spans="1:23" ht="12.75" customHeight="1">
      <c r="A60" s="885" t="s">
        <v>692</v>
      </c>
      <c r="B60" s="886"/>
      <c r="C60" s="1215">
        <f aca="true" t="shared" si="17" ref="C60:S60">SUM(C61:C63)</f>
        <v>193</v>
      </c>
      <c r="D60" s="1215">
        <f t="shared" si="17"/>
        <v>158</v>
      </c>
      <c r="E60" s="1215">
        <f t="shared" si="17"/>
        <v>27</v>
      </c>
      <c r="F60" s="1215">
        <f t="shared" si="17"/>
        <v>90</v>
      </c>
      <c r="G60" s="1215">
        <f t="shared" si="17"/>
        <v>37</v>
      </c>
      <c r="H60" s="1215">
        <f t="shared" si="17"/>
        <v>0</v>
      </c>
      <c r="I60" s="1215">
        <f t="shared" si="17"/>
        <v>4</v>
      </c>
      <c r="J60" s="1215">
        <f t="shared" si="17"/>
        <v>22</v>
      </c>
      <c r="K60" s="1215">
        <f t="shared" si="17"/>
        <v>0</v>
      </c>
      <c r="L60" s="1215">
        <f t="shared" si="17"/>
        <v>0</v>
      </c>
      <c r="M60" s="1215">
        <f t="shared" si="17"/>
        <v>3</v>
      </c>
      <c r="N60" s="1215">
        <f t="shared" si="17"/>
        <v>13</v>
      </c>
      <c r="O60" s="1215">
        <f t="shared" si="17"/>
        <v>6</v>
      </c>
      <c r="P60" s="1215">
        <f t="shared" si="17"/>
        <v>13</v>
      </c>
      <c r="Q60" s="1215">
        <f t="shared" si="17"/>
        <v>2</v>
      </c>
      <c r="R60" s="1215">
        <f t="shared" si="17"/>
        <v>11</v>
      </c>
      <c r="S60" s="1216">
        <f t="shared" si="17"/>
        <v>0</v>
      </c>
      <c r="T60" s="829"/>
      <c r="U60" s="829"/>
      <c r="W60" s="829"/>
    </row>
    <row r="61" spans="1:23" ht="12.75" customHeight="1">
      <c r="A61" s="856"/>
      <c r="B61" s="857" t="s">
        <v>693</v>
      </c>
      <c r="C61" s="1194">
        <f>SUM(D61,J61,P61)</f>
        <v>161</v>
      </c>
      <c r="D61" s="1194">
        <f>SUM(E61:I61)</f>
        <v>129</v>
      </c>
      <c r="E61" s="1200">
        <v>20</v>
      </c>
      <c r="F61" s="1194">
        <v>78</v>
      </c>
      <c r="G61" s="1194">
        <v>28</v>
      </c>
      <c r="H61" s="1194">
        <v>0</v>
      </c>
      <c r="I61" s="1194">
        <v>3</v>
      </c>
      <c r="J61" s="1194">
        <f>SUM(K61:O61)</f>
        <v>20</v>
      </c>
      <c r="K61" s="1194">
        <v>0</v>
      </c>
      <c r="L61" s="1194">
        <v>0</v>
      </c>
      <c r="M61" s="1194">
        <v>3</v>
      </c>
      <c r="N61" s="1194">
        <v>11</v>
      </c>
      <c r="O61" s="1194">
        <v>6</v>
      </c>
      <c r="P61" s="1194">
        <f>SUM(Q61:S61)</f>
        <v>12</v>
      </c>
      <c r="Q61" s="1281">
        <v>2</v>
      </c>
      <c r="R61" s="1194">
        <v>10</v>
      </c>
      <c r="S61" s="1294">
        <v>0</v>
      </c>
      <c r="T61" s="829"/>
      <c r="U61" s="829"/>
      <c r="W61" s="829"/>
    </row>
    <row r="62" spans="1:23" ht="12.75" customHeight="1">
      <c r="A62" s="856"/>
      <c r="B62" s="857" t="s">
        <v>119</v>
      </c>
      <c r="C62" s="1194">
        <f>SUM(D62,J62,P62)</f>
        <v>14</v>
      </c>
      <c r="D62" s="1194">
        <f>SUM(E62:I62)</f>
        <v>12</v>
      </c>
      <c r="E62" s="1200">
        <v>2</v>
      </c>
      <c r="F62" s="1194">
        <v>5</v>
      </c>
      <c r="G62" s="1194">
        <v>5</v>
      </c>
      <c r="H62" s="1194">
        <v>0</v>
      </c>
      <c r="I62" s="1194">
        <v>0</v>
      </c>
      <c r="J62" s="1194">
        <f>SUM(K62:O62)</f>
        <v>2</v>
      </c>
      <c r="K62" s="1194">
        <v>0</v>
      </c>
      <c r="L62" s="1194">
        <v>0</v>
      </c>
      <c r="M62" s="1194">
        <v>0</v>
      </c>
      <c r="N62" s="1194">
        <v>2</v>
      </c>
      <c r="O62" s="1194">
        <v>0</v>
      </c>
      <c r="P62" s="1194">
        <f>SUM(Q62:S62)</f>
        <v>0</v>
      </c>
      <c r="Q62" s="1281">
        <v>0</v>
      </c>
      <c r="R62" s="1194">
        <v>0</v>
      </c>
      <c r="S62" s="1294">
        <v>0</v>
      </c>
      <c r="T62" s="829"/>
      <c r="U62" s="829"/>
      <c r="W62" s="829"/>
    </row>
    <row r="63" spans="1:23" ht="12.75" customHeight="1">
      <c r="A63" s="882"/>
      <c r="B63" s="883" t="s">
        <v>120</v>
      </c>
      <c r="C63" s="1203">
        <f>SUM(D63,J63,P63)</f>
        <v>18</v>
      </c>
      <c r="D63" s="1203">
        <f>SUM(E63:I63)</f>
        <v>17</v>
      </c>
      <c r="E63" s="1202">
        <v>5</v>
      </c>
      <c r="F63" s="1203">
        <v>7</v>
      </c>
      <c r="G63" s="1203">
        <v>4</v>
      </c>
      <c r="H63" s="1203">
        <v>0</v>
      </c>
      <c r="I63" s="1203">
        <v>1</v>
      </c>
      <c r="J63" s="1203">
        <f>SUM(K63:O63)</f>
        <v>0</v>
      </c>
      <c r="K63" s="1203">
        <v>0</v>
      </c>
      <c r="L63" s="1203">
        <v>0</v>
      </c>
      <c r="M63" s="1203">
        <v>0</v>
      </c>
      <c r="N63" s="1203">
        <v>0</v>
      </c>
      <c r="O63" s="1203">
        <v>0</v>
      </c>
      <c r="P63" s="1203">
        <f>SUM(Q63:S63)</f>
        <v>1</v>
      </c>
      <c r="Q63" s="1281">
        <v>0</v>
      </c>
      <c r="R63" s="1203">
        <v>1</v>
      </c>
      <c r="S63" s="1295">
        <v>0</v>
      </c>
      <c r="T63" s="829"/>
      <c r="U63" s="829"/>
      <c r="W63" s="829"/>
    </row>
    <row r="64" spans="1:23" ht="12.75" customHeight="1">
      <c r="A64" s="856" t="s">
        <v>121</v>
      </c>
      <c r="B64" s="857"/>
      <c r="C64" s="1194">
        <f aca="true" t="shared" si="18" ref="C64:S64">SUM(C65:C66)</f>
        <v>103</v>
      </c>
      <c r="D64" s="1194">
        <f t="shared" si="18"/>
        <v>88</v>
      </c>
      <c r="E64" s="1194">
        <f t="shared" si="18"/>
        <v>15</v>
      </c>
      <c r="F64" s="1194">
        <f t="shared" si="18"/>
        <v>41</v>
      </c>
      <c r="G64" s="1194">
        <f t="shared" si="18"/>
        <v>31</v>
      </c>
      <c r="H64" s="1194">
        <f t="shared" si="18"/>
        <v>0</v>
      </c>
      <c r="I64" s="1194">
        <f t="shared" si="18"/>
        <v>1</v>
      </c>
      <c r="J64" s="1194">
        <f t="shared" si="18"/>
        <v>10</v>
      </c>
      <c r="K64" s="1194">
        <f t="shared" si="18"/>
        <v>0</v>
      </c>
      <c r="L64" s="1194">
        <f t="shared" si="18"/>
        <v>0</v>
      </c>
      <c r="M64" s="1194">
        <f t="shared" si="18"/>
        <v>0</v>
      </c>
      <c r="N64" s="1194">
        <f t="shared" si="18"/>
        <v>8</v>
      </c>
      <c r="O64" s="1194">
        <f t="shared" si="18"/>
        <v>2</v>
      </c>
      <c r="P64" s="1194">
        <f t="shared" si="18"/>
        <v>5</v>
      </c>
      <c r="Q64" s="1205">
        <f t="shared" si="18"/>
        <v>1</v>
      </c>
      <c r="R64" s="1195">
        <f t="shared" si="18"/>
        <v>4</v>
      </c>
      <c r="S64" s="1196">
        <f t="shared" si="18"/>
        <v>0</v>
      </c>
      <c r="T64" s="829"/>
      <c r="U64" s="829"/>
      <c r="W64" s="829"/>
    </row>
    <row r="65" spans="1:23" ht="12.75" customHeight="1">
      <c r="A65" s="856"/>
      <c r="B65" s="857" t="s">
        <v>122</v>
      </c>
      <c r="C65" s="1194">
        <f>SUM(D65,J65,P65)</f>
        <v>52</v>
      </c>
      <c r="D65" s="1206">
        <f>SUM(E65:I65)</f>
        <v>48</v>
      </c>
      <c r="E65" s="1194">
        <v>7</v>
      </c>
      <c r="F65" s="1194">
        <v>21</v>
      </c>
      <c r="G65" s="1194">
        <v>19</v>
      </c>
      <c r="H65" s="1194">
        <v>0</v>
      </c>
      <c r="I65" s="1194">
        <v>1</v>
      </c>
      <c r="J65" s="1194">
        <f>SUM(K65:O65)</f>
        <v>2</v>
      </c>
      <c r="K65" s="1194">
        <v>0</v>
      </c>
      <c r="L65" s="1194">
        <v>0</v>
      </c>
      <c r="M65" s="1194">
        <v>0</v>
      </c>
      <c r="N65" s="1194">
        <v>2</v>
      </c>
      <c r="O65" s="1194">
        <v>0</v>
      </c>
      <c r="P65" s="1194">
        <f>SUM(Q65:S65)</f>
        <v>2</v>
      </c>
      <c r="Q65" s="1281">
        <v>1</v>
      </c>
      <c r="R65" s="1195">
        <v>1</v>
      </c>
      <c r="S65" s="1294">
        <v>0</v>
      </c>
      <c r="T65" s="829"/>
      <c r="U65" s="829"/>
      <c r="W65" s="829"/>
    </row>
    <row r="66" spans="1:23" ht="12.75" customHeight="1">
      <c r="A66" s="859"/>
      <c r="B66" s="857" t="s">
        <v>123</v>
      </c>
      <c r="C66" s="1194">
        <f>SUM(D66,J66,P66)</f>
        <v>51</v>
      </c>
      <c r="D66" s="1206">
        <f>SUM(E66:I66)</f>
        <v>40</v>
      </c>
      <c r="E66" s="1194">
        <v>8</v>
      </c>
      <c r="F66" s="1194">
        <v>20</v>
      </c>
      <c r="G66" s="1194">
        <v>12</v>
      </c>
      <c r="H66" s="1194">
        <v>0</v>
      </c>
      <c r="I66" s="1194">
        <v>0</v>
      </c>
      <c r="J66" s="1194">
        <f>SUM(K66:O66)</f>
        <v>8</v>
      </c>
      <c r="K66" s="1194">
        <v>0</v>
      </c>
      <c r="L66" s="1194">
        <v>0</v>
      </c>
      <c r="M66" s="1194">
        <v>0</v>
      </c>
      <c r="N66" s="1194">
        <v>6</v>
      </c>
      <c r="O66" s="1194">
        <v>2</v>
      </c>
      <c r="P66" s="1194">
        <f>SUM(Q66:S66)</f>
        <v>3</v>
      </c>
      <c r="Q66" s="1296">
        <v>0</v>
      </c>
      <c r="R66" s="1195">
        <v>3</v>
      </c>
      <c r="S66" s="1294">
        <v>0</v>
      </c>
      <c r="T66" s="829"/>
      <c r="U66" s="829"/>
      <c r="W66" s="829"/>
    </row>
    <row r="67" spans="1:23" ht="12.75" customHeight="1">
      <c r="A67" s="852" t="s">
        <v>882</v>
      </c>
      <c r="B67" s="890"/>
      <c r="C67" s="1215">
        <f aca="true" t="shared" si="19" ref="C67:S67">SUM(C68:C69)</f>
        <v>205</v>
      </c>
      <c r="D67" s="1215">
        <f t="shared" si="19"/>
        <v>150</v>
      </c>
      <c r="E67" s="1215">
        <f t="shared" si="19"/>
        <v>14</v>
      </c>
      <c r="F67" s="1215">
        <f t="shared" si="19"/>
        <v>90</v>
      </c>
      <c r="G67" s="1215">
        <f t="shared" si="19"/>
        <v>43</v>
      </c>
      <c r="H67" s="1215">
        <f t="shared" si="19"/>
        <v>0</v>
      </c>
      <c r="I67" s="1215">
        <f t="shared" si="19"/>
        <v>3</v>
      </c>
      <c r="J67" s="1215">
        <f t="shared" si="19"/>
        <v>44</v>
      </c>
      <c r="K67" s="1215">
        <f t="shared" si="19"/>
        <v>0</v>
      </c>
      <c r="L67" s="1215">
        <f t="shared" si="19"/>
        <v>0</v>
      </c>
      <c r="M67" s="1215">
        <f t="shared" si="19"/>
        <v>31</v>
      </c>
      <c r="N67" s="1215">
        <f t="shared" si="19"/>
        <v>6</v>
      </c>
      <c r="O67" s="1215">
        <f t="shared" si="19"/>
        <v>7</v>
      </c>
      <c r="P67" s="1215">
        <f t="shared" si="19"/>
        <v>11</v>
      </c>
      <c r="Q67" s="1215">
        <f t="shared" si="19"/>
        <v>2</v>
      </c>
      <c r="R67" s="1215">
        <f t="shared" si="19"/>
        <v>9</v>
      </c>
      <c r="S67" s="1216">
        <f t="shared" si="19"/>
        <v>0</v>
      </c>
      <c r="T67" s="829"/>
      <c r="U67" s="829"/>
      <c r="W67" s="829"/>
    </row>
    <row r="68" spans="1:23" ht="12.75" customHeight="1">
      <c r="A68" s="856"/>
      <c r="B68" s="891" t="s">
        <v>883</v>
      </c>
      <c r="C68" s="1194">
        <f>SUM(D68,J68,P68)</f>
        <v>100</v>
      </c>
      <c r="D68" s="1206">
        <f>SUM(E68:I68)</f>
        <v>67</v>
      </c>
      <c r="E68" s="1194">
        <v>5</v>
      </c>
      <c r="F68" s="1194">
        <v>43</v>
      </c>
      <c r="G68" s="1194">
        <v>18</v>
      </c>
      <c r="H68" s="1194">
        <v>0</v>
      </c>
      <c r="I68" s="1194">
        <v>1</v>
      </c>
      <c r="J68" s="1194">
        <f>SUM(K68:O68)</f>
        <v>25</v>
      </c>
      <c r="K68" s="1194">
        <v>0</v>
      </c>
      <c r="L68" s="1194">
        <v>0</v>
      </c>
      <c r="M68" s="1194">
        <v>25</v>
      </c>
      <c r="N68" s="1194">
        <v>0</v>
      </c>
      <c r="O68" s="1194">
        <v>0</v>
      </c>
      <c r="P68" s="1194">
        <f>SUM(Q68:S68)</f>
        <v>8</v>
      </c>
      <c r="Q68" s="1281">
        <v>0</v>
      </c>
      <c r="R68" s="1195">
        <v>8</v>
      </c>
      <c r="S68" s="1294">
        <v>0</v>
      </c>
      <c r="T68" s="829"/>
      <c r="U68" s="829"/>
      <c r="W68" s="829"/>
    </row>
    <row r="69" spans="1:23" ht="12.75" customHeight="1">
      <c r="A69" s="859"/>
      <c r="B69" s="892" t="s">
        <v>884</v>
      </c>
      <c r="C69" s="1203">
        <f>SUM(D69,J69,P69)</f>
        <v>105</v>
      </c>
      <c r="D69" s="1209">
        <f>SUM(E69:I69)</f>
        <v>83</v>
      </c>
      <c r="E69" s="1203">
        <v>9</v>
      </c>
      <c r="F69" s="1203">
        <v>47</v>
      </c>
      <c r="G69" s="1203">
        <v>25</v>
      </c>
      <c r="H69" s="1203">
        <v>0</v>
      </c>
      <c r="I69" s="1203">
        <v>2</v>
      </c>
      <c r="J69" s="1203">
        <f>SUM(K69:O69)</f>
        <v>19</v>
      </c>
      <c r="K69" s="1203">
        <v>0</v>
      </c>
      <c r="L69" s="1203">
        <v>0</v>
      </c>
      <c r="M69" s="1203">
        <v>6</v>
      </c>
      <c r="N69" s="1203">
        <v>6</v>
      </c>
      <c r="O69" s="1203">
        <v>7</v>
      </c>
      <c r="P69" s="1203">
        <f>SUM(Q69:S69)</f>
        <v>3</v>
      </c>
      <c r="Q69" s="1296">
        <v>2</v>
      </c>
      <c r="R69" s="1210">
        <v>1</v>
      </c>
      <c r="S69" s="1295">
        <v>0</v>
      </c>
      <c r="T69" s="829"/>
      <c r="U69" s="829"/>
      <c r="W69" s="829"/>
    </row>
    <row r="70" spans="1:23" ht="12.75" customHeight="1">
      <c r="A70" s="852" t="s">
        <v>885</v>
      </c>
      <c r="B70" s="857"/>
      <c r="C70" s="1194">
        <f aca="true" t="shared" si="20" ref="C70:S70">SUM(C71:C73)</f>
        <v>280</v>
      </c>
      <c r="D70" s="1194">
        <f t="shared" si="20"/>
        <v>239</v>
      </c>
      <c r="E70" s="1194">
        <f t="shared" si="20"/>
        <v>24</v>
      </c>
      <c r="F70" s="1194">
        <f t="shared" si="20"/>
        <v>147</v>
      </c>
      <c r="G70" s="1194">
        <f t="shared" si="20"/>
        <v>60</v>
      </c>
      <c r="H70" s="1194">
        <f t="shared" si="20"/>
        <v>0</v>
      </c>
      <c r="I70" s="1194">
        <f t="shared" si="20"/>
        <v>8</v>
      </c>
      <c r="J70" s="1194">
        <f t="shared" si="20"/>
        <v>27</v>
      </c>
      <c r="K70" s="1194">
        <f t="shared" si="20"/>
        <v>0</v>
      </c>
      <c r="L70" s="1194">
        <f t="shared" si="20"/>
        <v>0</v>
      </c>
      <c r="M70" s="1194">
        <f t="shared" si="20"/>
        <v>4</v>
      </c>
      <c r="N70" s="1194">
        <f t="shared" si="20"/>
        <v>15</v>
      </c>
      <c r="O70" s="1194">
        <f t="shared" si="20"/>
        <v>8</v>
      </c>
      <c r="P70" s="1194">
        <f t="shared" si="20"/>
        <v>14</v>
      </c>
      <c r="Q70" s="1194">
        <f t="shared" si="20"/>
        <v>0</v>
      </c>
      <c r="R70" s="1194">
        <f t="shared" si="20"/>
        <v>14</v>
      </c>
      <c r="S70" s="1196">
        <f t="shared" si="20"/>
        <v>0</v>
      </c>
      <c r="T70" s="829"/>
      <c r="U70" s="829"/>
      <c r="W70" s="829"/>
    </row>
    <row r="71" spans="1:23" ht="12.75" customHeight="1">
      <c r="A71" s="856"/>
      <c r="B71" s="857" t="s">
        <v>886</v>
      </c>
      <c r="C71" s="1194">
        <f>SUM(D71,J71,P71)</f>
        <v>116</v>
      </c>
      <c r="D71" s="1206">
        <f>SUM(E71:I71)</f>
        <v>95</v>
      </c>
      <c r="E71" s="1194">
        <v>7</v>
      </c>
      <c r="F71" s="1194">
        <v>54</v>
      </c>
      <c r="G71" s="1194">
        <v>31</v>
      </c>
      <c r="H71" s="1194">
        <v>0</v>
      </c>
      <c r="I71" s="1194">
        <v>3</v>
      </c>
      <c r="J71" s="1194">
        <f>SUM(K71:O71)</f>
        <v>15</v>
      </c>
      <c r="K71" s="1194">
        <v>0</v>
      </c>
      <c r="L71" s="1194">
        <v>0</v>
      </c>
      <c r="M71" s="1194">
        <v>1</v>
      </c>
      <c r="N71" s="1194">
        <v>7</v>
      </c>
      <c r="O71" s="1194">
        <v>7</v>
      </c>
      <c r="P71" s="1194">
        <f>SUM(Q71:S71)</f>
        <v>6</v>
      </c>
      <c r="Q71" s="1281">
        <v>0</v>
      </c>
      <c r="R71" s="1194">
        <v>6</v>
      </c>
      <c r="S71" s="1294">
        <v>0</v>
      </c>
      <c r="T71" s="829"/>
      <c r="U71" s="829"/>
      <c r="W71" s="829"/>
    </row>
    <row r="72" spans="1:23" ht="12.75" customHeight="1">
      <c r="A72" s="856"/>
      <c r="B72" s="857" t="s">
        <v>124</v>
      </c>
      <c r="C72" s="1194">
        <f>SUM(D72,J72,P72)</f>
        <v>85</v>
      </c>
      <c r="D72" s="1206">
        <f>SUM(E72:I72)</f>
        <v>71</v>
      </c>
      <c r="E72" s="1194">
        <v>12</v>
      </c>
      <c r="F72" s="1194">
        <v>43</v>
      </c>
      <c r="G72" s="1194">
        <v>14</v>
      </c>
      <c r="H72" s="1194">
        <v>0</v>
      </c>
      <c r="I72" s="1194">
        <v>2</v>
      </c>
      <c r="J72" s="1194">
        <f>SUM(K72:O72)</f>
        <v>8</v>
      </c>
      <c r="K72" s="1194">
        <v>0</v>
      </c>
      <c r="L72" s="1194">
        <v>0</v>
      </c>
      <c r="M72" s="1194">
        <v>0</v>
      </c>
      <c r="N72" s="1194">
        <v>7</v>
      </c>
      <c r="O72" s="1194">
        <v>1</v>
      </c>
      <c r="P72" s="1194">
        <f>SUM(Q72:S72)</f>
        <v>6</v>
      </c>
      <c r="Q72" s="1281">
        <v>0</v>
      </c>
      <c r="R72" s="1194">
        <v>6</v>
      </c>
      <c r="S72" s="1294">
        <v>0</v>
      </c>
      <c r="T72" s="829"/>
      <c r="U72" s="829"/>
      <c r="W72" s="829"/>
    </row>
    <row r="73" spans="1:23" ht="12.75" customHeight="1" thickBot="1">
      <c r="A73" s="894"/>
      <c r="B73" s="895" t="s">
        <v>699</v>
      </c>
      <c r="C73" s="1218">
        <f>SUM(D73,J73,P73)</f>
        <v>79</v>
      </c>
      <c r="D73" s="1219">
        <f>SUM(E73:I73)</f>
        <v>73</v>
      </c>
      <c r="E73" s="1218">
        <v>5</v>
      </c>
      <c r="F73" s="1218">
        <v>50</v>
      </c>
      <c r="G73" s="1218">
        <v>15</v>
      </c>
      <c r="H73" s="1218">
        <v>0</v>
      </c>
      <c r="I73" s="1218">
        <v>3</v>
      </c>
      <c r="J73" s="1218">
        <f>SUM(K73:O73)</f>
        <v>4</v>
      </c>
      <c r="K73" s="1218">
        <v>0</v>
      </c>
      <c r="L73" s="1218">
        <v>0</v>
      </c>
      <c r="M73" s="1218">
        <v>3</v>
      </c>
      <c r="N73" s="1218">
        <v>1</v>
      </c>
      <c r="O73" s="1218">
        <v>0</v>
      </c>
      <c r="P73" s="1218">
        <f>SUM(Q73:S73)</f>
        <v>2</v>
      </c>
      <c r="Q73" s="1297">
        <v>0</v>
      </c>
      <c r="R73" s="1218">
        <v>2</v>
      </c>
      <c r="S73" s="1298">
        <v>0</v>
      </c>
      <c r="T73" s="829"/>
      <c r="U73" s="829"/>
      <c r="W73" s="829"/>
    </row>
    <row r="74" spans="3:17" ht="12">
      <c r="C74" s="775"/>
      <c r="D74" s="775"/>
      <c r="E74" s="775"/>
      <c r="F74" s="775"/>
      <c r="G74" s="775"/>
      <c r="H74" s="775"/>
      <c r="I74" s="775"/>
      <c r="J74" s="775"/>
      <c r="K74" s="902"/>
      <c r="L74" s="1123"/>
      <c r="N74" s="775"/>
      <c r="O74" s="775"/>
      <c r="P74" s="775"/>
      <c r="Q74" s="1123"/>
    </row>
    <row r="75" spans="3:17" ht="12">
      <c r="C75" s="775"/>
      <c r="D75" s="775"/>
      <c r="E75" s="775"/>
      <c r="F75" s="775"/>
      <c r="G75" s="775"/>
      <c r="H75" s="775"/>
      <c r="I75" s="775"/>
      <c r="J75" s="775"/>
      <c r="K75" s="902"/>
      <c r="L75" s="1123"/>
      <c r="N75" s="775"/>
      <c r="O75" s="775"/>
      <c r="P75" s="775"/>
      <c r="Q75" s="1123"/>
    </row>
    <row r="76" spans="3:16" s="876" customFormat="1" ht="11.25">
      <c r="C76" s="1299"/>
      <c r="D76" s="1300"/>
      <c r="E76" s="901"/>
      <c r="F76" s="901"/>
      <c r="G76" s="901"/>
      <c r="H76" s="901"/>
      <c r="I76" s="901"/>
      <c r="J76" s="1299"/>
      <c r="N76" s="901"/>
      <c r="O76" s="901"/>
      <c r="P76" s="1299"/>
    </row>
    <row r="77" spans="3:16" s="876" customFormat="1" ht="11.25">
      <c r="C77" s="1299"/>
      <c r="D77" s="1300"/>
      <c r="E77" s="901"/>
      <c r="F77" s="901"/>
      <c r="G77" s="901"/>
      <c r="H77" s="901"/>
      <c r="I77" s="901"/>
      <c r="J77" s="1299"/>
      <c r="N77" s="901"/>
      <c r="O77" s="901"/>
      <c r="P77" s="1299"/>
    </row>
    <row r="78" spans="3:16" s="876" customFormat="1" ht="11.25">
      <c r="C78" s="1299"/>
      <c r="D78" s="1300"/>
      <c r="E78" s="901"/>
      <c r="F78" s="901"/>
      <c r="G78" s="901"/>
      <c r="H78" s="901"/>
      <c r="I78" s="901"/>
      <c r="J78" s="1299"/>
      <c r="N78" s="901"/>
      <c r="O78" s="901"/>
      <c r="P78" s="1299"/>
    </row>
    <row r="79" spans="3:16" s="876" customFormat="1" ht="11.25">
      <c r="C79" s="1299"/>
      <c r="D79" s="1300"/>
      <c r="E79" s="901"/>
      <c r="F79" s="901"/>
      <c r="G79" s="901"/>
      <c r="H79" s="901"/>
      <c r="I79" s="901"/>
      <c r="J79" s="1299"/>
      <c r="N79" s="901"/>
      <c r="O79" s="901"/>
      <c r="P79" s="1299"/>
    </row>
    <row r="80" spans="3:16" s="876" customFormat="1" ht="11.25">
      <c r="C80" s="1299"/>
      <c r="D80" s="1300"/>
      <c r="E80" s="901"/>
      <c r="F80" s="901"/>
      <c r="G80" s="901"/>
      <c r="H80" s="901"/>
      <c r="I80" s="901"/>
      <c r="J80" s="1299"/>
      <c r="N80" s="901"/>
      <c r="O80" s="901"/>
      <c r="P80" s="1299"/>
    </row>
    <row r="81" spans="3:16" s="876" customFormat="1" ht="11.25">
      <c r="C81" s="1299"/>
      <c r="D81" s="1300"/>
      <c r="E81" s="901"/>
      <c r="F81" s="901"/>
      <c r="G81" s="901"/>
      <c r="H81" s="901"/>
      <c r="I81" s="901"/>
      <c r="J81" s="1299"/>
      <c r="N81" s="901"/>
      <c r="O81" s="901"/>
      <c r="P81" s="1299"/>
    </row>
    <row r="82" spans="3:16" s="876" customFormat="1" ht="11.25">
      <c r="C82" s="1299"/>
      <c r="D82" s="1300"/>
      <c r="E82" s="901"/>
      <c r="F82" s="901"/>
      <c r="G82" s="901"/>
      <c r="H82" s="901"/>
      <c r="I82" s="901"/>
      <c r="J82" s="1299"/>
      <c r="N82" s="901"/>
      <c r="O82" s="901"/>
      <c r="P82" s="1299"/>
    </row>
    <row r="83" spans="3:16" s="876" customFormat="1" ht="11.25">
      <c r="C83" s="1299"/>
      <c r="D83" s="1300"/>
      <c r="E83" s="901"/>
      <c r="F83" s="901"/>
      <c r="G83" s="901"/>
      <c r="H83" s="901"/>
      <c r="I83" s="901"/>
      <c r="J83" s="1299"/>
      <c r="N83" s="901"/>
      <c r="O83" s="901"/>
      <c r="P83" s="1299"/>
    </row>
  </sheetData>
  <sheetProtection/>
  <mergeCells count="23">
    <mergeCell ref="C5:C7"/>
    <mergeCell ref="J5:J8"/>
    <mergeCell ref="O5:O8"/>
    <mergeCell ref="P5:P8"/>
    <mergeCell ref="E7:E8"/>
    <mergeCell ref="F7:F8"/>
    <mergeCell ref="G7:G8"/>
    <mergeCell ref="H7:H8"/>
    <mergeCell ref="I7:I8"/>
    <mergeCell ref="K7:K8"/>
    <mergeCell ref="P3:S3"/>
    <mergeCell ref="E4:F5"/>
    <mergeCell ref="G4:I5"/>
    <mergeCell ref="K4:L5"/>
    <mergeCell ref="M4:N5"/>
    <mergeCell ref="Q5:Q8"/>
    <mergeCell ref="R5:R8"/>
    <mergeCell ref="S5:S8"/>
    <mergeCell ref="L7:L8"/>
    <mergeCell ref="M7:M8"/>
    <mergeCell ref="N7:N8"/>
    <mergeCell ref="D3:I3"/>
    <mergeCell ref="J3:O3"/>
  </mergeCells>
  <printOptions/>
  <pageMargins left="0.7086614173228347" right="0.5905511811023623" top="0.5511811023622047" bottom="0.4330708661417323" header="0.5118110236220472" footer="0.1968503937007874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80"/>
  <sheetViews>
    <sheetView zoomScale="80" zoomScaleNormal="80" zoomScalePageLayoutView="0" workbookViewId="0" topLeftCell="A1">
      <selection activeCell="A2" sqref="A2:B4"/>
    </sheetView>
  </sheetViews>
  <sheetFormatPr defaultColWidth="13.375" defaultRowHeight="14.25"/>
  <cols>
    <col min="1" max="1" width="14.625" style="905" customWidth="1"/>
    <col min="2" max="2" width="10.875" style="905" customWidth="1"/>
    <col min="3" max="3" width="17.125" style="905" customWidth="1"/>
    <col min="4" max="9" width="14.625" style="905" customWidth="1"/>
    <col min="10" max="10" width="13.25390625" style="905" customWidth="1"/>
    <col min="11" max="15" width="12.625" style="905" customWidth="1"/>
    <col min="16" max="16" width="13.25390625" style="905" customWidth="1"/>
    <col min="17" max="17" width="12.625" style="905" customWidth="1"/>
    <col min="18" max="18" width="12.625" style="1326" customWidth="1"/>
    <col min="19" max="19" width="12.625" style="905" customWidth="1"/>
    <col min="20" max="20" width="13.375" style="905" customWidth="1"/>
    <col min="21" max="16384" width="13.375" style="905" customWidth="1"/>
  </cols>
  <sheetData>
    <row r="1" spans="1:18" ht="48.75" customHeight="1" thickBot="1">
      <c r="A1" s="1301" t="s">
        <v>29</v>
      </c>
      <c r="R1" s="905" t="s">
        <v>1</v>
      </c>
    </row>
    <row r="2" spans="1:20" ht="13.5">
      <c r="A2" s="1476" t="s">
        <v>709</v>
      </c>
      <c r="B2" s="1477"/>
      <c r="C2" s="1302"/>
      <c r="D2" s="1303"/>
      <c r="E2" s="1304" t="s">
        <v>2</v>
      </c>
      <c r="F2" s="1305"/>
      <c r="G2" s="1305"/>
      <c r="H2" s="1305"/>
      <c r="I2" s="1306"/>
      <c r="J2" s="1303"/>
      <c r="K2" s="1307" t="s">
        <v>3</v>
      </c>
      <c r="L2" s="1305"/>
      <c r="M2" s="1308"/>
      <c r="N2" s="1305"/>
      <c r="O2" s="1309"/>
      <c r="P2" s="1302"/>
      <c r="Q2" s="1307" t="s">
        <v>4</v>
      </c>
      <c r="R2" s="1305"/>
      <c r="S2" s="1310"/>
      <c r="T2" s="906"/>
    </row>
    <row r="3" spans="1:20" ht="13.5">
      <c r="A3" s="1478"/>
      <c r="B3" s="1479"/>
      <c r="C3" s="1311" t="s">
        <v>5</v>
      </c>
      <c r="D3" s="909"/>
      <c r="E3" s="1483" t="s">
        <v>6</v>
      </c>
      <c r="F3" s="1484"/>
      <c r="G3" s="1483" t="s">
        <v>7</v>
      </c>
      <c r="H3" s="1557"/>
      <c r="I3" s="1484"/>
      <c r="J3" s="909"/>
      <c r="K3" s="1483" t="s">
        <v>8</v>
      </c>
      <c r="L3" s="1484"/>
      <c r="M3" s="1483" t="s">
        <v>0</v>
      </c>
      <c r="N3" s="1484"/>
      <c r="O3" s="908" t="s">
        <v>9</v>
      </c>
      <c r="P3" s="909"/>
      <c r="Q3" s="908" t="s">
        <v>10</v>
      </c>
      <c r="R3" s="1467" t="s">
        <v>11</v>
      </c>
      <c r="S3" s="1555" t="s">
        <v>12</v>
      </c>
      <c r="T3" s="906"/>
    </row>
    <row r="4" spans="1:20" ht="14.25" thickBot="1">
      <c r="A4" s="1480"/>
      <c r="B4" s="1481"/>
      <c r="C4" s="915"/>
      <c r="D4" s="915"/>
      <c r="E4" s="1312" t="s">
        <v>723</v>
      </c>
      <c r="F4" s="920" t="s">
        <v>13</v>
      </c>
      <c r="G4" s="1313" t="s">
        <v>14</v>
      </c>
      <c r="H4" s="1313" t="s">
        <v>15</v>
      </c>
      <c r="I4" s="1314" t="s">
        <v>16</v>
      </c>
      <c r="J4" s="915"/>
      <c r="K4" s="920" t="s">
        <v>717</v>
      </c>
      <c r="L4" s="920" t="s">
        <v>17</v>
      </c>
      <c r="M4" s="920" t="s">
        <v>18</v>
      </c>
      <c r="N4" s="920" t="s">
        <v>19</v>
      </c>
      <c r="O4" s="1314" t="s">
        <v>20</v>
      </c>
      <c r="P4" s="915"/>
      <c r="Q4" s="1313" t="s">
        <v>21</v>
      </c>
      <c r="R4" s="1466"/>
      <c r="S4" s="1556"/>
      <c r="T4" s="906"/>
    </row>
    <row r="5" spans="1:20" ht="27" customHeight="1">
      <c r="A5" s="923" t="s">
        <v>22</v>
      </c>
      <c r="B5" s="924" t="s">
        <v>23</v>
      </c>
      <c r="C5" s="925">
        <f aca="true" t="shared" si="0" ref="C5:S5">SUM(C6:C7)</f>
        <v>13237</v>
      </c>
      <c r="D5" s="925">
        <f t="shared" si="0"/>
        <v>9547</v>
      </c>
      <c r="E5" s="925">
        <f t="shared" si="0"/>
        <v>699</v>
      </c>
      <c r="F5" s="925">
        <f t="shared" si="0"/>
        <v>6472</v>
      </c>
      <c r="G5" s="925">
        <f t="shared" si="0"/>
        <v>2239</v>
      </c>
      <c r="H5" s="925">
        <f t="shared" si="0"/>
        <v>6</v>
      </c>
      <c r="I5" s="925">
        <f t="shared" si="0"/>
        <v>131</v>
      </c>
      <c r="J5" s="925">
        <f t="shared" si="0"/>
        <v>2489</v>
      </c>
      <c r="K5" s="925">
        <f t="shared" si="0"/>
        <v>234</v>
      </c>
      <c r="L5" s="925">
        <f t="shared" si="0"/>
        <v>146</v>
      </c>
      <c r="M5" s="925">
        <f t="shared" si="0"/>
        <v>1165</v>
      </c>
      <c r="N5" s="925">
        <f t="shared" si="0"/>
        <v>772</v>
      </c>
      <c r="O5" s="925">
        <f t="shared" si="0"/>
        <v>172</v>
      </c>
      <c r="P5" s="925">
        <f t="shared" si="0"/>
        <v>1201</v>
      </c>
      <c r="Q5" s="925">
        <f t="shared" si="0"/>
        <v>281</v>
      </c>
      <c r="R5" s="925">
        <f t="shared" si="0"/>
        <v>914</v>
      </c>
      <c r="S5" s="1315">
        <f t="shared" si="0"/>
        <v>6</v>
      </c>
      <c r="T5" s="906"/>
    </row>
    <row r="6" spans="1:20" ht="17.25" customHeight="1">
      <c r="A6" s="928"/>
      <c r="B6" s="924" t="s">
        <v>24</v>
      </c>
      <c r="C6" s="929">
        <f aca="true" t="shared" si="1" ref="C6:S6">SUM(C9,C12,C15,C18,C21,C24,C27,C30,C33,C36,C39,C42,C45,C48)</f>
        <v>3533</v>
      </c>
      <c r="D6" s="929">
        <f t="shared" si="1"/>
        <v>2024</v>
      </c>
      <c r="E6" s="929">
        <f t="shared" si="1"/>
        <v>411</v>
      </c>
      <c r="F6" s="929">
        <f t="shared" si="1"/>
        <v>1061</v>
      </c>
      <c r="G6" s="929">
        <f t="shared" si="1"/>
        <v>526</v>
      </c>
      <c r="H6" s="929">
        <f t="shared" si="1"/>
        <v>0</v>
      </c>
      <c r="I6" s="929">
        <f t="shared" si="1"/>
        <v>26</v>
      </c>
      <c r="J6" s="929">
        <f t="shared" si="1"/>
        <v>1276</v>
      </c>
      <c r="K6" s="929">
        <f t="shared" si="1"/>
        <v>123</v>
      </c>
      <c r="L6" s="929">
        <f t="shared" si="1"/>
        <v>71</v>
      </c>
      <c r="M6" s="929">
        <f t="shared" si="1"/>
        <v>733</v>
      </c>
      <c r="N6" s="929">
        <f t="shared" si="1"/>
        <v>252</v>
      </c>
      <c r="O6" s="929">
        <f t="shared" si="1"/>
        <v>97</v>
      </c>
      <c r="P6" s="929">
        <f t="shared" si="1"/>
        <v>233</v>
      </c>
      <c r="Q6" s="929">
        <f t="shared" si="1"/>
        <v>109</v>
      </c>
      <c r="R6" s="929">
        <f t="shared" si="1"/>
        <v>121</v>
      </c>
      <c r="S6" s="1316">
        <f t="shared" si="1"/>
        <v>3</v>
      </c>
      <c r="T6" s="906"/>
    </row>
    <row r="7" spans="1:20" ht="17.25" customHeight="1">
      <c r="A7" s="928"/>
      <c r="B7" s="924" t="s">
        <v>25</v>
      </c>
      <c r="C7" s="929">
        <f aca="true" t="shared" si="2" ref="C7:S7">SUM(C10,C13,C16,C19,C22,C25,C28,C31,C34,C37,C40,C43,C46,C49)</f>
        <v>9704</v>
      </c>
      <c r="D7" s="929">
        <f t="shared" si="2"/>
        <v>7523</v>
      </c>
      <c r="E7" s="929">
        <f t="shared" si="2"/>
        <v>288</v>
      </c>
      <c r="F7" s="929">
        <f t="shared" si="2"/>
        <v>5411</v>
      </c>
      <c r="G7" s="929">
        <f t="shared" si="2"/>
        <v>1713</v>
      </c>
      <c r="H7" s="929">
        <f t="shared" si="2"/>
        <v>6</v>
      </c>
      <c r="I7" s="929">
        <f t="shared" si="2"/>
        <v>105</v>
      </c>
      <c r="J7" s="929">
        <f t="shared" si="2"/>
        <v>1213</v>
      </c>
      <c r="K7" s="929">
        <f t="shared" si="2"/>
        <v>111</v>
      </c>
      <c r="L7" s="929">
        <f t="shared" si="2"/>
        <v>75</v>
      </c>
      <c r="M7" s="929">
        <f t="shared" si="2"/>
        <v>432</v>
      </c>
      <c r="N7" s="929">
        <f t="shared" si="2"/>
        <v>520</v>
      </c>
      <c r="O7" s="929">
        <f t="shared" si="2"/>
        <v>75</v>
      </c>
      <c r="P7" s="929">
        <f t="shared" si="2"/>
        <v>968</v>
      </c>
      <c r="Q7" s="929">
        <f t="shared" si="2"/>
        <v>172</v>
      </c>
      <c r="R7" s="929">
        <f t="shared" si="2"/>
        <v>793</v>
      </c>
      <c r="S7" s="1316">
        <f t="shared" si="2"/>
        <v>3</v>
      </c>
      <c r="T7" s="906"/>
    </row>
    <row r="8" spans="1:20" ht="27" customHeight="1">
      <c r="A8" s="932" t="s">
        <v>732</v>
      </c>
      <c r="B8" s="933" t="s">
        <v>733</v>
      </c>
      <c r="C8" s="1317">
        <f aca="true" t="shared" si="3" ref="C8:S8">SUM(C9:C10)</f>
        <v>619</v>
      </c>
      <c r="D8" s="1317">
        <f t="shared" si="3"/>
        <v>419</v>
      </c>
      <c r="E8" s="1317">
        <f t="shared" si="3"/>
        <v>0</v>
      </c>
      <c r="F8" s="1317">
        <f t="shared" si="3"/>
        <v>265</v>
      </c>
      <c r="G8" s="1317">
        <f t="shared" si="3"/>
        <v>154</v>
      </c>
      <c r="H8" s="1317">
        <f t="shared" si="3"/>
        <v>0</v>
      </c>
      <c r="I8" s="1317">
        <f t="shared" si="3"/>
        <v>0</v>
      </c>
      <c r="J8" s="1317">
        <f t="shared" si="3"/>
        <v>189</v>
      </c>
      <c r="K8" s="1317">
        <f t="shared" si="3"/>
        <v>8</v>
      </c>
      <c r="L8" s="1317">
        <f t="shared" si="3"/>
        <v>99</v>
      </c>
      <c r="M8" s="1317">
        <f t="shared" si="3"/>
        <v>39</v>
      </c>
      <c r="N8" s="1317">
        <f t="shared" si="3"/>
        <v>33</v>
      </c>
      <c r="O8" s="1317">
        <f t="shared" si="3"/>
        <v>10</v>
      </c>
      <c r="P8" s="1317">
        <f t="shared" si="3"/>
        <v>11</v>
      </c>
      <c r="Q8" s="1317">
        <f t="shared" si="3"/>
        <v>8</v>
      </c>
      <c r="R8" s="1317">
        <f t="shared" si="3"/>
        <v>2</v>
      </c>
      <c r="S8" s="1318">
        <f t="shared" si="3"/>
        <v>1</v>
      </c>
      <c r="T8" s="906"/>
    </row>
    <row r="9" spans="1:20" ht="17.25" customHeight="1">
      <c r="A9" s="928"/>
      <c r="B9" s="924" t="s">
        <v>734</v>
      </c>
      <c r="C9" s="938">
        <f>SUM(D9,J9,P9)</f>
        <v>138</v>
      </c>
      <c r="D9" s="938">
        <f>SUM(E9:I9)</f>
        <v>71</v>
      </c>
      <c r="E9" s="938" t="s">
        <v>110</v>
      </c>
      <c r="F9" s="938">
        <v>55</v>
      </c>
      <c r="G9" s="938">
        <v>16</v>
      </c>
      <c r="H9" s="938" t="s">
        <v>110</v>
      </c>
      <c r="I9" s="938" t="s">
        <v>110</v>
      </c>
      <c r="J9" s="938">
        <f>SUM(K9:O9)</f>
        <v>64</v>
      </c>
      <c r="K9" s="938" t="s">
        <v>110</v>
      </c>
      <c r="L9" s="938">
        <v>45</v>
      </c>
      <c r="M9" s="938">
        <v>11</v>
      </c>
      <c r="N9" s="938">
        <v>8</v>
      </c>
      <c r="O9" s="938" t="s">
        <v>110</v>
      </c>
      <c r="P9" s="938">
        <f>SUM(Q9:S9)</f>
        <v>3</v>
      </c>
      <c r="Q9" s="938">
        <v>1</v>
      </c>
      <c r="R9" s="938">
        <v>1</v>
      </c>
      <c r="S9" s="1316">
        <v>1</v>
      </c>
      <c r="T9" s="906"/>
    </row>
    <row r="10" spans="1:20" ht="17.25" customHeight="1">
      <c r="A10" s="928"/>
      <c r="B10" s="924" t="s">
        <v>735</v>
      </c>
      <c r="C10" s="938">
        <f>SUM(D10,J10,P10)</f>
        <v>481</v>
      </c>
      <c r="D10" s="938">
        <f>SUM(E10:I10)</f>
        <v>348</v>
      </c>
      <c r="E10" s="938" t="s">
        <v>110</v>
      </c>
      <c r="F10" s="938">
        <v>210</v>
      </c>
      <c r="G10" s="938">
        <v>138</v>
      </c>
      <c r="H10" s="938" t="s">
        <v>110</v>
      </c>
      <c r="I10" s="938" t="s">
        <v>110</v>
      </c>
      <c r="J10" s="938">
        <f>SUM(K10:O10)</f>
        <v>125</v>
      </c>
      <c r="K10" s="938">
        <v>8</v>
      </c>
      <c r="L10" s="938">
        <v>54</v>
      </c>
      <c r="M10" s="938">
        <v>28</v>
      </c>
      <c r="N10" s="938">
        <v>25</v>
      </c>
      <c r="O10" s="938">
        <v>10</v>
      </c>
      <c r="P10" s="938">
        <f>SUM(Q10:S10)</f>
        <v>8</v>
      </c>
      <c r="Q10" s="938">
        <v>7</v>
      </c>
      <c r="R10" s="938">
        <v>1</v>
      </c>
      <c r="S10" s="1316" t="s">
        <v>110</v>
      </c>
      <c r="T10" s="906"/>
    </row>
    <row r="11" spans="1:20" ht="27" customHeight="1">
      <c r="A11" s="923" t="s">
        <v>736</v>
      </c>
      <c r="B11" s="924" t="s">
        <v>26</v>
      </c>
      <c r="C11" s="938">
        <f aca="true" t="shared" si="4" ref="C11:S11">SUM(C12:C13)</f>
        <v>1656</v>
      </c>
      <c r="D11" s="938">
        <f t="shared" si="4"/>
        <v>1193</v>
      </c>
      <c r="E11" s="938">
        <f t="shared" si="4"/>
        <v>3</v>
      </c>
      <c r="F11" s="938">
        <f t="shared" si="4"/>
        <v>754</v>
      </c>
      <c r="G11" s="938">
        <f t="shared" si="4"/>
        <v>430</v>
      </c>
      <c r="H11" s="938">
        <f t="shared" si="4"/>
        <v>0</v>
      </c>
      <c r="I11" s="938">
        <f t="shared" si="4"/>
        <v>6</v>
      </c>
      <c r="J11" s="938">
        <f t="shared" si="4"/>
        <v>369</v>
      </c>
      <c r="K11" s="938">
        <f t="shared" si="4"/>
        <v>22</v>
      </c>
      <c r="L11" s="938">
        <f t="shared" si="4"/>
        <v>34</v>
      </c>
      <c r="M11" s="938">
        <f t="shared" si="4"/>
        <v>225</v>
      </c>
      <c r="N11" s="938">
        <f t="shared" si="4"/>
        <v>61</v>
      </c>
      <c r="O11" s="938">
        <f t="shared" si="4"/>
        <v>27</v>
      </c>
      <c r="P11" s="938">
        <f t="shared" si="4"/>
        <v>94</v>
      </c>
      <c r="Q11" s="938">
        <f t="shared" si="4"/>
        <v>41</v>
      </c>
      <c r="R11" s="938">
        <f t="shared" si="4"/>
        <v>52</v>
      </c>
      <c r="S11" s="941">
        <f t="shared" si="4"/>
        <v>1</v>
      </c>
      <c r="T11" s="906"/>
    </row>
    <row r="12" spans="1:20" ht="17.25" customHeight="1">
      <c r="A12" s="928"/>
      <c r="B12" s="924" t="s">
        <v>27</v>
      </c>
      <c r="C12" s="938">
        <f>SUM(D12,J12,P12)</f>
        <v>444</v>
      </c>
      <c r="D12" s="938">
        <f>SUM(E12:I12)</f>
        <v>258</v>
      </c>
      <c r="E12" s="938">
        <v>1</v>
      </c>
      <c r="F12" s="938">
        <v>147</v>
      </c>
      <c r="G12" s="938">
        <v>109</v>
      </c>
      <c r="H12" s="938" t="s">
        <v>110</v>
      </c>
      <c r="I12" s="938">
        <v>1</v>
      </c>
      <c r="J12" s="938">
        <f>SUM(K12:O12)</f>
        <v>166</v>
      </c>
      <c r="K12" s="938">
        <v>5</v>
      </c>
      <c r="L12" s="938">
        <v>21</v>
      </c>
      <c r="M12" s="938">
        <v>108</v>
      </c>
      <c r="N12" s="938">
        <v>15</v>
      </c>
      <c r="O12" s="938">
        <v>17</v>
      </c>
      <c r="P12" s="938">
        <f>SUM(Q12:S12)</f>
        <v>20</v>
      </c>
      <c r="Q12" s="938">
        <v>15</v>
      </c>
      <c r="R12" s="938">
        <v>4</v>
      </c>
      <c r="S12" s="1316">
        <v>1</v>
      </c>
      <c r="T12" s="906"/>
    </row>
    <row r="13" spans="1:20" ht="17.25" customHeight="1">
      <c r="A13" s="928"/>
      <c r="B13" s="924" t="s">
        <v>28</v>
      </c>
      <c r="C13" s="938">
        <f>SUM(D13,J13,P13)</f>
        <v>1212</v>
      </c>
      <c r="D13" s="938">
        <f>SUM(E13:I13)</f>
        <v>935</v>
      </c>
      <c r="E13" s="938">
        <v>2</v>
      </c>
      <c r="F13" s="938">
        <v>607</v>
      </c>
      <c r="G13" s="938">
        <v>321</v>
      </c>
      <c r="H13" s="938" t="s">
        <v>110</v>
      </c>
      <c r="I13" s="938">
        <v>5</v>
      </c>
      <c r="J13" s="938">
        <f>SUM(K13:O13)</f>
        <v>203</v>
      </c>
      <c r="K13" s="938">
        <v>17</v>
      </c>
      <c r="L13" s="938">
        <v>13</v>
      </c>
      <c r="M13" s="938">
        <v>117</v>
      </c>
      <c r="N13" s="938">
        <v>46</v>
      </c>
      <c r="O13" s="938">
        <v>10</v>
      </c>
      <c r="P13" s="938">
        <f>SUM(Q13:S13)</f>
        <v>74</v>
      </c>
      <c r="Q13" s="938">
        <v>26</v>
      </c>
      <c r="R13" s="938">
        <v>48</v>
      </c>
      <c r="S13" s="1316" t="s">
        <v>110</v>
      </c>
      <c r="T13" s="906"/>
    </row>
    <row r="14" spans="1:20" ht="27" customHeight="1">
      <c r="A14" s="932" t="s">
        <v>737</v>
      </c>
      <c r="B14" s="933" t="s">
        <v>26</v>
      </c>
      <c r="C14" s="1317">
        <f aca="true" t="shared" si="5" ref="C14:S14">SUM(C15:C16)</f>
        <v>1726</v>
      </c>
      <c r="D14" s="1317">
        <f t="shared" si="5"/>
        <v>1241</v>
      </c>
      <c r="E14" s="1317">
        <f t="shared" si="5"/>
        <v>17</v>
      </c>
      <c r="F14" s="1317">
        <f t="shared" si="5"/>
        <v>932</v>
      </c>
      <c r="G14" s="1317">
        <f t="shared" si="5"/>
        <v>284</v>
      </c>
      <c r="H14" s="1317">
        <f t="shared" si="5"/>
        <v>0</v>
      </c>
      <c r="I14" s="1317">
        <f t="shared" si="5"/>
        <v>8</v>
      </c>
      <c r="J14" s="1317">
        <f t="shared" si="5"/>
        <v>310</v>
      </c>
      <c r="K14" s="1317">
        <f t="shared" si="5"/>
        <v>31</v>
      </c>
      <c r="L14" s="1317">
        <f t="shared" si="5"/>
        <v>7</v>
      </c>
      <c r="M14" s="1317">
        <f t="shared" si="5"/>
        <v>186</v>
      </c>
      <c r="N14" s="1317">
        <f t="shared" si="5"/>
        <v>61</v>
      </c>
      <c r="O14" s="1317">
        <f t="shared" si="5"/>
        <v>25</v>
      </c>
      <c r="P14" s="1317">
        <f t="shared" si="5"/>
        <v>175</v>
      </c>
      <c r="Q14" s="1317">
        <f t="shared" si="5"/>
        <v>32</v>
      </c>
      <c r="R14" s="1317">
        <f t="shared" si="5"/>
        <v>143</v>
      </c>
      <c r="S14" s="1319">
        <f t="shared" si="5"/>
        <v>0</v>
      </c>
      <c r="T14" s="906"/>
    </row>
    <row r="15" spans="1:20" ht="17.25" customHeight="1">
      <c r="A15" s="928"/>
      <c r="B15" s="924" t="s">
        <v>27</v>
      </c>
      <c r="C15" s="938">
        <f>SUM(D15,J15,P15)</f>
        <v>454</v>
      </c>
      <c r="D15" s="938">
        <f>SUM(E15:I15)</f>
        <v>298</v>
      </c>
      <c r="E15" s="938">
        <v>16</v>
      </c>
      <c r="F15" s="938">
        <v>211</v>
      </c>
      <c r="G15" s="938">
        <v>70</v>
      </c>
      <c r="H15" s="938" t="s">
        <v>110</v>
      </c>
      <c r="I15" s="938">
        <v>1</v>
      </c>
      <c r="J15" s="938">
        <f>SUM(K15:O15)</f>
        <v>138</v>
      </c>
      <c r="K15" s="938">
        <v>15</v>
      </c>
      <c r="L15" s="938">
        <v>2</v>
      </c>
      <c r="M15" s="938">
        <v>98</v>
      </c>
      <c r="N15" s="938">
        <v>12</v>
      </c>
      <c r="O15" s="938">
        <v>11</v>
      </c>
      <c r="P15" s="938">
        <f>SUM(Q15:S15)</f>
        <v>18</v>
      </c>
      <c r="Q15" s="938">
        <v>12</v>
      </c>
      <c r="R15" s="938">
        <v>6</v>
      </c>
      <c r="S15" s="1316" t="s">
        <v>110</v>
      </c>
      <c r="T15" s="906"/>
    </row>
    <row r="16" spans="1:20" ht="17.25" customHeight="1">
      <c r="A16" s="928"/>
      <c r="B16" s="924" t="s">
        <v>28</v>
      </c>
      <c r="C16" s="938">
        <f>SUM(D16,J16,P16)</f>
        <v>1272</v>
      </c>
      <c r="D16" s="938">
        <f>SUM(E16:I16)</f>
        <v>943</v>
      </c>
      <c r="E16" s="938">
        <v>1</v>
      </c>
      <c r="F16" s="938">
        <v>721</v>
      </c>
      <c r="G16" s="938">
        <v>214</v>
      </c>
      <c r="H16" s="938" t="s">
        <v>110</v>
      </c>
      <c r="I16" s="938">
        <v>7</v>
      </c>
      <c r="J16" s="938">
        <f>SUM(K16:O16)</f>
        <v>172</v>
      </c>
      <c r="K16" s="938">
        <v>16</v>
      </c>
      <c r="L16" s="938">
        <v>5</v>
      </c>
      <c r="M16" s="938">
        <v>88</v>
      </c>
      <c r="N16" s="938">
        <v>49</v>
      </c>
      <c r="O16" s="938">
        <v>14</v>
      </c>
      <c r="P16" s="938">
        <f>SUM(Q16:S16)</f>
        <v>157</v>
      </c>
      <c r="Q16" s="938">
        <v>20</v>
      </c>
      <c r="R16" s="938">
        <v>137</v>
      </c>
      <c r="S16" s="1316" t="s">
        <v>110</v>
      </c>
      <c r="T16" s="906"/>
    </row>
    <row r="17" spans="1:20" ht="27" customHeight="1">
      <c r="A17" s="923" t="s">
        <v>738</v>
      </c>
      <c r="B17" s="924" t="s">
        <v>26</v>
      </c>
      <c r="C17" s="938">
        <f aca="true" t="shared" si="6" ref="C17:S17">SUM(C18:C19)</f>
        <v>1803</v>
      </c>
      <c r="D17" s="938">
        <f t="shared" si="6"/>
        <v>1304</v>
      </c>
      <c r="E17" s="938">
        <f t="shared" si="6"/>
        <v>43</v>
      </c>
      <c r="F17" s="938">
        <f t="shared" si="6"/>
        <v>954</v>
      </c>
      <c r="G17" s="938">
        <f t="shared" si="6"/>
        <v>291</v>
      </c>
      <c r="H17" s="938">
        <f t="shared" si="6"/>
        <v>0</v>
      </c>
      <c r="I17" s="938">
        <f t="shared" si="6"/>
        <v>16</v>
      </c>
      <c r="J17" s="938">
        <f t="shared" si="6"/>
        <v>313</v>
      </c>
      <c r="K17" s="938">
        <f t="shared" si="6"/>
        <v>35</v>
      </c>
      <c r="L17" s="938">
        <f t="shared" si="6"/>
        <v>5</v>
      </c>
      <c r="M17" s="938">
        <f t="shared" si="6"/>
        <v>205</v>
      </c>
      <c r="N17" s="938">
        <f t="shared" si="6"/>
        <v>49</v>
      </c>
      <c r="O17" s="938">
        <f t="shared" si="6"/>
        <v>19</v>
      </c>
      <c r="P17" s="938">
        <f t="shared" si="6"/>
        <v>186</v>
      </c>
      <c r="Q17" s="938">
        <f t="shared" si="6"/>
        <v>32</v>
      </c>
      <c r="R17" s="938">
        <f t="shared" si="6"/>
        <v>153</v>
      </c>
      <c r="S17" s="941">
        <f t="shared" si="6"/>
        <v>1</v>
      </c>
      <c r="T17" s="906"/>
    </row>
    <row r="18" spans="1:20" ht="17.25" customHeight="1">
      <c r="A18" s="928"/>
      <c r="B18" s="924" t="s">
        <v>27</v>
      </c>
      <c r="C18" s="938">
        <f>SUM(D18,J18,P18)</f>
        <v>496</v>
      </c>
      <c r="D18" s="938">
        <f>SUM(E18:I18)</f>
        <v>306</v>
      </c>
      <c r="E18" s="938">
        <v>35</v>
      </c>
      <c r="F18" s="938">
        <v>187</v>
      </c>
      <c r="G18" s="938">
        <v>76</v>
      </c>
      <c r="H18" s="938" t="s">
        <v>110</v>
      </c>
      <c r="I18" s="938">
        <v>8</v>
      </c>
      <c r="J18" s="938">
        <f>SUM(K18:O18)</f>
        <v>172</v>
      </c>
      <c r="K18" s="938">
        <v>17</v>
      </c>
      <c r="L18" s="938">
        <v>3</v>
      </c>
      <c r="M18" s="938">
        <v>134</v>
      </c>
      <c r="N18" s="938">
        <v>13</v>
      </c>
      <c r="O18" s="938">
        <v>5</v>
      </c>
      <c r="P18" s="938">
        <f>SUM(Q18:S18)</f>
        <v>18</v>
      </c>
      <c r="Q18" s="938">
        <v>15</v>
      </c>
      <c r="R18" s="938">
        <v>2</v>
      </c>
      <c r="S18" s="1316">
        <v>1</v>
      </c>
      <c r="T18" s="906"/>
    </row>
    <row r="19" spans="1:20" ht="17.25" customHeight="1">
      <c r="A19" s="928"/>
      <c r="B19" s="924" t="s">
        <v>28</v>
      </c>
      <c r="C19" s="938">
        <f>SUM(D19,J19,P19)</f>
        <v>1307</v>
      </c>
      <c r="D19" s="938">
        <f>SUM(E19:I19)</f>
        <v>998</v>
      </c>
      <c r="E19" s="938">
        <v>8</v>
      </c>
      <c r="F19" s="938">
        <v>767</v>
      </c>
      <c r="G19" s="938">
        <v>215</v>
      </c>
      <c r="H19" s="938" t="s">
        <v>110</v>
      </c>
      <c r="I19" s="938">
        <v>8</v>
      </c>
      <c r="J19" s="938">
        <f>SUM(K19:O19)</f>
        <v>141</v>
      </c>
      <c r="K19" s="938">
        <v>18</v>
      </c>
      <c r="L19" s="938">
        <v>2</v>
      </c>
      <c r="M19" s="938">
        <v>71</v>
      </c>
      <c r="N19" s="938">
        <v>36</v>
      </c>
      <c r="O19" s="938">
        <v>14</v>
      </c>
      <c r="P19" s="938">
        <f>SUM(Q19:S19)</f>
        <v>168</v>
      </c>
      <c r="Q19" s="938">
        <v>17</v>
      </c>
      <c r="R19" s="938">
        <v>151</v>
      </c>
      <c r="S19" s="1316" t="s">
        <v>110</v>
      </c>
      <c r="T19" s="906"/>
    </row>
    <row r="20" spans="1:20" ht="27" customHeight="1">
      <c r="A20" s="932" t="s">
        <v>739</v>
      </c>
      <c r="B20" s="933" t="s">
        <v>26</v>
      </c>
      <c r="C20" s="1317">
        <f aca="true" t="shared" si="7" ref="C20:S20">SUM(C21:C22)</f>
        <v>1638</v>
      </c>
      <c r="D20" s="1317">
        <f t="shared" si="7"/>
        <v>1204</v>
      </c>
      <c r="E20" s="1317">
        <f t="shared" si="7"/>
        <v>62</v>
      </c>
      <c r="F20" s="1317">
        <f t="shared" si="7"/>
        <v>877</v>
      </c>
      <c r="G20" s="1317">
        <f t="shared" si="7"/>
        <v>255</v>
      </c>
      <c r="H20" s="1317">
        <f t="shared" si="7"/>
        <v>0</v>
      </c>
      <c r="I20" s="1317">
        <f t="shared" si="7"/>
        <v>10</v>
      </c>
      <c r="J20" s="1317">
        <f t="shared" si="7"/>
        <v>310</v>
      </c>
      <c r="K20" s="1317">
        <f t="shared" si="7"/>
        <v>20</v>
      </c>
      <c r="L20" s="1317">
        <f t="shared" si="7"/>
        <v>1</v>
      </c>
      <c r="M20" s="1317">
        <f t="shared" si="7"/>
        <v>208</v>
      </c>
      <c r="N20" s="1317">
        <f t="shared" si="7"/>
        <v>59</v>
      </c>
      <c r="O20" s="1317">
        <f t="shared" si="7"/>
        <v>22</v>
      </c>
      <c r="P20" s="1317">
        <f t="shared" si="7"/>
        <v>124</v>
      </c>
      <c r="Q20" s="1317">
        <f t="shared" si="7"/>
        <v>44</v>
      </c>
      <c r="R20" s="1317">
        <f t="shared" si="7"/>
        <v>79</v>
      </c>
      <c r="S20" s="1319">
        <f t="shared" si="7"/>
        <v>1</v>
      </c>
      <c r="T20" s="906"/>
    </row>
    <row r="21" spans="1:20" ht="17.25" customHeight="1">
      <c r="A21" s="928"/>
      <c r="B21" s="924" t="s">
        <v>27</v>
      </c>
      <c r="C21" s="938">
        <f>SUM(D21,J21,P21)</f>
        <v>406</v>
      </c>
      <c r="D21" s="938">
        <f>SUM(E21:I21)</f>
        <v>215</v>
      </c>
      <c r="E21" s="938">
        <v>41</v>
      </c>
      <c r="F21" s="938">
        <v>123</v>
      </c>
      <c r="G21" s="938">
        <v>49</v>
      </c>
      <c r="H21" s="938" t="s">
        <v>110</v>
      </c>
      <c r="I21" s="938">
        <v>2</v>
      </c>
      <c r="J21" s="938">
        <f>SUM(K21:O21)</f>
        <v>173</v>
      </c>
      <c r="K21" s="938">
        <v>13</v>
      </c>
      <c r="L21" s="938" t="s">
        <v>110</v>
      </c>
      <c r="M21" s="938">
        <v>138</v>
      </c>
      <c r="N21" s="938">
        <v>12</v>
      </c>
      <c r="O21" s="938">
        <v>10</v>
      </c>
      <c r="P21" s="938">
        <f>SUM(Q21:S21)</f>
        <v>18</v>
      </c>
      <c r="Q21" s="938">
        <v>13</v>
      </c>
      <c r="R21" s="938">
        <v>5</v>
      </c>
      <c r="S21" s="1316" t="s">
        <v>110</v>
      </c>
      <c r="T21" s="906"/>
    </row>
    <row r="22" spans="1:20" ht="17.25" customHeight="1">
      <c r="A22" s="928"/>
      <c r="B22" s="924" t="s">
        <v>28</v>
      </c>
      <c r="C22" s="938">
        <f>SUM(D22,J22,P22)</f>
        <v>1232</v>
      </c>
      <c r="D22" s="938">
        <f>SUM(E22:I22)</f>
        <v>989</v>
      </c>
      <c r="E22" s="938">
        <v>21</v>
      </c>
      <c r="F22" s="938">
        <v>754</v>
      </c>
      <c r="G22" s="938">
        <v>206</v>
      </c>
      <c r="H22" s="938" t="s">
        <v>110</v>
      </c>
      <c r="I22" s="938">
        <v>8</v>
      </c>
      <c r="J22" s="938">
        <f>SUM(K22:O22)</f>
        <v>137</v>
      </c>
      <c r="K22" s="938">
        <v>7</v>
      </c>
      <c r="L22" s="938">
        <v>1</v>
      </c>
      <c r="M22" s="938">
        <v>70</v>
      </c>
      <c r="N22" s="938">
        <v>47</v>
      </c>
      <c r="O22" s="938">
        <v>12</v>
      </c>
      <c r="P22" s="938">
        <f>SUM(Q22:S22)</f>
        <v>106</v>
      </c>
      <c r="Q22" s="938">
        <v>31</v>
      </c>
      <c r="R22" s="938">
        <v>74</v>
      </c>
      <c r="S22" s="1316">
        <v>1</v>
      </c>
      <c r="T22" s="906"/>
    </row>
    <row r="23" spans="1:20" ht="27" customHeight="1">
      <c r="A23" s="923" t="s">
        <v>740</v>
      </c>
      <c r="B23" s="924" t="s">
        <v>26</v>
      </c>
      <c r="C23" s="938">
        <f aca="true" t="shared" si="8" ref="C23:S23">SUM(C24:C25)</f>
        <v>1601</v>
      </c>
      <c r="D23" s="938">
        <f t="shared" si="8"/>
        <v>1232</v>
      </c>
      <c r="E23" s="938">
        <f t="shared" si="8"/>
        <v>86</v>
      </c>
      <c r="F23" s="938">
        <f t="shared" si="8"/>
        <v>873</v>
      </c>
      <c r="G23" s="938">
        <f t="shared" si="8"/>
        <v>249</v>
      </c>
      <c r="H23" s="938">
        <f t="shared" si="8"/>
        <v>4</v>
      </c>
      <c r="I23" s="938">
        <f t="shared" si="8"/>
        <v>20</v>
      </c>
      <c r="J23" s="938">
        <f t="shared" si="8"/>
        <v>270</v>
      </c>
      <c r="K23" s="938">
        <f t="shared" si="8"/>
        <v>31</v>
      </c>
      <c r="L23" s="938">
        <f t="shared" si="8"/>
        <v>0</v>
      </c>
      <c r="M23" s="938">
        <f t="shared" si="8"/>
        <v>143</v>
      </c>
      <c r="N23" s="938">
        <f t="shared" si="8"/>
        <v>76</v>
      </c>
      <c r="O23" s="938">
        <f t="shared" si="8"/>
        <v>20</v>
      </c>
      <c r="P23" s="938">
        <f t="shared" si="8"/>
        <v>99</v>
      </c>
      <c r="Q23" s="938">
        <f t="shared" si="8"/>
        <v>36</v>
      </c>
      <c r="R23" s="938">
        <f t="shared" si="8"/>
        <v>62</v>
      </c>
      <c r="S23" s="941">
        <f t="shared" si="8"/>
        <v>1</v>
      </c>
      <c r="T23" s="906"/>
    </row>
    <row r="24" spans="1:20" ht="17.25" customHeight="1">
      <c r="A24" s="928"/>
      <c r="B24" s="924" t="s">
        <v>27</v>
      </c>
      <c r="C24" s="938">
        <f>SUM(D24,J24,P24)</f>
        <v>386</v>
      </c>
      <c r="D24" s="938">
        <f>SUM(E24:I24)</f>
        <v>205</v>
      </c>
      <c r="E24" s="938">
        <v>55</v>
      </c>
      <c r="F24" s="938">
        <v>79</v>
      </c>
      <c r="G24" s="938">
        <v>69</v>
      </c>
      <c r="H24" s="938" t="s">
        <v>110</v>
      </c>
      <c r="I24" s="938">
        <v>2</v>
      </c>
      <c r="J24" s="938">
        <f>SUM(K24:O24)</f>
        <v>167</v>
      </c>
      <c r="K24" s="938">
        <v>17</v>
      </c>
      <c r="L24" s="938" t="s">
        <v>110</v>
      </c>
      <c r="M24" s="938">
        <v>116</v>
      </c>
      <c r="N24" s="938">
        <v>20</v>
      </c>
      <c r="O24" s="938">
        <v>14</v>
      </c>
      <c r="P24" s="938">
        <f>SUM(Q24:S24)</f>
        <v>14</v>
      </c>
      <c r="Q24" s="938">
        <v>14</v>
      </c>
      <c r="R24" s="938" t="s">
        <v>110</v>
      </c>
      <c r="S24" s="1316" t="s">
        <v>110</v>
      </c>
      <c r="T24" s="906"/>
    </row>
    <row r="25" spans="1:20" ht="17.25" customHeight="1">
      <c r="A25" s="928"/>
      <c r="B25" s="924" t="s">
        <v>28</v>
      </c>
      <c r="C25" s="938">
        <f>SUM(D25,J25,P25)</f>
        <v>1215</v>
      </c>
      <c r="D25" s="938">
        <f>SUM(E25:I25)</f>
        <v>1027</v>
      </c>
      <c r="E25" s="938">
        <v>31</v>
      </c>
      <c r="F25" s="938">
        <v>794</v>
      </c>
      <c r="G25" s="938">
        <v>180</v>
      </c>
      <c r="H25" s="938">
        <v>4</v>
      </c>
      <c r="I25" s="938">
        <v>18</v>
      </c>
      <c r="J25" s="938">
        <f>SUM(K25:O25)</f>
        <v>103</v>
      </c>
      <c r="K25" s="938">
        <v>14</v>
      </c>
      <c r="L25" s="938" t="s">
        <v>110</v>
      </c>
      <c r="M25" s="938">
        <v>27</v>
      </c>
      <c r="N25" s="938">
        <v>56</v>
      </c>
      <c r="O25" s="938">
        <v>6</v>
      </c>
      <c r="P25" s="938">
        <f>SUM(Q25:S25)</f>
        <v>85</v>
      </c>
      <c r="Q25" s="938">
        <v>22</v>
      </c>
      <c r="R25" s="938">
        <v>62</v>
      </c>
      <c r="S25" s="1316">
        <v>1</v>
      </c>
      <c r="T25" s="906"/>
    </row>
    <row r="26" spans="1:20" ht="27" customHeight="1">
      <c r="A26" s="932" t="s">
        <v>741</v>
      </c>
      <c r="B26" s="933" t="s">
        <v>26</v>
      </c>
      <c r="C26" s="1317">
        <f aca="true" t="shared" si="9" ref="C26:S26">SUM(C27:C28)</f>
        <v>1404</v>
      </c>
      <c r="D26" s="1317">
        <f t="shared" si="9"/>
        <v>1118</v>
      </c>
      <c r="E26" s="1317">
        <f t="shared" si="9"/>
        <v>108</v>
      </c>
      <c r="F26" s="1317">
        <f t="shared" si="9"/>
        <v>764</v>
      </c>
      <c r="G26" s="1317">
        <f t="shared" si="9"/>
        <v>220</v>
      </c>
      <c r="H26" s="1317">
        <f t="shared" si="9"/>
        <v>1</v>
      </c>
      <c r="I26" s="1317">
        <f t="shared" si="9"/>
        <v>25</v>
      </c>
      <c r="J26" s="1317">
        <f t="shared" si="9"/>
        <v>203</v>
      </c>
      <c r="K26" s="1317">
        <f t="shared" si="9"/>
        <v>18</v>
      </c>
      <c r="L26" s="1317">
        <f t="shared" si="9"/>
        <v>0</v>
      </c>
      <c r="M26" s="1317">
        <f t="shared" si="9"/>
        <v>87</v>
      </c>
      <c r="N26" s="1317">
        <f t="shared" si="9"/>
        <v>81</v>
      </c>
      <c r="O26" s="1317">
        <f t="shared" si="9"/>
        <v>17</v>
      </c>
      <c r="P26" s="1317">
        <f t="shared" si="9"/>
        <v>83</v>
      </c>
      <c r="Q26" s="1317">
        <f t="shared" si="9"/>
        <v>30</v>
      </c>
      <c r="R26" s="1317">
        <f t="shared" si="9"/>
        <v>53</v>
      </c>
      <c r="S26" s="1319">
        <f t="shared" si="9"/>
        <v>0</v>
      </c>
      <c r="T26" s="906"/>
    </row>
    <row r="27" spans="1:20" ht="17.25" customHeight="1">
      <c r="A27" s="928"/>
      <c r="B27" s="924" t="s">
        <v>27</v>
      </c>
      <c r="C27" s="938">
        <f>SUM(D27,J27,P27)</f>
        <v>332</v>
      </c>
      <c r="D27" s="938">
        <f>SUM(E27:I27)</f>
        <v>206</v>
      </c>
      <c r="E27" s="938">
        <v>62</v>
      </c>
      <c r="F27" s="938">
        <v>75</v>
      </c>
      <c r="G27" s="938">
        <v>64</v>
      </c>
      <c r="H27" s="938" t="s">
        <v>110</v>
      </c>
      <c r="I27" s="938">
        <v>5</v>
      </c>
      <c r="J27" s="938">
        <f>SUM(K27:O27)</f>
        <v>112</v>
      </c>
      <c r="K27" s="938">
        <v>11</v>
      </c>
      <c r="L27" s="938" t="s">
        <v>110</v>
      </c>
      <c r="M27" s="938">
        <v>71</v>
      </c>
      <c r="N27" s="938">
        <v>19</v>
      </c>
      <c r="O27" s="938">
        <v>11</v>
      </c>
      <c r="P27" s="938">
        <f>SUM(Q27:S27)</f>
        <v>14</v>
      </c>
      <c r="Q27" s="938">
        <v>14</v>
      </c>
      <c r="R27" s="938" t="s">
        <v>110</v>
      </c>
      <c r="S27" s="1316" t="s">
        <v>110</v>
      </c>
      <c r="T27" s="906"/>
    </row>
    <row r="28" spans="1:20" ht="17.25" customHeight="1">
      <c r="A28" s="928"/>
      <c r="B28" s="924" t="s">
        <v>28</v>
      </c>
      <c r="C28" s="938">
        <f>SUM(D28,J28,P28)</f>
        <v>1072</v>
      </c>
      <c r="D28" s="938">
        <f>SUM(E28:I28)</f>
        <v>912</v>
      </c>
      <c r="E28" s="938">
        <v>46</v>
      </c>
      <c r="F28" s="938">
        <v>689</v>
      </c>
      <c r="G28" s="938">
        <v>156</v>
      </c>
      <c r="H28" s="938">
        <v>1</v>
      </c>
      <c r="I28" s="938">
        <v>20</v>
      </c>
      <c r="J28" s="938">
        <f>SUM(K28:O28)</f>
        <v>91</v>
      </c>
      <c r="K28" s="938">
        <v>7</v>
      </c>
      <c r="L28" s="938" t="s">
        <v>110</v>
      </c>
      <c r="M28" s="938">
        <v>16</v>
      </c>
      <c r="N28" s="938">
        <v>62</v>
      </c>
      <c r="O28" s="938">
        <v>6</v>
      </c>
      <c r="P28" s="938">
        <f>SUM(Q28:S28)</f>
        <v>69</v>
      </c>
      <c r="Q28" s="938">
        <v>16</v>
      </c>
      <c r="R28" s="938">
        <v>53</v>
      </c>
      <c r="S28" s="1316" t="s">
        <v>110</v>
      </c>
      <c r="T28" s="906"/>
    </row>
    <row r="29" spans="1:20" ht="27" customHeight="1">
      <c r="A29" s="923" t="s">
        <v>742</v>
      </c>
      <c r="B29" s="924" t="s">
        <v>26</v>
      </c>
      <c r="C29" s="938">
        <f aca="true" t="shared" si="10" ref="C29:S29">SUM(C30:C31)</f>
        <v>1065</v>
      </c>
      <c r="D29" s="938">
        <f t="shared" si="10"/>
        <v>826</v>
      </c>
      <c r="E29" s="938">
        <f t="shared" si="10"/>
        <v>101</v>
      </c>
      <c r="F29" s="938">
        <f t="shared" si="10"/>
        <v>519</v>
      </c>
      <c r="G29" s="938">
        <f t="shared" si="10"/>
        <v>185</v>
      </c>
      <c r="H29" s="938">
        <f t="shared" si="10"/>
        <v>1</v>
      </c>
      <c r="I29" s="938">
        <f t="shared" si="10"/>
        <v>20</v>
      </c>
      <c r="J29" s="938">
        <f t="shared" si="10"/>
        <v>171</v>
      </c>
      <c r="K29" s="938">
        <f t="shared" si="10"/>
        <v>28</v>
      </c>
      <c r="L29" s="938">
        <f t="shared" si="10"/>
        <v>0</v>
      </c>
      <c r="M29" s="938">
        <f t="shared" si="10"/>
        <v>39</v>
      </c>
      <c r="N29" s="938">
        <f t="shared" si="10"/>
        <v>85</v>
      </c>
      <c r="O29" s="938">
        <f t="shared" si="10"/>
        <v>19</v>
      </c>
      <c r="P29" s="938">
        <f t="shared" si="10"/>
        <v>68</v>
      </c>
      <c r="Q29" s="938">
        <f t="shared" si="10"/>
        <v>24</v>
      </c>
      <c r="R29" s="938">
        <f t="shared" si="10"/>
        <v>44</v>
      </c>
      <c r="S29" s="941">
        <f t="shared" si="10"/>
        <v>0</v>
      </c>
      <c r="T29" s="906"/>
    </row>
    <row r="30" spans="1:20" ht="17.25" customHeight="1">
      <c r="A30" s="928"/>
      <c r="B30" s="924" t="s">
        <v>27</v>
      </c>
      <c r="C30" s="938">
        <f>SUM(D30,J30,P30)</f>
        <v>249</v>
      </c>
      <c r="D30" s="938">
        <f>SUM(E30:I30)</f>
        <v>151</v>
      </c>
      <c r="E30" s="938">
        <v>56</v>
      </c>
      <c r="F30" s="938">
        <v>41</v>
      </c>
      <c r="G30" s="938">
        <v>49</v>
      </c>
      <c r="H30" s="938" t="s">
        <v>110</v>
      </c>
      <c r="I30" s="938">
        <v>5</v>
      </c>
      <c r="J30" s="938">
        <f>SUM(K30:O30)</f>
        <v>80</v>
      </c>
      <c r="K30" s="938">
        <v>18</v>
      </c>
      <c r="L30" s="938" t="s">
        <v>110</v>
      </c>
      <c r="M30" s="938">
        <v>29</v>
      </c>
      <c r="N30" s="938">
        <v>17</v>
      </c>
      <c r="O30" s="938">
        <v>16</v>
      </c>
      <c r="P30" s="938">
        <f>SUM(Q30:S30)</f>
        <v>18</v>
      </c>
      <c r="Q30" s="938">
        <v>10</v>
      </c>
      <c r="R30" s="938">
        <v>8</v>
      </c>
      <c r="S30" s="1316" t="s">
        <v>110</v>
      </c>
      <c r="T30" s="906"/>
    </row>
    <row r="31" spans="1:20" ht="17.25" customHeight="1">
      <c r="A31" s="928"/>
      <c r="B31" s="924" t="s">
        <v>28</v>
      </c>
      <c r="C31" s="938">
        <f>SUM(D31,J31,P31)</f>
        <v>816</v>
      </c>
      <c r="D31" s="938">
        <f>SUM(E31:I31)</f>
        <v>675</v>
      </c>
      <c r="E31" s="938">
        <v>45</v>
      </c>
      <c r="F31" s="938">
        <v>478</v>
      </c>
      <c r="G31" s="938">
        <v>136</v>
      </c>
      <c r="H31" s="938">
        <v>1</v>
      </c>
      <c r="I31" s="938">
        <v>15</v>
      </c>
      <c r="J31" s="938">
        <f>SUM(K31:O31)</f>
        <v>91</v>
      </c>
      <c r="K31" s="938">
        <v>10</v>
      </c>
      <c r="L31" s="938" t="s">
        <v>110</v>
      </c>
      <c r="M31" s="938">
        <v>10</v>
      </c>
      <c r="N31" s="938">
        <v>68</v>
      </c>
      <c r="O31" s="938">
        <v>3</v>
      </c>
      <c r="P31" s="938">
        <f>SUM(Q31:S31)</f>
        <v>50</v>
      </c>
      <c r="Q31" s="938">
        <v>14</v>
      </c>
      <c r="R31" s="938">
        <v>36</v>
      </c>
      <c r="S31" s="1316" t="s">
        <v>110</v>
      </c>
      <c r="T31" s="906"/>
    </row>
    <row r="32" spans="1:20" ht="27" customHeight="1">
      <c r="A32" s="932" t="s">
        <v>743</v>
      </c>
      <c r="B32" s="933" t="s">
        <v>26</v>
      </c>
      <c r="C32" s="1317">
        <f aca="true" t="shared" si="11" ref="C32:S32">SUM(C33:C34)</f>
        <v>695</v>
      </c>
      <c r="D32" s="1317">
        <f t="shared" si="11"/>
        <v>471</v>
      </c>
      <c r="E32" s="1317">
        <f t="shared" si="11"/>
        <v>92</v>
      </c>
      <c r="F32" s="1317">
        <f t="shared" si="11"/>
        <v>276</v>
      </c>
      <c r="G32" s="1317">
        <f t="shared" si="11"/>
        <v>90</v>
      </c>
      <c r="H32" s="1317">
        <f t="shared" si="11"/>
        <v>0</v>
      </c>
      <c r="I32" s="1317">
        <f t="shared" si="11"/>
        <v>13</v>
      </c>
      <c r="J32" s="1317">
        <f t="shared" si="11"/>
        <v>165</v>
      </c>
      <c r="K32" s="1317">
        <f t="shared" si="11"/>
        <v>21</v>
      </c>
      <c r="L32" s="1317">
        <f t="shared" si="11"/>
        <v>0</v>
      </c>
      <c r="M32" s="1317">
        <f t="shared" si="11"/>
        <v>16</v>
      </c>
      <c r="N32" s="1317">
        <f t="shared" si="11"/>
        <v>116</v>
      </c>
      <c r="O32" s="1317">
        <f t="shared" si="11"/>
        <v>12</v>
      </c>
      <c r="P32" s="1317">
        <f t="shared" si="11"/>
        <v>59</v>
      </c>
      <c r="Q32" s="1317">
        <f t="shared" si="11"/>
        <v>13</v>
      </c>
      <c r="R32" s="1317">
        <f t="shared" si="11"/>
        <v>46</v>
      </c>
      <c r="S32" s="1319">
        <f t="shared" si="11"/>
        <v>0</v>
      </c>
      <c r="T32" s="906"/>
    </row>
    <row r="33" spans="1:20" ht="17.25" customHeight="1">
      <c r="A33" s="928"/>
      <c r="B33" s="924" t="s">
        <v>27</v>
      </c>
      <c r="C33" s="938">
        <f>SUM(D33,J33,P33)</f>
        <v>209</v>
      </c>
      <c r="D33" s="938">
        <f>SUM(E33:I33)</f>
        <v>112</v>
      </c>
      <c r="E33" s="938">
        <v>50</v>
      </c>
      <c r="F33" s="938">
        <v>50</v>
      </c>
      <c r="G33" s="938">
        <v>11</v>
      </c>
      <c r="H33" s="938" t="s">
        <v>110</v>
      </c>
      <c r="I33" s="938">
        <v>1</v>
      </c>
      <c r="J33" s="938">
        <f>SUM(K33:O33)</f>
        <v>87</v>
      </c>
      <c r="K33" s="938">
        <v>9</v>
      </c>
      <c r="L33" s="938" t="s">
        <v>110</v>
      </c>
      <c r="M33" s="938">
        <v>15</v>
      </c>
      <c r="N33" s="938">
        <v>51</v>
      </c>
      <c r="O33" s="938">
        <v>12</v>
      </c>
      <c r="P33" s="938">
        <f>SUM(Q33:S33)</f>
        <v>10</v>
      </c>
      <c r="Q33" s="938">
        <v>6</v>
      </c>
      <c r="R33" s="938">
        <v>4</v>
      </c>
      <c r="S33" s="1316" t="s">
        <v>110</v>
      </c>
      <c r="T33" s="906"/>
    </row>
    <row r="34" spans="1:20" ht="17.25" customHeight="1">
      <c r="A34" s="928"/>
      <c r="B34" s="924" t="s">
        <v>28</v>
      </c>
      <c r="C34" s="938">
        <f>SUM(D34,J34,P34)</f>
        <v>486</v>
      </c>
      <c r="D34" s="938">
        <f>SUM(E34:I34)</f>
        <v>359</v>
      </c>
      <c r="E34" s="938">
        <v>42</v>
      </c>
      <c r="F34" s="938">
        <v>226</v>
      </c>
      <c r="G34" s="938">
        <v>79</v>
      </c>
      <c r="H34" s="938" t="s">
        <v>110</v>
      </c>
      <c r="I34" s="938">
        <v>12</v>
      </c>
      <c r="J34" s="938">
        <f>SUM(K34:O34)</f>
        <v>78</v>
      </c>
      <c r="K34" s="938">
        <v>12</v>
      </c>
      <c r="L34" s="938" t="s">
        <v>110</v>
      </c>
      <c r="M34" s="938">
        <v>1</v>
      </c>
      <c r="N34" s="938">
        <v>65</v>
      </c>
      <c r="O34" s="938" t="s">
        <v>110</v>
      </c>
      <c r="P34" s="938">
        <f>SUM(Q34:S34)</f>
        <v>49</v>
      </c>
      <c r="Q34" s="938">
        <v>7</v>
      </c>
      <c r="R34" s="938">
        <v>42</v>
      </c>
      <c r="S34" s="1316" t="s">
        <v>110</v>
      </c>
      <c r="T34" s="906"/>
    </row>
    <row r="35" spans="1:20" ht="27" customHeight="1">
      <c r="A35" s="923" t="s">
        <v>744</v>
      </c>
      <c r="B35" s="924" t="s">
        <v>26</v>
      </c>
      <c r="C35" s="938">
        <f aca="true" t="shared" si="12" ref="C35:S35">SUM(C36:C37)</f>
        <v>384</v>
      </c>
      <c r="D35" s="938">
        <f t="shared" si="12"/>
        <v>237</v>
      </c>
      <c r="E35" s="938">
        <f t="shared" si="12"/>
        <v>58</v>
      </c>
      <c r="F35" s="938">
        <f t="shared" si="12"/>
        <v>132</v>
      </c>
      <c r="G35" s="938">
        <f t="shared" si="12"/>
        <v>42</v>
      </c>
      <c r="H35" s="938">
        <f t="shared" si="12"/>
        <v>0</v>
      </c>
      <c r="I35" s="938">
        <f t="shared" si="12"/>
        <v>5</v>
      </c>
      <c r="J35" s="938">
        <f t="shared" si="12"/>
        <v>82</v>
      </c>
      <c r="K35" s="938">
        <f t="shared" si="12"/>
        <v>19</v>
      </c>
      <c r="L35" s="938">
        <f t="shared" si="12"/>
        <v>0</v>
      </c>
      <c r="M35" s="938">
        <f t="shared" si="12"/>
        <v>7</v>
      </c>
      <c r="N35" s="938">
        <f t="shared" si="12"/>
        <v>56</v>
      </c>
      <c r="O35" s="938">
        <f t="shared" si="12"/>
        <v>0</v>
      </c>
      <c r="P35" s="938">
        <f t="shared" si="12"/>
        <v>65</v>
      </c>
      <c r="Q35" s="938">
        <f t="shared" si="12"/>
        <v>8</v>
      </c>
      <c r="R35" s="938">
        <f t="shared" si="12"/>
        <v>57</v>
      </c>
      <c r="S35" s="941">
        <f t="shared" si="12"/>
        <v>0</v>
      </c>
      <c r="T35" s="906"/>
    </row>
    <row r="36" spans="1:20" ht="17.25" customHeight="1">
      <c r="A36" s="928"/>
      <c r="B36" s="924" t="s">
        <v>27</v>
      </c>
      <c r="C36" s="938">
        <f>SUM(D36,J36,P36)</f>
        <v>147</v>
      </c>
      <c r="D36" s="938">
        <f>SUM(E36:I36)</f>
        <v>82</v>
      </c>
      <c r="E36" s="938">
        <v>33</v>
      </c>
      <c r="F36" s="938">
        <v>40</v>
      </c>
      <c r="G36" s="938">
        <v>8</v>
      </c>
      <c r="H36" s="938" t="s">
        <v>110</v>
      </c>
      <c r="I36" s="938">
        <v>1</v>
      </c>
      <c r="J36" s="938">
        <f>SUM(K36:O36)</f>
        <v>50</v>
      </c>
      <c r="K36" s="938">
        <v>17</v>
      </c>
      <c r="L36" s="938" t="s">
        <v>110</v>
      </c>
      <c r="M36" s="938">
        <v>5</v>
      </c>
      <c r="N36" s="938">
        <v>28</v>
      </c>
      <c r="O36" s="938" t="s">
        <v>110</v>
      </c>
      <c r="P36" s="938">
        <f>SUM(Q36:S36)</f>
        <v>15</v>
      </c>
      <c r="Q36" s="938">
        <v>2</v>
      </c>
      <c r="R36" s="938">
        <v>13</v>
      </c>
      <c r="S36" s="1316" t="s">
        <v>110</v>
      </c>
      <c r="T36" s="906"/>
    </row>
    <row r="37" spans="1:20" ht="17.25" customHeight="1">
      <c r="A37" s="928"/>
      <c r="B37" s="924" t="s">
        <v>28</v>
      </c>
      <c r="C37" s="938">
        <f>SUM(D37,J37,P37)</f>
        <v>237</v>
      </c>
      <c r="D37" s="938">
        <f>SUM(E37:I37)</f>
        <v>155</v>
      </c>
      <c r="E37" s="938">
        <v>25</v>
      </c>
      <c r="F37" s="938">
        <v>92</v>
      </c>
      <c r="G37" s="938">
        <v>34</v>
      </c>
      <c r="H37" s="938" t="s">
        <v>110</v>
      </c>
      <c r="I37" s="938">
        <v>4</v>
      </c>
      <c r="J37" s="938">
        <f>SUM(K37:O37)</f>
        <v>32</v>
      </c>
      <c r="K37" s="938">
        <v>2</v>
      </c>
      <c r="L37" s="938" t="s">
        <v>110</v>
      </c>
      <c r="M37" s="938">
        <v>2</v>
      </c>
      <c r="N37" s="938">
        <v>28</v>
      </c>
      <c r="O37" s="938" t="s">
        <v>110</v>
      </c>
      <c r="P37" s="938">
        <f>SUM(Q37:S37)</f>
        <v>50</v>
      </c>
      <c r="Q37" s="938">
        <v>6</v>
      </c>
      <c r="R37" s="938">
        <v>44</v>
      </c>
      <c r="S37" s="1316" t="s">
        <v>110</v>
      </c>
      <c r="T37" s="906"/>
    </row>
    <row r="38" spans="1:20" ht="27" customHeight="1">
      <c r="A38" s="932" t="s">
        <v>745</v>
      </c>
      <c r="B38" s="933" t="s">
        <v>26</v>
      </c>
      <c r="C38" s="1317">
        <f aca="true" t="shared" si="13" ref="C38:S38">SUM(C39:C40)</f>
        <v>283</v>
      </c>
      <c r="D38" s="1317">
        <f t="shared" si="13"/>
        <v>132</v>
      </c>
      <c r="E38" s="1317">
        <f t="shared" si="13"/>
        <v>47</v>
      </c>
      <c r="F38" s="1317">
        <f t="shared" si="13"/>
        <v>62</v>
      </c>
      <c r="G38" s="1317">
        <f t="shared" si="13"/>
        <v>19</v>
      </c>
      <c r="H38" s="1317">
        <f t="shared" si="13"/>
        <v>0</v>
      </c>
      <c r="I38" s="1317">
        <f t="shared" si="13"/>
        <v>4</v>
      </c>
      <c r="J38" s="1317">
        <f t="shared" si="13"/>
        <v>64</v>
      </c>
      <c r="K38" s="1317">
        <f t="shared" si="13"/>
        <v>0</v>
      </c>
      <c r="L38" s="1317">
        <f t="shared" si="13"/>
        <v>0</v>
      </c>
      <c r="M38" s="1317">
        <f t="shared" si="13"/>
        <v>3</v>
      </c>
      <c r="N38" s="1317">
        <f t="shared" si="13"/>
        <v>60</v>
      </c>
      <c r="O38" s="1317">
        <f t="shared" si="13"/>
        <v>1</v>
      </c>
      <c r="P38" s="1317">
        <f t="shared" si="13"/>
        <v>87</v>
      </c>
      <c r="Q38" s="1317">
        <f t="shared" si="13"/>
        <v>10</v>
      </c>
      <c r="R38" s="1317">
        <f t="shared" si="13"/>
        <v>77</v>
      </c>
      <c r="S38" s="1319">
        <f t="shared" si="13"/>
        <v>0</v>
      </c>
      <c r="T38" s="906"/>
    </row>
    <row r="39" spans="1:20" ht="17.25" customHeight="1">
      <c r="A39" s="928"/>
      <c r="B39" s="924" t="s">
        <v>27</v>
      </c>
      <c r="C39" s="938">
        <f>SUM(D39,J39,P39)</f>
        <v>123</v>
      </c>
      <c r="D39" s="938">
        <f>SUM(E39:I39)</f>
        <v>52</v>
      </c>
      <c r="E39" s="938">
        <v>23</v>
      </c>
      <c r="F39" s="938">
        <v>27</v>
      </c>
      <c r="G39" s="938">
        <v>2</v>
      </c>
      <c r="H39" s="938" t="s">
        <v>110</v>
      </c>
      <c r="I39" s="938" t="s">
        <v>110</v>
      </c>
      <c r="J39" s="938">
        <f>SUM(K39:O39)</f>
        <v>40</v>
      </c>
      <c r="K39" s="938" t="s">
        <v>110</v>
      </c>
      <c r="L39" s="938" t="s">
        <v>110</v>
      </c>
      <c r="M39" s="938">
        <v>3</v>
      </c>
      <c r="N39" s="938">
        <v>36</v>
      </c>
      <c r="O39" s="938">
        <v>1</v>
      </c>
      <c r="P39" s="938">
        <f>SUM(Q39:S39)</f>
        <v>31</v>
      </c>
      <c r="Q39" s="938">
        <v>4</v>
      </c>
      <c r="R39" s="938">
        <v>27</v>
      </c>
      <c r="S39" s="1316" t="s">
        <v>110</v>
      </c>
      <c r="T39" s="906"/>
    </row>
    <row r="40" spans="1:20" ht="17.25" customHeight="1">
      <c r="A40" s="928"/>
      <c r="B40" s="924" t="s">
        <v>28</v>
      </c>
      <c r="C40" s="938">
        <f>SUM(D40,J40,P40)</f>
        <v>160</v>
      </c>
      <c r="D40" s="938">
        <f>SUM(E40:I40)</f>
        <v>80</v>
      </c>
      <c r="E40" s="938">
        <v>24</v>
      </c>
      <c r="F40" s="938">
        <v>35</v>
      </c>
      <c r="G40" s="938">
        <v>17</v>
      </c>
      <c r="H40" s="938" t="s">
        <v>110</v>
      </c>
      <c r="I40" s="938">
        <v>4</v>
      </c>
      <c r="J40" s="938">
        <f>SUM(K40:O40)</f>
        <v>24</v>
      </c>
      <c r="K40" s="938" t="s">
        <v>110</v>
      </c>
      <c r="L40" s="938" t="s">
        <v>110</v>
      </c>
      <c r="M40" s="938" t="s">
        <v>110</v>
      </c>
      <c r="N40" s="938">
        <v>24</v>
      </c>
      <c r="O40" s="938" t="s">
        <v>110</v>
      </c>
      <c r="P40" s="938">
        <f>SUM(Q40:S40)</f>
        <v>56</v>
      </c>
      <c r="Q40" s="938">
        <v>6</v>
      </c>
      <c r="R40" s="938">
        <v>50</v>
      </c>
      <c r="S40" s="1316" t="s">
        <v>110</v>
      </c>
      <c r="T40" s="906"/>
    </row>
    <row r="41" spans="1:20" ht="27" customHeight="1">
      <c r="A41" s="923" t="s">
        <v>746</v>
      </c>
      <c r="B41" s="924" t="s">
        <v>26</v>
      </c>
      <c r="C41" s="938">
        <f aca="true" t="shared" si="14" ref="C41:S41">SUM(C42:C43)</f>
        <v>206</v>
      </c>
      <c r="D41" s="938">
        <f t="shared" si="14"/>
        <v>104</v>
      </c>
      <c r="E41" s="938">
        <f t="shared" si="14"/>
        <v>40</v>
      </c>
      <c r="F41" s="938">
        <f t="shared" si="14"/>
        <v>42</v>
      </c>
      <c r="G41" s="938">
        <f t="shared" si="14"/>
        <v>18</v>
      </c>
      <c r="H41" s="938">
        <f t="shared" si="14"/>
        <v>0</v>
      </c>
      <c r="I41" s="938">
        <f t="shared" si="14"/>
        <v>4</v>
      </c>
      <c r="J41" s="938">
        <f t="shared" si="14"/>
        <v>28</v>
      </c>
      <c r="K41" s="938">
        <f t="shared" si="14"/>
        <v>1</v>
      </c>
      <c r="L41" s="938">
        <f t="shared" si="14"/>
        <v>0</v>
      </c>
      <c r="M41" s="938">
        <f t="shared" si="14"/>
        <v>6</v>
      </c>
      <c r="N41" s="938">
        <f t="shared" si="14"/>
        <v>21</v>
      </c>
      <c r="O41" s="938">
        <f t="shared" si="14"/>
        <v>0</v>
      </c>
      <c r="P41" s="938">
        <f t="shared" si="14"/>
        <v>74</v>
      </c>
      <c r="Q41" s="938">
        <f t="shared" si="14"/>
        <v>2</v>
      </c>
      <c r="R41" s="938">
        <f t="shared" si="14"/>
        <v>71</v>
      </c>
      <c r="S41" s="941">
        <f t="shared" si="14"/>
        <v>1</v>
      </c>
      <c r="T41" s="906"/>
    </row>
    <row r="42" spans="1:20" ht="17.25" customHeight="1">
      <c r="A42" s="928"/>
      <c r="B42" s="924" t="s">
        <v>27</v>
      </c>
      <c r="C42" s="938">
        <f>SUM(D42,J42,P42)</f>
        <v>83</v>
      </c>
      <c r="D42" s="938">
        <f>SUM(E42:I42)</f>
        <v>39</v>
      </c>
      <c r="E42" s="938">
        <v>20</v>
      </c>
      <c r="F42" s="938">
        <v>17</v>
      </c>
      <c r="G42" s="938">
        <v>2</v>
      </c>
      <c r="H42" s="938" t="s">
        <v>110</v>
      </c>
      <c r="I42" s="938" t="s">
        <v>110</v>
      </c>
      <c r="J42" s="938">
        <f>SUM(K42:O42)</f>
        <v>19</v>
      </c>
      <c r="K42" s="938">
        <v>1</v>
      </c>
      <c r="L42" s="938" t="s">
        <v>110</v>
      </c>
      <c r="M42" s="938">
        <v>4</v>
      </c>
      <c r="N42" s="938">
        <v>14</v>
      </c>
      <c r="O42" s="938" t="s">
        <v>110</v>
      </c>
      <c r="P42" s="938">
        <f>SUM(Q42:S42)</f>
        <v>25</v>
      </c>
      <c r="Q42" s="938">
        <v>2</v>
      </c>
      <c r="R42" s="938">
        <v>23</v>
      </c>
      <c r="S42" s="1316" t="s">
        <v>110</v>
      </c>
      <c r="T42" s="906"/>
    </row>
    <row r="43" spans="1:20" ht="17.25" customHeight="1">
      <c r="A43" s="928"/>
      <c r="B43" s="924" t="s">
        <v>28</v>
      </c>
      <c r="C43" s="938">
        <f>SUM(D43,J43,P43)</f>
        <v>123</v>
      </c>
      <c r="D43" s="938">
        <f>SUM(E43:I43)</f>
        <v>65</v>
      </c>
      <c r="E43" s="938">
        <v>20</v>
      </c>
      <c r="F43" s="938">
        <v>25</v>
      </c>
      <c r="G43" s="938">
        <v>16</v>
      </c>
      <c r="H43" s="938" t="s">
        <v>110</v>
      </c>
      <c r="I43" s="938">
        <v>4</v>
      </c>
      <c r="J43" s="938">
        <f>SUM(K43:O43)</f>
        <v>9</v>
      </c>
      <c r="K43" s="938" t="s">
        <v>110</v>
      </c>
      <c r="L43" s="938" t="s">
        <v>110</v>
      </c>
      <c r="M43" s="938">
        <v>2</v>
      </c>
      <c r="N43" s="938">
        <v>7</v>
      </c>
      <c r="O43" s="938" t="s">
        <v>110</v>
      </c>
      <c r="P43" s="938">
        <f>SUM(Q43:S43)</f>
        <v>49</v>
      </c>
      <c r="Q43" s="938" t="s">
        <v>110</v>
      </c>
      <c r="R43" s="938">
        <v>48</v>
      </c>
      <c r="S43" s="1316">
        <v>1</v>
      </c>
      <c r="T43" s="906"/>
    </row>
    <row r="44" spans="1:20" ht="27" customHeight="1">
      <c r="A44" s="923" t="s">
        <v>747</v>
      </c>
      <c r="B44" s="924" t="s">
        <v>26</v>
      </c>
      <c r="C44" s="938">
        <f aca="true" t="shared" si="15" ref="C44:S44">SUM(C45:C46)</f>
        <v>100</v>
      </c>
      <c r="D44" s="938">
        <f t="shared" si="15"/>
        <v>40</v>
      </c>
      <c r="E44" s="938">
        <f t="shared" si="15"/>
        <v>23</v>
      </c>
      <c r="F44" s="938">
        <f t="shared" si="15"/>
        <v>15</v>
      </c>
      <c r="G44" s="938">
        <f t="shared" si="15"/>
        <v>2</v>
      </c>
      <c r="H44" s="938">
        <f t="shared" si="15"/>
        <v>0</v>
      </c>
      <c r="I44" s="938">
        <f t="shared" si="15"/>
        <v>0</v>
      </c>
      <c r="J44" s="938">
        <f t="shared" si="15"/>
        <v>9</v>
      </c>
      <c r="K44" s="938">
        <f t="shared" si="15"/>
        <v>0</v>
      </c>
      <c r="L44" s="938">
        <f t="shared" si="15"/>
        <v>0</v>
      </c>
      <c r="M44" s="938">
        <f t="shared" si="15"/>
        <v>1</v>
      </c>
      <c r="N44" s="938">
        <f t="shared" si="15"/>
        <v>8</v>
      </c>
      <c r="O44" s="938">
        <f t="shared" si="15"/>
        <v>0</v>
      </c>
      <c r="P44" s="938">
        <f t="shared" si="15"/>
        <v>51</v>
      </c>
      <c r="Q44" s="938">
        <f t="shared" si="15"/>
        <v>1</v>
      </c>
      <c r="R44" s="938">
        <f t="shared" si="15"/>
        <v>50</v>
      </c>
      <c r="S44" s="941">
        <f t="shared" si="15"/>
        <v>0</v>
      </c>
      <c r="T44" s="906"/>
    </row>
    <row r="45" spans="1:20" ht="17.25" customHeight="1">
      <c r="A45" s="928"/>
      <c r="B45" s="924" t="s">
        <v>27</v>
      </c>
      <c r="C45" s="938">
        <f>SUM(D45,J45,P45)</f>
        <v>43</v>
      </c>
      <c r="D45" s="938">
        <f>SUM(E45:I45)</f>
        <v>19</v>
      </c>
      <c r="E45" s="938">
        <v>13</v>
      </c>
      <c r="F45" s="938">
        <v>5</v>
      </c>
      <c r="G45" s="938">
        <v>1</v>
      </c>
      <c r="H45" s="938" t="s">
        <v>110</v>
      </c>
      <c r="I45" s="938" t="s">
        <v>110</v>
      </c>
      <c r="J45" s="938">
        <f>SUM(K45:O45)</f>
        <v>6</v>
      </c>
      <c r="K45" s="938" t="s">
        <v>110</v>
      </c>
      <c r="L45" s="938" t="s">
        <v>110</v>
      </c>
      <c r="M45" s="938">
        <v>1</v>
      </c>
      <c r="N45" s="938">
        <v>5</v>
      </c>
      <c r="O45" s="938" t="s">
        <v>110</v>
      </c>
      <c r="P45" s="938">
        <f>SUM(Q45:S45)</f>
        <v>18</v>
      </c>
      <c r="Q45" s="938">
        <v>1</v>
      </c>
      <c r="R45" s="938">
        <v>17</v>
      </c>
      <c r="S45" s="1316" t="s">
        <v>110</v>
      </c>
      <c r="T45" s="906"/>
    </row>
    <row r="46" spans="1:20" ht="17.25" customHeight="1">
      <c r="A46" s="928"/>
      <c r="B46" s="924" t="s">
        <v>28</v>
      </c>
      <c r="C46" s="938">
        <f>SUM(D46,J46,P46)</f>
        <v>57</v>
      </c>
      <c r="D46" s="938">
        <f>SUM(E46:I46)</f>
        <v>21</v>
      </c>
      <c r="E46" s="938">
        <v>10</v>
      </c>
      <c r="F46" s="938">
        <v>10</v>
      </c>
      <c r="G46" s="938">
        <v>1</v>
      </c>
      <c r="H46" s="938" t="s">
        <v>110</v>
      </c>
      <c r="I46" s="938" t="s">
        <v>110</v>
      </c>
      <c r="J46" s="938">
        <f>SUM(K46:O46)</f>
        <v>3</v>
      </c>
      <c r="K46" s="938" t="s">
        <v>110</v>
      </c>
      <c r="L46" s="938" t="s">
        <v>110</v>
      </c>
      <c r="M46" s="938" t="s">
        <v>110</v>
      </c>
      <c r="N46" s="938">
        <v>3</v>
      </c>
      <c r="O46" s="938" t="s">
        <v>110</v>
      </c>
      <c r="P46" s="938">
        <f>SUM(Q46:S46)</f>
        <v>33</v>
      </c>
      <c r="Q46" s="938" t="s">
        <v>110</v>
      </c>
      <c r="R46" s="938">
        <v>33</v>
      </c>
      <c r="S46" s="1316" t="s">
        <v>110</v>
      </c>
      <c r="T46" s="906"/>
    </row>
    <row r="47" spans="1:20" ht="27" customHeight="1">
      <c r="A47" s="923" t="s">
        <v>748</v>
      </c>
      <c r="B47" s="924" t="s">
        <v>749</v>
      </c>
      <c r="C47" s="938">
        <f aca="true" t="shared" si="16" ref="C47:S47">SUM(C48:C49)</f>
        <v>57</v>
      </c>
      <c r="D47" s="938">
        <f t="shared" si="16"/>
        <v>26</v>
      </c>
      <c r="E47" s="938">
        <f t="shared" si="16"/>
        <v>19</v>
      </c>
      <c r="F47" s="938">
        <f t="shared" si="16"/>
        <v>7</v>
      </c>
      <c r="G47" s="938">
        <f t="shared" si="16"/>
        <v>0</v>
      </c>
      <c r="H47" s="938">
        <f t="shared" si="16"/>
        <v>0</v>
      </c>
      <c r="I47" s="938">
        <f t="shared" si="16"/>
        <v>0</v>
      </c>
      <c r="J47" s="938">
        <f t="shared" si="16"/>
        <v>6</v>
      </c>
      <c r="K47" s="938">
        <f t="shared" si="16"/>
        <v>0</v>
      </c>
      <c r="L47" s="938">
        <f t="shared" si="16"/>
        <v>0</v>
      </c>
      <c r="M47" s="938">
        <f t="shared" si="16"/>
        <v>0</v>
      </c>
      <c r="N47" s="938">
        <f t="shared" si="16"/>
        <v>6</v>
      </c>
      <c r="O47" s="938">
        <f t="shared" si="16"/>
        <v>0</v>
      </c>
      <c r="P47" s="938">
        <f t="shared" si="16"/>
        <v>25</v>
      </c>
      <c r="Q47" s="938">
        <f t="shared" si="16"/>
        <v>0</v>
      </c>
      <c r="R47" s="938">
        <f t="shared" si="16"/>
        <v>25</v>
      </c>
      <c r="S47" s="941">
        <f t="shared" si="16"/>
        <v>0</v>
      </c>
      <c r="T47" s="906"/>
    </row>
    <row r="48" spans="1:20" ht="17.25" customHeight="1">
      <c r="A48" s="928"/>
      <c r="B48" s="924" t="s">
        <v>750</v>
      </c>
      <c r="C48" s="938">
        <f>SUM(D48,J48,P48)</f>
        <v>23</v>
      </c>
      <c r="D48" s="938">
        <f>SUM(E48:I48)</f>
        <v>10</v>
      </c>
      <c r="E48" s="938">
        <v>6</v>
      </c>
      <c r="F48" s="938">
        <v>4</v>
      </c>
      <c r="G48" s="938" t="s">
        <v>110</v>
      </c>
      <c r="H48" s="938" t="s">
        <v>110</v>
      </c>
      <c r="I48" s="938" t="s">
        <v>110</v>
      </c>
      <c r="J48" s="938">
        <f>SUM(K48:O48)</f>
        <v>2</v>
      </c>
      <c r="K48" s="938" t="s">
        <v>110</v>
      </c>
      <c r="L48" s="938" t="s">
        <v>110</v>
      </c>
      <c r="M48" s="938" t="s">
        <v>110</v>
      </c>
      <c r="N48" s="938">
        <v>2</v>
      </c>
      <c r="O48" s="938" t="s">
        <v>110</v>
      </c>
      <c r="P48" s="938">
        <f>SUM(Q48:S48)</f>
        <v>11</v>
      </c>
      <c r="Q48" s="938" t="s">
        <v>110</v>
      </c>
      <c r="R48" s="938">
        <v>11</v>
      </c>
      <c r="S48" s="1316" t="s">
        <v>110</v>
      </c>
      <c r="T48" s="906"/>
    </row>
    <row r="49" spans="1:20" ht="17.25" customHeight="1">
      <c r="A49" s="928"/>
      <c r="B49" s="924" t="s">
        <v>751</v>
      </c>
      <c r="C49" s="938">
        <f>SUM(D49,J49,P49)</f>
        <v>34</v>
      </c>
      <c r="D49" s="938">
        <f>SUM(E49:I49)</f>
        <v>16</v>
      </c>
      <c r="E49" s="938">
        <v>13</v>
      </c>
      <c r="F49" s="938">
        <v>3</v>
      </c>
      <c r="G49" s="938" t="s">
        <v>110</v>
      </c>
      <c r="H49" s="938" t="s">
        <v>110</v>
      </c>
      <c r="I49" s="938" t="s">
        <v>110</v>
      </c>
      <c r="J49" s="938">
        <f>SUM(K49:O49)</f>
        <v>4</v>
      </c>
      <c r="K49" s="938" t="s">
        <v>110</v>
      </c>
      <c r="L49" s="938" t="s">
        <v>110</v>
      </c>
      <c r="M49" s="938" t="s">
        <v>110</v>
      </c>
      <c r="N49" s="938">
        <v>4</v>
      </c>
      <c r="O49" s="938" t="s">
        <v>110</v>
      </c>
      <c r="P49" s="938">
        <f>SUM(Q49:S49)</f>
        <v>14</v>
      </c>
      <c r="Q49" s="938" t="s">
        <v>110</v>
      </c>
      <c r="R49" s="938">
        <v>14</v>
      </c>
      <c r="S49" s="1316" t="s">
        <v>110</v>
      </c>
      <c r="T49" s="906"/>
    </row>
    <row r="50" spans="1:20" ht="27" customHeight="1">
      <c r="A50" s="932" t="s">
        <v>706</v>
      </c>
      <c r="B50" s="933" t="s">
        <v>749</v>
      </c>
      <c r="C50" s="944">
        <v>44</v>
      </c>
      <c r="D50" s="945" t="s">
        <v>760</v>
      </c>
      <c r="E50" s="944">
        <v>57.5</v>
      </c>
      <c r="F50" s="944">
        <v>42.8</v>
      </c>
      <c r="G50" s="944">
        <v>40.9</v>
      </c>
      <c r="H50" s="944">
        <v>49.9</v>
      </c>
      <c r="I50" s="944">
        <v>50.2</v>
      </c>
      <c r="J50" s="945" t="s">
        <v>760</v>
      </c>
      <c r="K50" s="944">
        <v>45.5</v>
      </c>
      <c r="L50" s="944">
        <v>25.3</v>
      </c>
      <c r="M50" s="944">
        <v>38.9</v>
      </c>
      <c r="N50" s="944">
        <v>51.3</v>
      </c>
      <c r="O50" s="944">
        <v>41.9</v>
      </c>
      <c r="P50" s="945" t="s">
        <v>752</v>
      </c>
      <c r="Q50" s="944">
        <v>44</v>
      </c>
      <c r="R50" s="944">
        <v>52.1</v>
      </c>
      <c r="S50" s="1320">
        <v>42.5</v>
      </c>
      <c r="T50" s="906"/>
    </row>
    <row r="51" spans="1:20" ht="17.25" customHeight="1">
      <c r="A51" s="923" t="s">
        <v>707</v>
      </c>
      <c r="B51" s="924" t="s">
        <v>750</v>
      </c>
      <c r="C51" s="948">
        <v>45.2</v>
      </c>
      <c r="D51" s="949" t="s">
        <v>760</v>
      </c>
      <c r="E51" s="948">
        <v>55.5</v>
      </c>
      <c r="F51" s="948">
        <v>41.7</v>
      </c>
      <c r="G51" s="948">
        <v>41.1</v>
      </c>
      <c r="H51" s="949" t="s">
        <v>110</v>
      </c>
      <c r="I51" s="948">
        <v>46.3</v>
      </c>
      <c r="J51" s="949" t="s">
        <v>760</v>
      </c>
      <c r="K51" s="948">
        <v>48.9</v>
      </c>
      <c r="L51" s="948">
        <v>25.4</v>
      </c>
      <c r="M51" s="948">
        <v>41</v>
      </c>
      <c r="N51" s="948">
        <v>56.5</v>
      </c>
      <c r="O51" s="948">
        <v>45.6</v>
      </c>
      <c r="P51" s="949" t="s">
        <v>752</v>
      </c>
      <c r="Q51" s="948">
        <v>45.3</v>
      </c>
      <c r="R51" s="948">
        <v>68.9</v>
      </c>
      <c r="S51" s="1321">
        <v>29.1</v>
      </c>
      <c r="T51" s="906"/>
    </row>
    <row r="52" spans="1:20" ht="17.25" customHeight="1" thickBot="1">
      <c r="A52" s="952" t="s">
        <v>707</v>
      </c>
      <c r="B52" s="953" t="s">
        <v>751</v>
      </c>
      <c r="C52" s="954">
        <v>43.6</v>
      </c>
      <c r="D52" s="955" t="s">
        <v>760</v>
      </c>
      <c r="E52" s="954">
        <v>60.2</v>
      </c>
      <c r="F52" s="954">
        <v>43.1</v>
      </c>
      <c r="G52" s="954">
        <v>40.9</v>
      </c>
      <c r="H52" s="954">
        <v>49.9</v>
      </c>
      <c r="I52" s="954">
        <v>51.2</v>
      </c>
      <c r="J52" s="955" t="s">
        <v>760</v>
      </c>
      <c r="K52" s="954">
        <v>41.8</v>
      </c>
      <c r="L52" s="954">
        <v>25.2</v>
      </c>
      <c r="M52" s="954">
        <v>35.5</v>
      </c>
      <c r="N52" s="954">
        <v>48.8</v>
      </c>
      <c r="O52" s="954">
        <v>37.1</v>
      </c>
      <c r="P52" s="955" t="s">
        <v>752</v>
      </c>
      <c r="Q52" s="954">
        <v>43.2</v>
      </c>
      <c r="R52" s="954">
        <v>49.6</v>
      </c>
      <c r="S52" s="1322">
        <v>55.9</v>
      </c>
      <c r="T52" s="906"/>
    </row>
    <row r="53" spans="1:20" ht="13.5">
      <c r="A53" s="906"/>
      <c r="B53" s="906"/>
      <c r="C53" s="1323"/>
      <c r="D53" s="1323"/>
      <c r="E53" s="1323"/>
      <c r="F53" s="1323"/>
      <c r="G53" s="1323"/>
      <c r="H53" s="1323"/>
      <c r="I53" s="1323"/>
      <c r="J53" s="1323"/>
      <c r="K53" s="1323"/>
      <c r="L53" s="1323"/>
      <c r="M53" s="1323"/>
      <c r="N53" s="1323"/>
      <c r="O53" s="1323"/>
      <c r="P53" s="1323"/>
      <c r="Q53" s="1323"/>
      <c r="R53" s="1324"/>
      <c r="S53" s="1324"/>
      <c r="T53" s="906"/>
    </row>
    <row r="54" spans="1:20" ht="13.5">
      <c r="A54" s="906"/>
      <c r="B54" s="906"/>
      <c r="C54" s="906"/>
      <c r="D54" s="906"/>
      <c r="E54" s="906"/>
      <c r="F54" s="906"/>
      <c r="G54" s="906"/>
      <c r="H54" s="906"/>
      <c r="I54" s="906"/>
      <c r="J54" s="906"/>
      <c r="K54" s="906"/>
      <c r="L54" s="906"/>
      <c r="M54" s="906"/>
      <c r="N54" s="906"/>
      <c r="O54" s="906"/>
      <c r="P54" s="906"/>
      <c r="Q54" s="906"/>
      <c r="R54" s="1325"/>
      <c r="S54" s="1325"/>
      <c r="T54" s="906"/>
    </row>
    <row r="55" spans="1:20" ht="13.5">
      <c r="A55" s="906"/>
      <c r="B55" s="906"/>
      <c r="C55" s="906"/>
      <c r="D55" s="906"/>
      <c r="E55" s="906"/>
      <c r="F55" s="906"/>
      <c r="G55" s="906"/>
      <c r="H55" s="906"/>
      <c r="I55" s="906"/>
      <c r="J55" s="906"/>
      <c r="K55" s="906"/>
      <c r="L55" s="906"/>
      <c r="M55" s="906"/>
      <c r="N55" s="906"/>
      <c r="O55" s="906"/>
      <c r="P55" s="906"/>
      <c r="Q55" s="906"/>
      <c r="R55" s="1325"/>
      <c r="S55" s="906"/>
      <c r="T55" s="906"/>
    </row>
    <row r="56" spans="1:20" ht="13.5">
      <c r="A56" s="906"/>
      <c r="B56" s="906"/>
      <c r="C56" s="906"/>
      <c r="D56" s="906"/>
      <c r="E56" s="906"/>
      <c r="F56" s="906"/>
      <c r="G56" s="906"/>
      <c r="H56" s="906"/>
      <c r="I56" s="906"/>
      <c r="J56" s="906"/>
      <c r="K56" s="906"/>
      <c r="L56" s="906"/>
      <c r="M56" s="906"/>
      <c r="N56" s="906"/>
      <c r="O56" s="906"/>
      <c r="P56" s="906"/>
      <c r="Q56" s="906"/>
      <c r="R56" s="1325"/>
      <c r="S56" s="906"/>
      <c r="T56" s="906"/>
    </row>
    <row r="57" spans="1:20" ht="13.5">
      <c r="A57" s="906"/>
      <c r="B57" s="906"/>
      <c r="C57" s="906"/>
      <c r="D57" s="906"/>
      <c r="E57" s="906"/>
      <c r="F57" s="906"/>
      <c r="G57" s="906"/>
      <c r="H57" s="906"/>
      <c r="I57" s="906"/>
      <c r="J57" s="906"/>
      <c r="K57" s="906"/>
      <c r="L57" s="906"/>
      <c r="M57" s="906"/>
      <c r="N57" s="906"/>
      <c r="O57" s="906"/>
      <c r="P57" s="906"/>
      <c r="Q57" s="906"/>
      <c r="R57" s="1325"/>
      <c r="S57" s="906"/>
      <c r="T57" s="906"/>
    </row>
    <row r="58" spans="1:20" ht="13.5">
      <c r="A58" s="906"/>
      <c r="B58" s="906"/>
      <c r="C58" s="906"/>
      <c r="D58" s="906"/>
      <c r="E58" s="906"/>
      <c r="F58" s="906"/>
      <c r="G58" s="906"/>
      <c r="H58" s="906"/>
      <c r="I58" s="906"/>
      <c r="J58" s="906"/>
      <c r="K58" s="906"/>
      <c r="L58" s="906"/>
      <c r="M58" s="906"/>
      <c r="N58" s="906"/>
      <c r="O58" s="906"/>
      <c r="P58" s="906"/>
      <c r="Q58" s="906"/>
      <c r="R58" s="1325"/>
      <c r="S58" s="906"/>
      <c r="T58" s="906"/>
    </row>
    <row r="59" spans="1:20" ht="13.5">
      <c r="A59" s="906"/>
      <c r="B59" s="906"/>
      <c r="C59" s="906"/>
      <c r="D59" s="906"/>
      <c r="E59" s="906"/>
      <c r="F59" s="906"/>
      <c r="G59" s="906"/>
      <c r="H59" s="906"/>
      <c r="I59" s="906"/>
      <c r="J59" s="906"/>
      <c r="K59" s="906"/>
      <c r="L59" s="906"/>
      <c r="M59" s="906"/>
      <c r="N59" s="906"/>
      <c r="O59" s="906"/>
      <c r="P59" s="906"/>
      <c r="Q59" s="906"/>
      <c r="R59" s="1325"/>
      <c r="S59" s="906"/>
      <c r="T59" s="906"/>
    </row>
    <row r="60" spans="1:20" ht="13.5">
      <c r="A60" s="906"/>
      <c r="B60" s="906"/>
      <c r="C60" s="906"/>
      <c r="D60" s="906"/>
      <c r="E60" s="906"/>
      <c r="F60" s="906"/>
      <c r="G60" s="906"/>
      <c r="H60" s="906"/>
      <c r="I60" s="906"/>
      <c r="J60" s="906"/>
      <c r="K60" s="906"/>
      <c r="L60" s="906"/>
      <c r="M60" s="906"/>
      <c r="N60" s="906"/>
      <c r="O60" s="906"/>
      <c r="P60" s="906"/>
      <c r="Q60" s="906"/>
      <c r="R60" s="1325"/>
      <c r="S60" s="906"/>
      <c r="T60" s="906"/>
    </row>
    <row r="61" spans="1:20" ht="13.5">
      <c r="A61" s="906"/>
      <c r="B61" s="906"/>
      <c r="C61" s="906"/>
      <c r="D61" s="906"/>
      <c r="E61" s="906"/>
      <c r="F61" s="906"/>
      <c r="G61" s="906"/>
      <c r="H61" s="906"/>
      <c r="I61" s="906"/>
      <c r="J61" s="906"/>
      <c r="K61" s="906"/>
      <c r="L61" s="906"/>
      <c r="M61" s="906"/>
      <c r="N61" s="906"/>
      <c r="O61" s="906"/>
      <c r="P61" s="906"/>
      <c r="Q61" s="906"/>
      <c r="R61" s="1325"/>
      <c r="S61" s="906"/>
      <c r="T61" s="906"/>
    </row>
    <row r="62" spans="1:20" ht="13.5">
      <c r="A62" s="906"/>
      <c r="B62" s="906"/>
      <c r="C62" s="906"/>
      <c r="D62" s="906"/>
      <c r="E62" s="906"/>
      <c r="F62" s="906"/>
      <c r="G62" s="906"/>
      <c r="H62" s="906"/>
      <c r="I62" s="906"/>
      <c r="J62" s="906"/>
      <c r="K62" s="906"/>
      <c r="L62" s="906"/>
      <c r="M62" s="906"/>
      <c r="N62" s="906"/>
      <c r="O62" s="906"/>
      <c r="P62" s="906"/>
      <c r="Q62" s="906"/>
      <c r="R62" s="1325"/>
      <c r="S62" s="906"/>
      <c r="T62" s="906"/>
    </row>
    <row r="63" spans="1:20" ht="13.5">
      <c r="A63" s="906"/>
      <c r="B63" s="906"/>
      <c r="C63" s="906"/>
      <c r="D63" s="906"/>
      <c r="E63" s="906"/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1325"/>
      <c r="S63" s="906"/>
      <c r="T63" s="906"/>
    </row>
    <row r="64" spans="1:20" ht="13.5">
      <c r="A64" s="906"/>
      <c r="B64" s="906"/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1325"/>
      <c r="S64" s="906"/>
      <c r="T64" s="906"/>
    </row>
    <row r="65" spans="1:20" ht="13.5">
      <c r="A65" s="906"/>
      <c r="B65" s="906"/>
      <c r="C65" s="906"/>
      <c r="D65" s="906"/>
      <c r="E65" s="906"/>
      <c r="F65" s="906"/>
      <c r="G65" s="906"/>
      <c r="H65" s="906"/>
      <c r="I65" s="906"/>
      <c r="J65" s="906"/>
      <c r="K65" s="906"/>
      <c r="L65" s="906"/>
      <c r="M65" s="906"/>
      <c r="N65" s="906"/>
      <c r="O65" s="906"/>
      <c r="P65" s="906"/>
      <c r="Q65" s="906"/>
      <c r="R65" s="1325"/>
      <c r="S65" s="906"/>
      <c r="T65" s="906"/>
    </row>
    <row r="66" spans="1:20" ht="13.5">
      <c r="A66" s="906"/>
      <c r="B66" s="906"/>
      <c r="C66" s="906"/>
      <c r="D66" s="906"/>
      <c r="E66" s="906"/>
      <c r="F66" s="906"/>
      <c r="G66" s="906"/>
      <c r="H66" s="906"/>
      <c r="I66" s="906"/>
      <c r="J66" s="906"/>
      <c r="K66" s="906"/>
      <c r="L66" s="906"/>
      <c r="M66" s="906"/>
      <c r="N66" s="906"/>
      <c r="O66" s="906"/>
      <c r="P66" s="906"/>
      <c r="Q66" s="906"/>
      <c r="R66" s="1325"/>
      <c r="S66" s="906"/>
      <c r="T66" s="906"/>
    </row>
    <row r="67" spans="1:20" ht="13.5">
      <c r="A67" s="906"/>
      <c r="B67" s="906"/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1325"/>
      <c r="S67" s="906"/>
      <c r="T67" s="906"/>
    </row>
    <row r="68" spans="1:20" ht="13.5">
      <c r="A68" s="906"/>
      <c r="B68" s="906"/>
      <c r="C68" s="906"/>
      <c r="D68" s="906"/>
      <c r="E68" s="906"/>
      <c r="F68" s="906"/>
      <c r="G68" s="906"/>
      <c r="H68" s="906"/>
      <c r="I68" s="906"/>
      <c r="J68" s="906"/>
      <c r="K68" s="906"/>
      <c r="L68" s="906"/>
      <c r="M68" s="906"/>
      <c r="N68" s="906"/>
      <c r="O68" s="906"/>
      <c r="P68" s="906"/>
      <c r="Q68" s="906"/>
      <c r="R68" s="1325"/>
      <c r="S68" s="906"/>
      <c r="T68" s="906"/>
    </row>
    <row r="69" spans="1:20" ht="13.5">
      <c r="A69" s="906"/>
      <c r="B69" s="906"/>
      <c r="C69" s="906"/>
      <c r="D69" s="906"/>
      <c r="E69" s="906"/>
      <c r="F69" s="906"/>
      <c r="G69" s="906"/>
      <c r="H69" s="906"/>
      <c r="I69" s="906"/>
      <c r="J69" s="906"/>
      <c r="K69" s="906"/>
      <c r="L69" s="906"/>
      <c r="M69" s="906"/>
      <c r="N69" s="906"/>
      <c r="O69" s="906"/>
      <c r="P69" s="906"/>
      <c r="Q69" s="906"/>
      <c r="R69" s="1325"/>
      <c r="S69" s="906"/>
      <c r="T69" s="906"/>
    </row>
    <row r="70" spans="1:20" ht="13.5">
      <c r="A70" s="906"/>
      <c r="B70" s="906"/>
      <c r="C70" s="906"/>
      <c r="D70" s="906"/>
      <c r="E70" s="906"/>
      <c r="F70" s="906"/>
      <c r="G70" s="906"/>
      <c r="H70" s="906"/>
      <c r="I70" s="906"/>
      <c r="J70" s="906"/>
      <c r="K70" s="906"/>
      <c r="L70" s="906"/>
      <c r="M70" s="906"/>
      <c r="N70" s="906"/>
      <c r="O70" s="906"/>
      <c r="P70" s="906"/>
      <c r="Q70" s="906"/>
      <c r="R70" s="1325"/>
      <c r="S70" s="906"/>
      <c r="T70" s="906"/>
    </row>
    <row r="71" spans="1:20" ht="13.5">
      <c r="A71" s="906"/>
      <c r="B71" s="906"/>
      <c r="C71" s="906"/>
      <c r="D71" s="906"/>
      <c r="E71" s="906"/>
      <c r="F71" s="906"/>
      <c r="G71" s="906"/>
      <c r="H71" s="906"/>
      <c r="I71" s="906"/>
      <c r="J71" s="906"/>
      <c r="K71" s="906"/>
      <c r="L71" s="906"/>
      <c r="M71" s="906"/>
      <c r="N71" s="906"/>
      <c r="O71" s="906"/>
      <c r="P71" s="906"/>
      <c r="Q71" s="906"/>
      <c r="R71" s="1325"/>
      <c r="S71" s="906"/>
      <c r="T71" s="906"/>
    </row>
    <row r="72" spans="1:20" ht="13.5">
      <c r="A72" s="906"/>
      <c r="B72" s="906"/>
      <c r="C72" s="906"/>
      <c r="D72" s="906"/>
      <c r="E72" s="906"/>
      <c r="F72" s="906"/>
      <c r="G72" s="906"/>
      <c r="H72" s="906"/>
      <c r="I72" s="906"/>
      <c r="J72" s="906"/>
      <c r="K72" s="906"/>
      <c r="L72" s="906"/>
      <c r="M72" s="906"/>
      <c r="N72" s="906"/>
      <c r="O72" s="906"/>
      <c r="P72" s="906"/>
      <c r="Q72" s="906"/>
      <c r="R72" s="1325"/>
      <c r="S72" s="906"/>
      <c r="T72" s="906"/>
    </row>
    <row r="73" spans="1:20" ht="13.5">
      <c r="A73" s="906"/>
      <c r="B73" s="906"/>
      <c r="C73" s="906"/>
      <c r="D73" s="906"/>
      <c r="E73" s="906"/>
      <c r="F73" s="906"/>
      <c r="G73" s="906"/>
      <c r="H73" s="906"/>
      <c r="I73" s="906"/>
      <c r="J73" s="906"/>
      <c r="K73" s="906"/>
      <c r="L73" s="906"/>
      <c r="M73" s="906"/>
      <c r="N73" s="906"/>
      <c r="O73" s="906"/>
      <c r="P73" s="906"/>
      <c r="Q73" s="906"/>
      <c r="R73" s="1325"/>
      <c r="S73" s="906"/>
      <c r="T73" s="906"/>
    </row>
    <row r="74" spans="1:20" ht="13.5">
      <c r="A74" s="906"/>
      <c r="B74" s="906"/>
      <c r="C74" s="906"/>
      <c r="D74" s="906"/>
      <c r="E74" s="906"/>
      <c r="F74" s="906"/>
      <c r="G74" s="906"/>
      <c r="H74" s="906"/>
      <c r="I74" s="906"/>
      <c r="J74" s="906"/>
      <c r="K74" s="906"/>
      <c r="L74" s="906"/>
      <c r="M74" s="906"/>
      <c r="N74" s="906"/>
      <c r="O74" s="906"/>
      <c r="P74" s="906"/>
      <c r="Q74" s="906"/>
      <c r="R74" s="1325"/>
      <c r="S74" s="906"/>
      <c r="T74" s="906"/>
    </row>
    <row r="75" spans="1:20" ht="13.5">
      <c r="A75" s="906"/>
      <c r="B75" s="906"/>
      <c r="C75" s="906"/>
      <c r="D75" s="906"/>
      <c r="E75" s="906"/>
      <c r="F75" s="906"/>
      <c r="G75" s="906"/>
      <c r="H75" s="906"/>
      <c r="I75" s="906"/>
      <c r="J75" s="906"/>
      <c r="K75" s="906"/>
      <c r="L75" s="906"/>
      <c r="M75" s="906"/>
      <c r="N75" s="906"/>
      <c r="O75" s="906"/>
      <c r="P75" s="906"/>
      <c r="Q75" s="906"/>
      <c r="R75" s="1325"/>
      <c r="S75" s="906"/>
      <c r="T75" s="906"/>
    </row>
    <row r="76" spans="1:20" ht="13.5">
      <c r="A76" s="906"/>
      <c r="B76" s="906"/>
      <c r="C76" s="906"/>
      <c r="D76" s="906"/>
      <c r="E76" s="906"/>
      <c r="F76" s="906"/>
      <c r="G76" s="906"/>
      <c r="H76" s="906"/>
      <c r="I76" s="906"/>
      <c r="J76" s="906"/>
      <c r="K76" s="906"/>
      <c r="L76" s="906"/>
      <c r="M76" s="906"/>
      <c r="N76" s="906"/>
      <c r="O76" s="906"/>
      <c r="P76" s="906"/>
      <c r="Q76" s="906"/>
      <c r="R76" s="1325"/>
      <c r="S76" s="906"/>
      <c r="T76" s="906"/>
    </row>
    <row r="77" spans="1:20" ht="13.5">
      <c r="A77" s="906"/>
      <c r="B77" s="906"/>
      <c r="C77" s="906"/>
      <c r="D77" s="906"/>
      <c r="E77" s="906"/>
      <c r="F77" s="906"/>
      <c r="G77" s="906"/>
      <c r="H77" s="906"/>
      <c r="I77" s="906"/>
      <c r="J77" s="906"/>
      <c r="K77" s="906"/>
      <c r="L77" s="906"/>
      <c r="M77" s="906"/>
      <c r="N77" s="906"/>
      <c r="O77" s="906"/>
      <c r="P77" s="906"/>
      <c r="Q77" s="906"/>
      <c r="R77" s="1325"/>
      <c r="S77" s="906"/>
      <c r="T77" s="906"/>
    </row>
    <row r="78" spans="1:20" ht="13.5">
      <c r="A78" s="906"/>
      <c r="B78" s="906"/>
      <c r="C78" s="906"/>
      <c r="D78" s="906"/>
      <c r="E78" s="906"/>
      <c r="F78" s="906"/>
      <c r="G78" s="906"/>
      <c r="H78" s="906"/>
      <c r="I78" s="906"/>
      <c r="J78" s="906"/>
      <c r="K78" s="906"/>
      <c r="L78" s="906"/>
      <c r="M78" s="906"/>
      <c r="N78" s="906"/>
      <c r="O78" s="906"/>
      <c r="P78" s="906"/>
      <c r="Q78" s="906"/>
      <c r="R78" s="1325"/>
      <c r="S78" s="906"/>
      <c r="T78" s="906"/>
    </row>
    <row r="79" spans="1:20" ht="13.5">
      <c r="A79" s="906"/>
      <c r="B79" s="906"/>
      <c r="C79" s="906"/>
      <c r="D79" s="906"/>
      <c r="E79" s="906"/>
      <c r="F79" s="906"/>
      <c r="G79" s="906"/>
      <c r="H79" s="906"/>
      <c r="I79" s="906"/>
      <c r="J79" s="906"/>
      <c r="K79" s="906"/>
      <c r="L79" s="906"/>
      <c r="M79" s="906"/>
      <c r="N79" s="906"/>
      <c r="O79" s="906"/>
      <c r="P79" s="906"/>
      <c r="Q79" s="906"/>
      <c r="R79" s="1325"/>
      <c r="S79" s="906"/>
      <c r="T79" s="906"/>
    </row>
    <row r="80" spans="1:20" ht="13.5">
      <c r="A80" s="906"/>
      <c r="B80" s="906"/>
      <c r="C80" s="906"/>
      <c r="D80" s="906"/>
      <c r="E80" s="906"/>
      <c r="F80" s="906"/>
      <c r="G80" s="906"/>
      <c r="H80" s="906"/>
      <c r="I80" s="906"/>
      <c r="J80" s="906"/>
      <c r="K80" s="906"/>
      <c r="L80" s="906"/>
      <c r="M80" s="906"/>
      <c r="N80" s="906"/>
      <c r="O80" s="906"/>
      <c r="P80" s="906"/>
      <c r="Q80" s="906"/>
      <c r="R80" s="1325"/>
      <c r="S80" s="906"/>
      <c r="T80" s="906"/>
    </row>
  </sheetData>
  <sheetProtection/>
  <mergeCells count="7">
    <mergeCell ref="S3:S4"/>
    <mergeCell ref="A2:B4"/>
    <mergeCell ref="E3:F3"/>
    <mergeCell ref="G3:I3"/>
    <mergeCell ref="K3:L3"/>
    <mergeCell ref="M3:N3"/>
    <mergeCell ref="R3:R4"/>
  </mergeCells>
  <printOptions/>
  <pageMargins left="0.68" right="0.54" top="0.75" bottom="0.52" header="0.512" footer="0.512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OutlineSymbols="0" zoomScale="75" zoomScaleNormal="75" zoomScalePageLayoutView="0" workbookViewId="0" topLeftCell="A1">
      <selection activeCell="D30" sqref="D30"/>
    </sheetView>
  </sheetViews>
  <sheetFormatPr defaultColWidth="10.75390625" defaultRowHeight="14.25"/>
  <cols>
    <col min="1" max="1" width="8.625" style="43" customWidth="1"/>
    <col min="2" max="4" width="12.625" style="43" customWidth="1"/>
    <col min="5" max="5" width="13.625" style="43" customWidth="1"/>
    <col min="6" max="10" width="12.625" style="43" customWidth="1"/>
    <col min="11" max="16384" width="10.75390625" style="43" customWidth="1"/>
  </cols>
  <sheetData>
    <row r="1" spans="1:7" ht="34.5" customHeight="1">
      <c r="A1" s="40" t="s">
        <v>399</v>
      </c>
      <c r="B1" s="41"/>
      <c r="C1" s="42"/>
      <c r="G1" s="44"/>
    </row>
    <row r="2" spans="1:10" ht="34.5" customHeight="1" thickBot="1">
      <c r="A2" s="45" t="s">
        <v>32</v>
      </c>
      <c r="B2" s="45"/>
      <c r="C2" s="42"/>
      <c r="H2" s="46"/>
      <c r="I2" s="1361" t="s">
        <v>395</v>
      </c>
      <c r="J2" s="1362"/>
    </row>
    <row r="3" spans="1:11" ht="49.5" customHeight="1">
      <c r="A3" s="47" t="s">
        <v>33</v>
      </c>
      <c r="B3" s="48" t="s">
        <v>400</v>
      </c>
      <c r="C3" s="1359" t="s">
        <v>43</v>
      </c>
      <c r="D3" s="1359" t="s">
        <v>50</v>
      </c>
      <c r="E3" s="1352" t="s">
        <v>48</v>
      </c>
      <c r="F3" s="1353"/>
      <c r="G3" s="1353"/>
      <c r="H3" s="1353"/>
      <c r="I3" s="1353"/>
      <c r="J3" s="1354"/>
      <c r="K3" s="49"/>
    </row>
    <row r="4" spans="1:11" ht="49.5" customHeight="1" thickBot="1">
      <c r="A4" s="50" t="s">
        <v>401</v>
      </c>
      <c r="B4" s="51"/>
      <c r="C4" s="1360"/>
      <c r="D4" s="1360"/>
      <c r="E4" s="52" t="s">
        <v>43</v>
      </c>
      <c r="F4" s="52" t="s">
        <v>44</v>
      </c>
      <c r="G4" s="52" t="s">
        <v>42</v>
      </c>
      <c r="H4" s="52" t="s">
        <v>45</v>
      </c>
      <c r="I4" s="52" t="s">
        <v>46</v>
      </c>
      <c r="J4" s="53" t="s">
        <v>47</v>
      </c>
      <c r="K4" s="49"/>
    </row>
    <row r="5" spans="1:10" ht="52.5" customHeight="1">
      <c r="A5" s="54" t="s">
        <v>34</v>
      </c>
      <c r="B5" s="55" t="s">
        <v>39</v>
      </c>
      <c r="C5" s="56">
        <f>D5+E5</f>
        <v>353</v>
      </c>
      <c r="D5" s="57">
        <v>32</v>
      </c>
      <c r="E5" s="57">
        <v>321</v>
      </c>
      <c r="F5" s="56"/>
      <c r="G5" s="56"/>
      <c r="H5" s="56"/>
      <c r="I5" s="56"/>
      <c r="J5" s="58"/>
    </row>
    <row r="6" spans="1:10" ht="52.5" customHeight="1">
      <c r="A6" s="59" t="s">
        <v>35</v>
      </c>
      <c r="B6" s="60" t="s">
        <v>39</v>
      </c>
      <c r="C6" s="61">
        <f>D6+E6</f>
        <v>64760</v>
      </c>
      <c r="D6" s="62">
        <v>10082</v>
      </c>
      <c r="E6" s="61">
        <f>SUM(F6:J6)</f>
        <v>54678</v>
      </c>
      <c r="F6" s="62">
        <v>1748</v>
      </c>
      <c r="G6" s="62">
        <v>52</v>
      </c>
      <c r="H6" s="62">
        <v>391</v>
      </c>
      <c r="I6" s="62">
        <v>14263</v>
      </c>
      <c r="J6" s="63">
        <v>38224</v>
      </c>
    </row>
    <row r="7" spans="1:10" ht="52.5" customHeight="1">
      <c r="A7" s="59" t="s">
        <v>402</v>
      </c>
      <c r="B7" s="64" t="s">
        <v>397</v>
      </c>
      <c r="C7" s="61">
        <f>D7+E7</f>
        <v>19069052</v>
      </c>
      <c r="D7" s="62">
        <v>3383312</v>
      </c>
      <c r="E7" s="61">
        <f>SUM(F7:J7)</f>
        <v>15685740</v>
      </c>
      <c r="F7" s="62">
        <v>605899</v>
      </c>
      <c r="G7" s="62">
        <v>124</v>
      </c>
      <c r="H7" s="62">
        <v>51510</v>
      </c>
      <c r="I7" s="62">
        <v>4755019</v>
      </c>
      <c r="J7" s="63">
        <v>10273188</v>
      </c>
    </row>
    <row r="8" spans="1:10" ht="52.5" customHeight="1">
      <c r="A8" s="54" t="s">
        <v>36</v>
      </c>
      <c r="B8" s="65" t="s">
        <v>396</v>
      </c>
      <c r="C8" s="66">
        <f aca="true" t="shared" si="0" ref="C8:J8">C7/365</f>
        <v>52243.97808219178</v>
      </c>
      <c r="D8" s="66">
        <f t="shared" si="0"/>
        <v>9269.34794520548</v>
      </c>
      <c r="E8" s="66">
        <f t="shared" si="0"/>
        <v>42974.6301369863</v>
      </c>
      <c r="F8" s="66">
        <f t="shared" si="0"/>
        <v>1659.9972602739726</v>
      </c>
      <c r="G8" s="66">
        <f t="shared" si="0"/>
        <v>0.33972602739726027</v>
      </c>
      <c r="H8" s="66">
        <f t="shared" si="0"/>
        <v>141.12328767123287</v>
      </c>
      <c r="I8" s="66">
        <f t="shared" si="0"/>
        <v>13027.449315068494</v>
      </c>
      <c r="J8" s="67">
        <f t="shared" si="0"/>
        <v>28145.720547945206</v>
      </c>
    </row>
    <row r="9" spans="1:10" ht="52.5" customHeight="1">
      <c r="A9" s="59" t="s">
        <v>37</v>
      </c>
      <c r="B9" s="64" t="s">
        <v>397</v>
      </c>
      <c r="C9" s="61">
        <f>D9+E9</f>
        <v>604518</v>
      </c>
      <c r="D9" s="62">
        <v>8365</v>
      </c>
      <c r="E9" s="61">
        <f>SUM(F9:J9)</f>
        <v>596153</v>
      </c>
      <c r="F9" s="62">
        <v>2002</v>
      </c>
      <c r="G9" s="62">
        <v>7</v>
      </c>
      <c r="H9" s="62">
        <v>709</v>
      </c>
      <c r="I9" s="62">
        <v>15427</v>
      </c>
      <c r="J9" s="63">
        <v>578008</v>
      </c>
    </row>
    <row r="10" spans="1:10" ht="52.5" customHeight="1">
      <c r="A10" s="54" t="s">
        <v>36</v>
      </c>
      <c r="B10" s="64" t="s">
        <v>396</v>
      </c>
      <c r="C10" s="66">
        <f aca="true" t="shared" si="1" ref="C10:J10">C9/365</f>
        <v>1656.213698630137</v>
      </c>
      <c r="D10" s="66">
        <f t="shared" si="1"/>
        <v>22.91780821917808</v>
      </c>
      <c r="E10" s="66">
        <f t="shared" si="1"/>
        <v>1633.295890410959</v>
      </c>
      <c r="F10" s="66">
        <f t="shared" si="1"/>
        <v>5.484931506849315</v>
      </c>
      <c r="G10" s="66">
        <f t="shared" si="1"/>
        <v>0.019178082191780823</v>
      </c>
      <c r="H10" s="66">
        <f t="shared" si="1"/>
        <v>1.9424657534246574</v>
      </c>
      <c r="I10" s="66">
        <f t="shared" si="1"/>
        <v>42.26575342465753</v>
      </c>
      <c r="J10" s="67">
        <f t="shared" si="1"/>
        <v>1583.5835616438355</v>
      </c>
    </row>
    <row r="11" spans="1:10" ht="52.5" customHeight="1">
      <c r="A11" s="59" t="s">
        <v>403</v>
      </c>
      <c r="B11" s="64" t="s">
        <v>397</v>
      </c>
      <c r="C11" s="61">
        <f>D11+E11</f>
        <v>606185</v>
      </c>
      <c r="D11" s="62">
        <v>8433</v>
      </c>
      <c r="E11" s="61">
        <f>SUM(F11:J11)</f>
        <v>597752</v>
      </c>
      <c r="F11" s="62">
        <v>2030</v>
      </c>
      <c r="G11" s="62">
        <v>7</v>
      </c>
      <c r="H11" s="62">
        <v>754</v>
      </c>
      <c r="I11" s="62">
        <v>25145</v>
      </c>
      <c r="J11" s="63">
        <v>569816</v>
      </c>
    </row>
    <row r="12" spans="1:10" ht="52.5" customHeight="1">
      <c r="A12" s="54" t="s">
        <v>36</v>
      </c>
      <c r="B12" s="64" t="s">
        <v>396</v>
      </c>
      <c r="C12" s="66">
        <f aca="true" t="shared" si="2" ref="C12:J12">C11/365</f>
        <v>1660.7808219178082</v>
      </c>
      <c r="D12" s="66">
        <f t="shared" si="2"/>
        <v>23.104109589041094</v>
      </c>
      <c r="E12" s="66">
        <f t="shared" si="2"/>
        <v>1637.676712328767</v>
      </c>
      <c r="F12" s="66">
        <f t="shared" si="2"/>
        <v>5.561643835616438</v>
      </c>
      <c r="G12" s="66">
        <f t="shared" si="2"/>
        <v>0.019178082191780823</v>
      </c>
      <c r="H12" s="66">
        <f t="shared" si="2"/>
        <v>2.0657534246575344</v>
      </c>
      <c r="I12" s="66">
        <f t="shared" si="2"/>
        <v>68.89041095890411</v>
      </c>
      <c r="J12" s="67">
        <f t="shared" si="2"/>
        <v>1561.1397260273973</v>
      </c>
    </row>
    <row r="13" spans="1:10" ht="52.5" customHeight="1">
      <c r="A13" s="59" t="s">
        <v>404</v>
      </c>
      <c r="B13" s="64" t="s">
        <v>397</v>
      </c>
      <c r="C13" s="62">
        <f>SUM(D13:E13)</f>
        <v>21577294</v>
      </c>
      <c r="D13" s="62">
        <v>494941</v>
      </c>
      <c r="E13" s="62">
        <v>21082353</v>
      </c>
      <c r="F13" s="61"/>
      <c r="G13" s="61"/>
      <c r="H13" s="61"/>
      <c r="I13" s="61"/>
      <c r="J13" s="68"/>
    </row>
    <row r="14" spans="1:10" ht="52.5" customHeight="1" thickBot="1">
      <c r="A14" s="69" t="s">
        <v>36</v>
      </c>
      <c r="B14" s="70" t="s">
        <v>396</v>
      </c>
      <c r="C14" s="71">
        <f>C13/365</f>
        <v>59115.87397260274</v>
      </c>
      <c r="D14" s="71">
        <f>D13/365</f>
        <v>1356.0027397260274</v>
      </c>
      <c r="E14" s="71">
        <f>E13/365</f>
        <v>57759.871232876714</v>
      </c>
      <c r="F14" s="72"/>
      <c r="G14" s="72"/>
      <c r="H14" s="72"/>
      <c r="I14" s="72"/>
      <c r="J14" s="73"/>
    </row>
    <row r="15" spans="1:10" ht="99.75" customHeight="1" thickBot="1">
      <c r="A15" s="45" t="s">
        <v>38</v>
      </c>
      <c r="B15" s="45"/>
      <c r="C15" s="74"/>
      <c r="D15" s="74"/>
      <c r="E15" s="74"/>
      <c r="F15" s="74"/>
      <c r="G15" s="1361" t="s">
        <v>395</v>
      </c>
      <c r="H15" s="1362"/>
      <c r="I15" s="74"/>
      <c r="J15" s="74"/>
    </row>
    <row r="16" spans="1:10" ht="49.5" customHeight="1">
      <c r="A16" s="47" t="s">
        <v>33</v>
      </c>
      <c r="B16" s="75" t="s">
        <v>405</v>
      </c>
      <c r="C16" s="1359" t="s">
        <v>49</v>
      </c>
      <c r="D16" s="1359" t="s">
        <v>44</v>
      </c>
      <c r="E16" s="1359" t="s">
        <v>42</v>
      </c>
      <c r="F16" s="1359" t="s">
        <v>45</v>
      </c>
      <c r="G16" s="1359" t="s">
        <v>46</v>
      </c>
      <c r="H16" s="1351" t="s">
        <v>47</v>
      </c>
      <c r="I16" s="54"/>
      <c r="J16" s="76"/>
    </row>
    <row r="17" spans="1:11" ht="49.5" customHeight="1" thickBot="1">
      <c r="A17" s="50" t="s">
        <v>398</v>
      </c>
      <c r="B17" s="51"/>
      <c r="C17" s="1360"/>
      <c r="D17" s="1360"/>
      <c r="E17" s="1360"/>
      <c r="F17" s="1360"/>
      <c r="G17" s="1360"/>
      <c r="H17" s="1341"/>
      <c r="I17" s="54"/>
      <c r="J17" s="76"/>
      <c r="K17" s="49"/>
    </row>
    <row r="18" spans="1:10" ht="52.5" customHeight="1">
      <c r="A18" s="54" t="s">
        <v>35</v>
      </c>
      <c r="B18" s="55" t="s">
        <v>39</v>
      </c>
      <c r="C18" s="56">
        <f>SUM(D18:J18)</f>
        <v>64760</v>
      </c>
      <c r="D18" s="57">
        <v>11830</v>
      </c>
      <c r="E18" s="57">
        <v>52</v>
      </c>
      <c r="F18" s="57">
        <v>391</v>
      </c>
      <c r="G18" s="57">
        <v>14263</v>
      </c>
      <c r="H18" s="77">
        <v>38224</v>
      </c>
      <c r="I18" s="78"/>
      <c r="J18" s="79"/>
    </row>
    <row r="19" spans="1:10" ht="52.5" customHeight="1">
      <c r="A19" s="59" t="s">
        <v>402</v>
      </c>
      <c r="B19" s="64" t="s">
        <v>40</v>
      </c>
      <c r="C19" s="61">
        <f>SUM(D19:J19)</f>
        <v>19069052</v>
      </c>
      <c r="D19" s="62">
        <v>3989211</v>
      </c>
      <c r="E19" s="62">
        <v>124</v>
      </c>
      <c r="F19" s="62">
        <v>51510</v>
      </c>
      <c r="G19" s="62">
        <v>4755019</v>
      </c>
      <c r="H19" s="63">
        <v>10273188</v>
      </c>
      <c r="I19" s="78"/>
      <c r="J19" s="79"/>
    </row>
    <row r="20" spans="1:10" ht="52.5" customHeight="1">
      <c r="A20" s="54" t="s">
        <v>304</v>
      </c>
      <c r="B20" s="64" t="s">
        <v>41</v>
      </c>
      <c r="C20" s="66">
        <f aca="true" t="shared" si="3" ref="C20:H20">C19/365</f>
        <v>52243.97808219178</v>
      </c>
      <c r="D20" s="66">
        <f t="shared" si="3"/>
        <v>10929.345205479452</v>
      </c>
      <c r="E20" s="66">
        <f t="shared" si="3"/>
        <v>0.33972602739726027</v>
      </c>
      <c r="F20" s="66">
        <f t="shared" si="3"/>
        <v>141.12328767123287</v>
      </c>
      <c r="G20" s="66">
        <f t="shared" si="3"/>
        <v>13027.449315068494</v>
      </c>
      <c r="H20" s="67">
        <f t="shared" si="3"/>
        <v>28145.720547945206</v>
      </c>
      <c r="I20" s="80"/>
      <c r="J20" s="81"/>
    </row>
    <row r="21" spans="1:10" ht="52.5" customHeight="1">
      <c r="A21" s="59" t="s">
        <v>37</v>
      </c>
      <c r="B21" s="64" t="s">
        <v>40</v>
      </c>
      <c r="C21" s="61">
        <f>SUM(D21:J21)</f>
        <v>604518</v>
      </c>
      <c r="D21" s="62">
        <v>10367</v>
      </c>
      <c r="E21" s="62">
        <v>7</v>
      </c>
      <c r="F21" s="62">
        <v>709</v>
      </c>
      <c r="G21" s="62">
        <v>15427</v>
      </c>
      <c r="H21" s="63">
        <v>578008</v>
      </c>
      <c r="I21" s="78"/>
      <c r="J21" s="79"/>
    </row>
    <row r="22" spans="1:10" ht="52.5" customHeight="1">
      <c r="A22" s="54" t="s">
        <v>36</v>
      </c>
      <c r="B22" s="64" t="s">
        <v>41</v>
      </c>
      <c r="C22" s="66">
        <f aca="true" t="shared" si="4" ref="C22:H22">C21/365</f>
        <v>1656.213698630137</v>
      </c>
      <c r="D22" s="66">
        <f t="shared" si="4"/>
        <v>28.4027397260274</v>
      </c>
      <c r="E22" s="66">
        <f t="shared" si="4"/>
        <v>0.019178082191780823</v>
      </c>
      <c r="F22" s="66">
        <f t="shared" si="4"/>
        <v>1.9424657534246574</v>
      </c>
      <c r="G22" s="66">
        <f t="shared" si="4"/>
        <v>42.26575342465753</v>
      </c>
      <c r="H22" s="67">
        <f t="shared" si="4"/>
        <v>1583.5835616438355</v>
      </c>
      <c r="I22" s="80"/>
      <c r="J22" s="81"/>
    </row>
    <row r="23" spans="1:10" ht="52.5" customHeight="1">
      <c r="A23" s="1355" t="s">
        <v>406</v>
      </c>
      <c r="B23" s="1356"/>
      <c r="C23" s="82">
        <v>80.5</v>
      </c>
      <c r="D23" s="82">
        <v>92</v>
      </c>
      <c r="E23" s="82">
        <v>0.7</v>
      </c>
      <c r="F23" s="82">
        <v>36</v>
      </c>
      <c r="G23" s="82">
        <v>90.4</v>
      </c>
      <c r="H23" s="83">
        <v>73.7</v>
      </c>
      <c r="I23" s="84"/>
      <c r="J23" s="85"/>
    </row>
    <row r="24" spans="1:10" ht="52.5" customHeight="1" thickBot="1">
      <c r="A24" s="1357" t="s">
        <v>407</v>
      </c>
      <c r="B24" s="1358"/>
      <c r="C24" s="86">
        <v>31.5</v>
      </c>
      <c r="D24" s="86">
        <v>383</v>
      </c>
      <c r="E24" s="86">
        <v>17.7</v>
      </c>
      <c r="F24" s="86">
        <v>70.4</v>
      </c>
      <c r="G24" s="86">
        <v>166.3</v>
      </c>
      <c r="H24" s="87">
        <v>17.9</v>
      </c>
      <c r="I24" s="84"/>
      <c r="J24" s="85"/>
    </row>
    <row r="25" spans="1:10" ht="19.5" customHeight="1">
      <c r="A25" s="88"/>
      <c r="B25" s="88"/>
      <c r="C25" s="89"/>
      <c r="D25" s="90"/>
      <c r="E25" s="90"/>
      <c r="F25" s="90"/>
      <c r="G25" s="90"/>
      <c r="H25" s="90"/>
      <c r="I25" s="90"/>
      <c r="J25" s="90"/>
    </row>
    <row r="26" spans="1:10" ht="19.5" customHeight="1">
      <c r="A26" s="45"/>
      <c r="B26" s="45"/>
      <c r="C26" s="90"/>
      <c r="D26" s="90"/>
      <c r="E26" s="90"/>
      <c r="F26" s="90"/>
      <c r="G26" s="90"/>
      <c r="H26" s="90"/>
      <c r="I26" s="90"/>
      <c r="J26" s="90"/>
    </row>
  </sheetData>
  <sheetProtection/>
  <mergeCells count="13">
    <mergeCell ref="I2:J2"/>
    <mergeCell ref="G15:H15"/>
    <mergeCell ref="A23:B23"/>
    <mergeCell ref="C3:C4"/>
    <mergeCell ref="D3:D4"/>
    <mergeCell ref="E3:J3"/>
    <mergeCell ref="F16:F17"/>
    <mergeCell ref="G16:G17"/>
    <mergeCell ref="H16:H17"/>
    <mergeCell ref="A24:B24"/>
    <mergeCell ref="C16:C17"/>
    <mergeCell ref="D16:D17"/>
    <mergeCell ref="E16:E17"/>
  </mergeCells>
  <printOptions horizontalCentered="1"/>
  <pageMargins left="0.25" right="0.25" top="0.63" bottom="0.5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3"/>
  <sheetViews>
    <sheetView zoomScale="75" zoomScaleNormal="75" zoomScalePageLayoutView="0" workbookViewId="0" topLeftCell="A1">
      <pane xSplit="1" ySplit="5" topLeftCell="B6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F21" sqref="F21"/>
    </sheetView>
  </sheetViews>
  <sheetFormatPr defaultColWidth="9.00390625" defaultRowHeight="14.25"/>
  <cols>
    <col min="1" max="1" width="11.875" style="93" customWidth="1"/>
    <col min="2" max="2" width="9.375" style="93" customWidth="1"/>
    <col min="3" max="3" width="10.25390625" style="93" customWidth="1"/>
    <col min="4" max="4" width="12.00390625" style="93" customWidth="1"/>
    <col min="5" max="5" width="9.375" style="93" customWidth="1"/>
    <col min="6" max="6" width="10.25390625" style="93" customWidth="1"/>
    <col min="7" max="7" width="12.00390625" style="93" customWidth="1"/>
    <col min="8" max="8" width="9.375" style="93" customWidth="1"/>
    <col min="9" max="9" width="10.25390625" style="93" customWidth="1"/>
    <col min="10" max="10" width="12.00390625" style="93" customWidth="1"/>
    <col min="11" max="11" width="6.625" style="93" customWidth="1"/>
    <col min="12" max="12" width="9.625" style="93" customWidth="1"/>
    <col min="13" max="13" width="10.625" style="93" customWidth="1"/>
    <col min="14" max="14" width="6.625" style="93" customWidth="1"/>
    <col min="15" max="15" width="9.625" style="93" customWidth="1"/>
    <col min="16" max="16" width="9.125" style="93" customWidth="1"/>
    <col min="17" max="17" width="7.875" style="93" customWidth="1"/>
    <col min="18" max="18" width="9.625" style="93" customWidth="1"/>
    <col min="19" max="19" width="9.125" style="93" customWidth="1"/>
    <col min="20" max="20" width="7.75390625" style="93" customWidth="1"/>
    <col min="21" max="21" width="9.625" style="93" customWidth="1"/>
    <col min="22" max="22" width="9.125" style="93" customWidth="1"/>
    <col min="23" max="25" width="10.625" style="93" customWidth="1"/>
    <col min="26" max="16384" width="9.00390625" style="93" customWidth="1"/>
  </cols>
  <sheetData>
    <row r="1" spans="1:23" ht="39.75" customHeight="1" thickBot="1">
      <c r="A1" s="91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1345" t="s">
        <v>436</v>
      </c>
      <c r="U1" s="1345"/>
      <c r="V1" s="1345"/>
      <c r="W1" s="92"/>
    </row>
    <row r="2" spans="1:23" ht="30" customHeight="1">
      <c r="A2" s="94" t="s">
        <v>51</v>
      </c>
      <c r="B2" s="1350" t="s">
        <v>52</v>
      </c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350" t="s">
        <v>53</v>
      </c>
      <c r="R2" s="1336"/>
      <c r="S2" s="1336"/>
      <c r="T2" s="1350" t="s">
        <v>54</v>
      </c>
      <c r="U2" s="1336"/>
      <c r="V2" s="1337"/>
      <c r="W2" s="92"/>
    </row>
    <row r="3" spans="1:23" ht="30" customHeight="1">
      <c r="A3" s="95"/>
      <c r="B3" s="1342" t="s">
        <v>55</v>
      </c>
      <c r="C3" s="1343"/>
      <c r="D3" s="1344"/>
      <c r="E3" s="1342" t="s">
        <v>56</v>
      </c>
      <c r="F3" s="1343"/>
      <c r="G3" s="1344"/>
      <c r="H3" s="1342" t="s">
        <v>57</v>
      </c>
      <c r="I3" s="1343"/>
      <c r="J3" s="1344"/>
      <c r="K3" s="1342" t="s">
        <v>58</v>
      </c>
      <c r="L3" s="1343"/>
      <c r="M3" s="1343"/>
      <c r="N3" s="1342" t="s">
        <v>59</v>
      </c>
      <c r="O3" s="1343"/>
      <c r="P3" s="1344"/>
      <c r="Q3" s="96"/>
      <c r="R3" s="97" t="s">
        <v>60</v>
      </c>
      <c r="S3" s="98" t="s">
        <v>61</v>
      </c>
      <c r="T3" s="99"/>
      <c r="U3" s="97" t="s">
        <v>60</v>
      </c>
      <c r="V3" s="100" t="s">
        <v>61</v>
      </c>
      <c r="W3" s="92"/>
    </row>
    <row r="4" spans="1:23" ht="24.75" customHeight="1">
      <c r="A4" s="95"/>
      <c r="B4" s="1346" t="s">
        <v>62</v>
      </c>
      <c r="C4" s="102" t="s">
        <v>60</v>
      </c>
      <c r="D4" s="103" t="s">
        <v>61</v>
      </c>
      <c r="E4" s="1348" t="s">
        <v>62</v>
      </c>
      <c r="F4" s="102" t="s">
        <v>60</v>
      </c>
      <c r="G4" s="96" t="s">
        <v>61</v>
      </c>
      <c r="H4" s="1346" t="s">
        <v>62</v>
      </c>
      <c r="I4" s="102" t="s">
        <v>60</v>
      </c>
      <c r="J4" s="103" t="s">
        <v>61</v>
      </c>
      <c r="K4" s="1346" t="s">
        <v>62</v>
      </c>
      <c r="L4" s="102" t="s">
        <v>60</v>
      </c>
      <c r="M4" s="96" t="s">
        <v>61</v>
      </c>
      <c r="N4" s="1346" t="s">
        <v>62</v>
      </c>
      <c r="O4" s="102" t="s">
        <v>60</v>
      </c>
      <c r="P4" s="103" t="s">
        <v>61</v>
      </c>
      <c r="Q4" s="96" t="s">
        <v>63</v>
      </c>
      <c r="R4" s="104"/>
      <c r="S4" s="96"/>
      <c r="T4" s="101" t="s">
        <v>63</v>
      </c>
      <c r="U4" s="104"/>
      <c r="V4" s="105"/>
      <c r="W4" s="92"/>
    </row>
    <row r="5" spans="1:23" ht="24.75" customHeight="1" thickBot="1">
      <c r="A5" s="106" t="s">
        <v>64</v>
      </c>
      <c r="B5" s="1347"/>
      <c r="C5" s="108" t="s">
        <v>65</v>
      </c>
      <c r="D5" s="109" t="s">
        <v>66</v>
      </c>
      <c r="E5" s="1349"/>
      <c r="F5" s="108" t="s">
        <v>65</v>
      </c>
      <c r="G5" s="109" t="s">
        <v>66</v>
      </c>
      <c r="H5" s="1347"/>
      <c r="I5" s="108" t="s">
        <v>65</v>
      </c>
      <c r="J5" s="109" t="s">
        <v>66</v>
      </c>
      <c r="K5" s="1347"/>
      <c r="L5" s="108" t="s">
        <v>65</v>
      </c>
      <c r="M5" s="111" t="s">
        <v>66</v>
      </c>
      <c r="N5" s="1347"/>
      <c r="O5" s="108" t="s">
        <v>65</v>
      </c>
      <c r="P5" s="112" t="s">
        <v>66</v>
      </c>
      <c r="Q5" s="110"/>
      <c r="R5" s="113" t="s">
        <v>67</v>
      </c>
      <c r="S5" s="114" t="s">
        <v>66</v>
      </c>
      <c r="T5" s="107"/>
      <c r="U5" s="113" t="s">
        <v>67</v>
      </c>
      <c r="V5" s="115" t="s">
        <v>66</v>
      </c>
      <c r="W5" s="92"/>
    </row>
    <row r="6" spans="1:23" ht="23.25" customHeight="1">
      <c r="A6" s="116" t="s">
        <v>68</v>
      </c>
      <c r="B6" s="117">
        <v>291</v>
      </c>
      <c r="C6" s="118">
        <v>5.8</v>
      </c>
      <c r="D6" s="118">
        <v>17.3</v>
      </c>
      <c r="E6" s="119">
        <v>26</v>
      </c>
      <c r="F6" s="120">
        <v>0.52</v>
      </c>
      <c r="G6" s="118">
        <v>193.6</v>
      </c>
      <c r="H6" s="119">
        <v>2</v>
      </c>
      <c r="I6" s="120">
        <v>0.04</v>
      </c>
      <c r="J6" s="118">
        <v>2516.8</v>
      </c>
      <c r="K6" s="119">
        <v>5</v>
      </c>
      <c r="L6" s="120">
        <v>0.1</v>
      </c>
      <c r="M6" s="118">
        <v>1006.7</v>
      </c>
      <c r="N6" s="119">
        <v>258</v>
      </c>
      <c r="O6" s="118">
        <v>5.1</v>
      </c>
      <c r="P6" s="118">
        <v>19.5</v>
      </c>
      <c r="Q6" s="119">
        <v>3690</v>
      </c>
      <c r="R6" s="118">
        <v>73.3</v>
      </c>
      <c r="S6" s="118">
        <v>1.4</v>
      </c>
      <c r="T6" s="119">
        <v>1623</v>
      </c>
      <c r="U6" s="118">
        <v>32.2</v>
      </c>
      <c r="V6" s="121">
        <v>3.1</v>
      </c>
      <c r="W6" s="122"/>
    </row>
    <row r="7" spans="1:23" ht="23.25" customHeight="1">
      <c r="A7" s="123" t="s">
        <v>408</v>
      </c>
      <c r="B7" s="119">
        <v>291</v>
      </c>
      <c r="C7" s="118">
        <v>5.7</v>
      </c>
      <c r="D7" s="118">
        <v>17.4</v>
      </c>
      <c r="E7" s="119">
        <v>25</v>
      </c>
      <c r="F7" s="120">
        <v>0.49</v>
      </c>
      <c r="G7" s="118">
        <v>202.9</v>
      </c>
      <c r="H7" s="119">
        <v>2</v>
      </c>
      <c r="I7" s="120">
        <v>0.03</v>
      </c>
      <c r="J7" s="118">
        <v>2536.3</v>
      </c>
      <c r="K7" s="119">
        <v>5</v>
      </c>
      <c r="L7" s="120">
        <v>0.09</v>
      </c>
      <c r="M7" s="118">
        <v>1014.5</v>
      </c>
      <c r="N7" s="119">
        <v>259</v>
      </c>
      <c r="O7" s="118">
        <v>5.1</v>
      </c>
      <c r="P7" s="118">
        <v>19.6</v>
      </c>
      <c r="Q7" s="119">
        <v>3719</v>
      </c>
      <c r="R7" s="118">
        <v>73.3</v>
      </c>
      <c r="S7" s="118">
        <v>1.4</v>
      </c>
      <c r="T7" s="119">
        <v>1675</v>
      </c>
      <c r="U7" s="118">
        <v>33</v>
      </c>
      <c r="V7" s="121">
        <v>3</v>
      </c>
      <c r="W7" s="122"/>
    </row>
    <row r="8" spans="1:23" ht="23.25" customHeight="1">
      <c r="A8" s="123" t="s">
        <v>409</v>
      </c>
      <c r="B8" s="119">
        <v>292</v>
      </c>
      <c r="C8" s="118">
        <v>5.7</v>
      </c>
      <c r="D8" s="118">
        <v>17.5</v>
      </c>
      <c r="E8" s="119">
        <v>25</v>
      </c>
      <c r="F8" s="120">
        <v>0.49</v>
      </c>
      <c r="G8" s="118">
        <v>204.2</v>
      </c>
      <c r="H8" s="119">
        <v>2</v>
      </c>
      <c r="I8" s="120">
        <v>0.04</v>
      </c>
      <c r="J8" s="118">
        <v>2553</v>
      </c>
      <c r="K8" s="119">
        <v>5</v>
      </c>
      <c r="L8" s="120">
        <v>0.1</v>
      </c>
      <c r="M8" s="118">
        <v>1021.2</v>
      </c>
      <c r="N8" s="119">
        <v>260</v>
      </c>
      <c r="O8" s="118">
        <v>5.1</v>
      </c>
      <c r="P8" s="118">
        <v>19.6</v>
      </c>
      <c r="Q8" s="119">
        <v>3740</v>
      </c>
      <c r="R8" s="118">
        <v>73.2</v>
      </c>
      <c r="S8" s="118">
        <v>1.4</v>
      </c>
      <c r="T8" s="119">
        <v>1716</v>
      </c>
      <c r="U8" s="118">
        <v>33.6</v>
      </c>
      <c r="V8" s="121">
        <v>3</v>
      </c>
      <c r="W8" s="122"/>
    </row>
    <row r="9" spans="1:23" ht="23.25" customHeight="1">
      <c r="A9" s="123" t="s">
        <v>410</v>
      </c>
      <c r="B9" s="119">
        <v>299</v>
      </c>
      <c r="C9" s="118">
        <v>5.8</v>
      </c>
      <c r="D9" s="118">
        <v>17.6</v>
      </c>
      <c r="E9" s="119">
        <v>25</v>
      </c>
      <c r="F9" s="120">
        <v>0.49</v>
      </c>
      <c r="G9" s="118">
        <v>205.4</v>
      </c>
      <c r="H9" s="119">
        <v>2</v>
      </c>
      <c r="I9" s="120">
        <v>0.04</v>
      </c>
      <c r="J9" s="118">
        <v>2567.3</v>
      </c>
      <c r="K9" s="119">
        <v>4</v>
      </c>
      <c r="L9" s="120">
        <v>0.08</v>
      </c>
      <c r="M9" s="118">
        <v>1283.6</v>
      </c>
      <c r="N9" s="119">
        <v>268</v>
      </c>
      <c r="O9" s="118">
        <v>5.2</v>
      </c>
      <c r="P9" s="118">
        <v>19.2</v>
      </c>
      <c r="Q9" s="119">
        <v>3823</v>
      </c>
      <c r="R9" s="118">
        <v>74.5</v>
      </c>
      <c r="S9" s="118">
        <v>1.3</v>
      </c>
      <c r="T9" s="119">
        <v>1799</v>
      </c>
      <c r="U9" s="118">
        <v>35</v>
      </c>
      <c r="V9" s="121">
        <v>2.9</v>
      </c>
      <c r="W9" s="122"/>
    </row>
    <row r="10" spans="1:23" ht="23.25" customHeight="1">
      <c r="A10" s="123" t="s">
        <v>411</v>
      </c>
      <c r="B10" s="119">
        <v>315</v>
      </c>
      <c r="C10" s="118">
        <v>6.1</v>
      </c>
      <c r="D10" s="118">
        <v>16.3</v>
      </c>
      <c r="E10" s="119">
        <v>27</v>
      </c>
      <c r="F10" s="120">
        <v>0.52</v>
      </c>
      <c r="G10" s="118">
        <v>190.6</v>
      </c>
      <c r="H10" s="119">
        <v>2</v>
      </c>
      <c r="I10" s="120">
        <v>0.04</v>
      </c>
      <c r="J10" s="118">
        <v>2572.4</v>
      </c>
      <c r="K10" s="119">
        <v>3</v>
      </c>
      <c r="L10" s="120">
        <v>0.06</v>
      </c>
      <c r="M10" s="118">
        <v>1715</v>
      </c>
      <c r="N10" s="119">
        <v>283</v>
      </c>
      <c r="O10" s="118">
        <v>5.5</v>
      </c>
      <c r="P10" s="118">
        <v>18.2</v>
      </c>
      <c r="Q10" s="119">
        <v>3835</v>
      </c>
      <c r="R10" s="118">
        <v>74.5</v>
      </c>
      <c r="S10" s="118">
        <v>1.3</v>
      </c>
      <c r="T10" s="119">
        <v>1868</v>
      </c>
      <c r="U10" s="118">
        <v>36.3</v>
      </c>
      <c r="V10" s="121">
        <v>2.8</v>
      </c>
      <c r="W10" s="122"/>
    </row>
    <row r="11" spans="1:23" ht="15.75" customHeight="1">
      <c r="A11" s="123"/>
      <c r="B11" s="119"/>
      <c r="C11" s="118"/>
      <c r="D11" s="118"/>
      <c r="E11" s="119"/>
      <c r="F11" s="120"/>
      <c r="G11" s="118"/>
      <c r="H11" s="119"/>
      <c r="I11" s="120"/>
      <c r="J11" s="118"/>
      <c r="K11" s="119"/>
      <c r="L11" s="120"/>
      <c r="M11" s="118"/>
      <c r="N11" s="119"/>
      <c r="O11" s="118"/>
      <c r="P11" s="118"/>
      <c r="Q11" s="119"/>
      <c r="R11" s="118"/>
      <c r="S11" s="118"/>
      <c r="T11" s="119"/>
      <c r="U11" s="118"/>
      <c r="V11" s="121"/>
      <c r="W11" s="122"/>
    </row>
    <row r="12" spans="1:23" ht="23.25" customHeight="1">
      <c r="A12" s="123" t="s">
        <v>412</v>
      </c>
      <c r="B12" s="119">
        <v>321</v>
      </c>
      <c r="C12" s="118">
        <v>6.2</v>
      </c>
      <c r="D12" s="118">
        <v>16.1</v>
      </c>
      <c r="E12" s="119">
        <v>27</v>
      </c>
      <c r="F12" s="120">
        <v>0.52</v>
      </c>
      <c r="G12" s="118">
        <v>191.5</v>
      </c>
      <c r="H12" s="119">
        <v>1</v>
      </c>
      <c r="I12" s="120">
        <v>0.02</v>
      </c>
      <c r="J12" s="118">
        <v>5171.2</v>
      </c>
      <c r="K12" s="119">
        <v>2</v>
      </c>
      <c r="L12" s="120">
        <v>0.04</v>
      </c>
      <c r="M12" s="118">
        <v>2585.6</v>
      </c>
      <c r="N12" s="119">
        <v>291</v>
      </c>
      <c r="O12" s="118">
        <v>5.6</v>
      </c>
      <c r="P12" s="118">
        <v>17.8</v>
      </c>
      <c r="Q12" s="119">
        <v>3825</v>
      </c>
      <c r="R12" s="118">
        <v>74</v>
      </c>
      <c r="S12" s="118">
        <v>1.4</v>
      </c>
      <c r="T12" s="119">
        <v>1920</v>
      </c>
      <c r="U12" s="118">
        <v>37.1</v>
      </c>
      <c r="V12" s="121">
        <v>2.7</v>
      </c>
      <c r="W12" s="122"/>
    </row>
    <row r="13" spans="1:23" ht="23.25" customHeight="1">
      <c r="A13" s="123" t="s">
        <v>413</v>
      </c>
      <c r="B13" s="119">
        <v>327</v>
      </c>
      <c r="C13" s="118">
        <v>6.3</v>
      </c>
      <c r="D13" s="118">
        <v>15.9</v>
      </c>
      <c r="E13" s="119">
        <v>27</v>
      </c>
      <c r="F13" s="120">
        <v>0.52</v>
      </c>
      <c r="G13" s="118">
        <v>192.9</v>
      </c>
      <c r="H13" s="119">
        <v>1</v>
      </c>
      <c r="I13" s="120">
        <v>0.02</v>
      </c>
      <c r="J13" s="118">
        <v>5209</v>
      </c>
      <c r="K13" s="119">
        <v>2</v>
      </c>
      <c r="L13" s="120">
        <v>0.04</v>
      </c>
      <c r="M13" s="118">
        <v>2604.5</v>
      </c>
      <c r="N13" s="119">
        <v>297</v>
      </c>
      <c r="O13" s="118">
        <v>5.7</v>
      </c>
      <c r="P13" s="118">
        <v>17.5</v>
      </c>
      <c r="Q13" s="119">
        <v>3858</v>
      </c>
      <c r="R13" s="118">
        <v>74.1</v>
      </c>
      <c r="S13" s="118">
        <v>1.4</v>
      </c>
      <c r="T13" s="119">
        <v>1993</v>
      </c>
      <c r="U13" s="118">
        <v>38.3</v>
      </c>
      <c r="V13" s="121">
        <v>2.6</v>
      </c>
      <c r="W13" s="122"/>
    </row>
    <row r="14" spans="1:23" ht="23.25" customHeight="1">
      <c r="A14" s="123" t="s">
        <v>414</v>
      </c>
      <c r="B14" s="119">
        <v>330</v>
      </c>
      <c r="C14" s="118">
        <v>6.3</v>
      </c>
      <c r="D14" s="118">
        <v>15.9</v>
      </c>
      <c r="E14" s="119">
        <v>29</v>
      </c>
      <c r="F14" s="120">
        <v>0.55</v>
      </c>
      <c r="G14" s="118">
        <v>180.6</v>
      </c>
      <c r="H14" s="119">
        <v>1</v>
      </c>
      <c r="I14" s="120">
        <v>0.02</v>
      </c>
      <c r="J14" s="118">
        <v>5237.4</v>
      </c>
      <c r="K14" s="119">
        <v>2</v>
      </c>
      <c r="L14" s="120">
        <v>0.04</v>
      </c>
      <c r="M14" s="118">
        <v>2618.7</v>
      </c>
      <c r="N14" s="119">
        <v>298</v>
      </c>
      <c r="O14" s="118">
        <v>5.7</v>
      </c>
      <c r="P14" s="118">
        <v>17.6</v>
      </c>
      <c r="Q14" s="119">
        <v>3873</v>
      </c>
      <c r="R14" s="118">
        <v>73.9</v>
      </c>
      <c r="S14" s="118">
        <v>1.4</v>
      </c>
      <c r="T14" s="119">
        <v>2039</v>
      </c>
      <c r="U14" s="118">
        <v>38.9</v>
      </c>
      <c r="V14" s="121">
        <v>2.6</v>
      </c>
      <c r="W14" s="122"/>
    </row>
    <row r="15" spans="1:23" ht="23.25" customHeight="1">
      <c r="A15" s="123" t="s">
        <v>415</v>
      </c>
      <c r="B15" s="119">
        <v>336</v>
      </c>
      <c r="C15" s="118">
        <v>6.4</v>
      </c>
      <c r="D15" s="118">
        <v>15.7</v>
      </c>
      <c r="E15" s="119">
        <v>29</v>
      </c>
      <c r="F15" s="120">
        <v>0.55</v>
      </c>
      <c r="G15" s="118">
        <v>181.5</v>
      </c>
      <c r="H15" s="119">
        <v>1</v>
      </c>
      <c r="I15" s="120">
        <v>0.02</v>
      </c>
      <c r="J15" s="118">
        <v>5263.6</v>
      </c>
      <c r="K15" s="119">
        <v>2</v>
      </c>
      <c r="L15" s="120">
        <v>0.04</v>
      </c>
      <c r="M15" s="118">
        <v>2631.8</v>
      </c>
      <c r="N15" s="119">
        <v>304</v>
      </c>
      <c r="O15" s="118">
        <v>5.8</v>
      </c>
      <c r="P15" s="118">
        <v>17.3</v>
      </c>
      <c r="Q15" s="119">
        <v>3876</v>
      </c>
      <c r="R15" s="118">
        <v>73.6</v>
      </c>
      <c r="S15" s="118">
        <v>1.4</v>
      </c>
      <c r="T15" s="119">
        <v>2090</v>
      </c>
      <c r="U15" s="118">
        <v>39.7</v>
      </c>
      <c r="V15" s="121">
        <v>2.5</v>
      </c>
      <c r="W15" s="122"/>
    </row>
    <row r="16" spans="1:23" ht="23.25" customHeight="1">
      <c r="A16" s="123" t="s">
        <v>416</v>
      </c>
      <c r="B16" s="119">
        <v>340</v>
      </c>
      <c r="C16" s="118">
        <v>6.4</v>
      </c>
      <c r="D16" s="118">
        <v>15.5</v>
      </c>
      <c r="E16" s="119">
        <v>29</v>
      </c>
      <c r="F16" s="120">
        <v>0.55</v>
      </c>
      <c r="G16" s="118">
        <v>182.3</v>
      </c>
      <c r="H16" s="119">
        <v>1</v>
      </c>
      <c r="I16" s="120">
        <v>0.02</v>
      </c>
      <c r="J16" s="118">
        <v>5285.5</v>
      </c>
      <c r="K16" s="119">
        <v>2</v>
      </c>
      <c r="L16" s="120">
        <v>0.04</v>
      </c>
      <c r="M16" s="118">
        <v>2642.7</v>
      </c>
      <c r="N16" s="119">
        <v>308</v>
      </c>
      <c r="O16" s="118">
        <v>5.8</v>
      </c>
      <c r="P16" s="118">
        <v>17.2</v>
      </c>
      <c r="Q16" s="119">
        <v>3885</v>
      </c>
      <c r="R16" s="118">
        <v>73.5</v>
      </c>
      <c r="S16" s="118">
        <v>1.4</v>
      </c>
      <c r="T16" s="119">
        <v>2148</v>
      </c>
      <c r="U16" s="118">
        <v>40.6</v>
      </c>
      <c r="V16" s="121">
        <v>2.5</v>
      </c>
      <c r="W16" s="122"/>
    </row>
    <row r="17" spans="1:23" ht="15.75" customHeight="1">
      <c r="A17" s="123"/>
      <c r="B17" s="119"/>
      <c r="C17" s="118"/>
      <c r="D17" s="118"/>
      <c r="E17" s="119"/>
      <c r="F17" s="120"/>
      <c r="G17" s="118"/>
      <c r="H17" s="119"/>
      <c r="I17" s="120"/>
      <c r="J17" s="118"/>
      <c r="K17" s="119"/>
      <c r="L17" s="120"/>
      <c r="M17" s="118"/>
      <c r="N17" s="119"/>
      <c r="O17" s="118"/>
      <c r="P17" s="118"/>
      <c r="Q17" s="119"/>
      <c r="R17" s="118"/>
      <c r="S17" s="118"/>
      <c r="T17" s="119"/>
      <c r="U17" s="118"/>
      <c r="V17" s="121"/>
      <c r="W17" s="122"/>
    </row>
    <row r="18" spans="1:23" ht="23.25" customHeight="1">
      <c r="A18" s="123" t="s">
        <v>417</v>
      </c>
      <c r="B18" s="119">
        <v>345</v>
      </c>
      <c r="C18" s="118">
        <v>6.5</v>
      </c>
      <c r="D18" s="118">
        <v>15.4</v>
      </c>
      <c r="E18" s="119">
        <v>30</v>
      </c>
      <c r="F18" s="120">
        <v>0.57</v>
      </c>
      <c r="G18" s="118">
        <v>176.9</v>
      </c>
      <c r="H18" s="119">
        <v>1</v>
      </c>
      <c r="I18" s="120">
        <v>0.02</v>
      </c>
      <c r="J18" s="118">
        <v>5308.3</v>
      </c>
      <c r="K18" s="119">
        <v>2</v>
      </c>
      <c r="L18" s="120">
        <v>0.04</v>
      </c>
      <c r="M18" s="118">
        <v>2654.1</v>
      </c>
      <c r="N18" s="119">
        <v>312</v>
      </c>
      <c r="O18" s="118">
        <v>5.9</v>
      </c>
      <c r="P18" s="118">
        <v>17</v>
      </c>
      <c r="Q18" s="119">
        <v>3877</v>
      </c>
      <c r="R18" s="118">
        <v>73</v>
      </c>
      <c r="S18" s="118">
        <v>1.4</v>
      </c>
      <c r="T18" s="119">
        <v>2191</v>
      </c>
      <c r="U18" s="118">
        <v>41.3</v>
      </c>
      <c r="V18" s="121">
        <v>2.4</v>
      </c>
      <c r="W18" s="122"/>
    </row>
    <row r="19" spans="1:23" ht="23.25" customHeight="1">
      <c r="A19" s="123" t="s">
        <v>418</v>
      </c>
      <c r="B19" s="119">
        <v>350</v>
      </c>
      <c r="C19" s="118">
        <v>6.6</v>
      </c>
      <c r="D19" s="118">
        <v>15.2</v>
      </c>
      <c r="E19" s="119">
        <v>30</v>
      </c>
      <c r="F19" s="120">
        <v>0.56</v>
      </c>
      <c r="G19" s="118">
        <v>177.7</v>
      </c>
      <c r="H19" s="119">
        <v>1</v>
      </c>
      <c r="I19" s="120">
        <v>0.02</v>
      </c>
      <c r="J19" s="118">
        <v>5329.6</v>
      </c>
      <c r="K19" s="119">
        <v>2</v>
      </c>
      <c r="L19" s="120">
        <v>0.04</v>
      </c>
      <c r="M19" s="118">
        <v>2664.8</v>
      </c>
      <c r="N19" s="119">
        <v>317</v>
      </c>
      <c r="O19" s="118">
        <v>5.9</v>
      </c>
      <c r="P19" s="118">
        <v>16.8</v>
      </c>
      <c r="Q19" s="119">
        <v>3925</v>
      </c>
      <c r="R19" s="118">
        <v>73.6</v>
      </c>
      <c r="S19" s="118">
        <v>1.4</v>
      </c>
      <c r="T19" s="119">
        <v>2241</v>
      </c>
      <c r="U19" s="118">
        <v>42</v>
      </c>
      <c r="V19" s="121">
        <v>2.4</v>
      </c>
      <c r="W19" s="122"/>
    </row>
    <row r="20" spans="1:23" ht="23.25" customHeight="1">
      <c r="A20" s="123" t="s">
        <v>419</v>
      </c>
      <c r="B20" s="119">
        <v>359</v>
      </c>
      <c r="C20" s="118">
        <v>6.7</v>
      </c>
      <c r="D20" s="118">
        <v>14.9</v>
      </c>
      <c r="E20" s="119">
        <v>30</v>
      </c>
      <c r="F20" s="120">
        <v>0.56</v>
      </c>
      <c r="G20" s="118">
        <v>178.5</v>
      </c>
      <c r="H20" s="119">
        <v>1</v>
      </c>
      <c r="I20" s="120">
        <v>0.02</v>
      </c>
      <c r="J20" s="118">
        <v>5356.3</v>
      </c>
      <c r="K20" s="119">
        <v>2</v>
      </c>
      <c r="L20" s="120">
        <v>0.04</v>
      </c>
      <c r="M20" s="118">
        <v>2678.1</v>
      </c>
      <c r="N20" s="119">
        <v>326</v>
      </c>
      <c r="O20" s="118">
        <v>6.1</v>
      </c>
      <c r="P20" s="118">
        <v>16.4</v>
      </c>
      <c r="Q20" s="119">
        <v>3941</v>
      </c>
      <c r="R20" s="118">
        <v>73.6</v>
      </c>
      <c r="S20" s="118">
        <v>1.4</v>
      </c>
      <c r="T20" s="119">
        <v>2287</v>
      </c>
      <c r="U20" s="118">
        <v>42.7</v>
      </c>
      <c r="V20" s="121">
        <v>2.3</v>
      </c>
      <c r="W20" s="122"/>
    </row>
    <row r="21" spans="1:23" ht="23.25" customHeight="1">
      <c r="A21" s="123" t="s">
        <v>69</v>
      </c>
      <c r="B21" s="119">
        <v>361</v>
      </c>
      <c r="C21" s="118">
        <v>6.7</v>
      </c>
      <c r="D21" s="118">
        <v>14.9</v>
      </c>
      <c r="E21" s="119">
        <v>30</v>
      </c>
      <c r="F21" s="120">
        <v>0.56</v>
      </c>
      <c r="G21" s="118">
        <v>179.6</v>
      </c>
      <c r="H21" s="119">
        <v>1</v>
      </c>
      <c r="I21" s="120">
        <v>0.02</v>
      </c>
      <c r="J21" s="118">
        <v>5389.1</v>
      </c>
      <c r="K21" s="119">
        <v>1</v>
      </c>
      <c r="L21" s="120">
        <v>0.02</v>
      </c>
      <c r="M21" s="118">
        <v>5389.1</v>
      </c>
      <c r="N21" s="119">
        <v>329</v>
      </c>
      <c r="O21" s="118">
        <v>6.1</v>
      </c>
      <c r="P21" s="118">
        <v>16.4</v>
      </c>
      <c r="Q21" s="119">
        <v>3975</v>
      </c>
      <c r="R21" s="118">
        <v>73.8</v>
      </c>
      <c r="S21" s="118">
        <v>1.4</v>
      </c>
      <c r="T21" s="119">
        <v>2308</v>
      </c>
      <c r="U21" s="118">
        <v>42.8</v>
      </c>
      <c r="V21" s="121">
        <v>2.3</v>
      </c>
      <c r="W21" s="122"/>
    </row>
    <row r="22" spans="1:23" ht="23.25" customHeight="1">
      <c r="A22" s="123" t="s">
        <v>420</v>
      </c>
      <c r="B22" s="119">
        <v>363</v>
      </c>
      <c r="C22" s="118">
        <v>6.7</v>
      </c>
      <c r="D22" s="118">
        <v>14.9</v>
      </c>
      <c r="E22" s="119">
        <v>30</v>
      </c>
      <c r="F22" s="120">
        <v>0.55</v>
      </c>
      <c r="G22" s="118">
        <v>180.4</v>
      </c>
      <c r="H22" s="119">
        <v>1</v>
      </c>
      <c r="I22" s="120">
        <v>0.02</v>
      </c>
      <c r="J22" s="118">
        <v>5413.2</v>
      </c>
      <c r="K22" s="119">
        <v>1</v>
      </c>
      <c r="L22" s="120">
        <v>0.02</v>
      </c>
      <c r="M22" s="118">
        <v>5413.2</v>
      </c>
      <c r="N22" s="119">
        <v>331</v>
      </c>
      <c r="O22" s="118">
        <v>6.1</v>
      </c>
      <c r="P22" s="118">
        <v>16.4</v>
      </c>
      <c r="Q22" s="119">
        <v>4006</v>
      </c>
      <c r="R22" s="118">
        <v>74</v>
      </c>
      <c r="S22" s="118">
        <v>1.4</v>
      </c>
      <c r="T22" s="119">
        <v>2363</v>
      </c>
      <c r="U22" s="118">
        <v>43.7</v>
      </c>
      <c r="V22" s="121">
        <v>2.3</v>
      </c>
      <c r="W22" s="122"/>
    </row>
    <row r="23" spans="1:23" ht="15.75" customHeight="1">
      <c r="A23" s="123"/>
      <c r="B23" s="119"/>
      <c r="C23" s="118"/>
      <c r="D23" s="118"/>
      <c r="E23" s="119"/>
      <c r="F23" s="120"/>
      <c r="G23" s="118"/>
      <c r="H23" s="119"/>
      <c r="I23" s="120"/>
      <c r="J23" s="118"/>
      <c r="K23" s="119"/>
      <c r="L23" s="120"/>
      <c r="M23" s="118"/>
      <c r="N23" s="119"/>
      <c r="O23" s="118"/>
      <c r="P23" s="118"/>
      <c r="Q23" s="119"/>
      <c r="R23" s="118"/>
      <c r="S23" s="118"/>
      <c r="T23" s="119"/>
      <c r="U23" s="118"/>
      <c r="V23" s="121"/>
      <c r="W23" s="122"/>
    </row>
    <row r="24" spans="1:23" ht="23.25" customHeight="1">
      <c r="A24" s="123" t="s">
        <v>421</v>
      </c>
      <c r="B24" s="119">
        <v>357</v>
      </c>
      <c r="C24" s="118">
        <v>6.6</v>
      </c>
      <c r="D24" s="118">
        <v>15.2</v>
      </c>
      <c r="E24" s="119">
        <v>30</v>
      </c>
      <c r="F24" s="120">
        <v>0.55</v>
      </c>
      <c r="G24" s="118">
        <v>181.5</v>
      </c>
      <c r="H24" s="119">
        <v>1</v>
      </c>
      <c r="I24" s="120">
        <v>0.02</v>
      </c>
      <c r="J24" s="118">
        <v>5443.7</v>
      </c>
      <c r="K24" s="119">
        <v>1</v>
      </c>
      <c r="L24" s="120">
        <v>0.02</v>
      </c>
      <c r="M24" s="118">
        <v>5443.7</v>
      </c>
      <c r="N24" s="119">
        <v>325</v>
      </c>
      <c r="O24" s="118">
        <v>6</v>
      </c>
      <c r="P24" s="118">
        <v>16.7</v>
      </c>
      <c r="Q24" s="119">
        <v>4050</v>
      </c>
      <c r="R24" s="118">
        <v>74.4</v>
      </c>
      <c r="S24" s="118">
        <v>1.3</v>
      </c>
      <c r="T24" s="119">
        <v>2402</v>
      </c>
      <c r="U24" s="118">
        <v>44.1</v>
      </c>
      <c r="V24" s="121">
        <v>2.3</v>
      </c>
      <c r="W24" s="122"/>
    </row>
    <row r="25" spans="1:23" ht="23.25" customHeight="1">
      <c r="A25" s="123" t="s">
        <v>422</v>
      </c>
      <c r="B25" s="119">
        <v>358</v>
      </c>
      <c r="C25" s="118">
        <v>6.5</v>
      </c>
      <c r="D25" s="118">
        <v>15.3</v>
      </c>
      <c r="E25" s="119">
        <v>31</v>
      </c>
      <c r="F25" s="120">
        <v>0.57</v>
      </c>
      <c r="G25" s="118">
        <v>176.5</v>
      </c>
      <c r="H25" s="119">
        <v>1</v>
      </c>
      <c r="I25" s="120">
        <v>0.02</v>
      </c>
      <c r="J25" s="118">
        <v>5472.5</v>
      </c>
      <c r="K25" s="119">
        <v>1</v>
      </c>
      <c r="L25" s="120">
        <v>0.02</v>
      </c>
      <c r="M25" s="118">
        <v>5472.5</v>
      </c>
      <c r="N25" s="119">
        <v>325</v>
      </c>
      <c r="O25" s="118">
        <v>5.9</v>
      </c>
      <c r="P25" s="118">
        <v>16.8</v>
      </c>
      <c r="Q25" s="119">
        <v>4091</v>
      </c>
      <c r="R25" s="118">
        <v>74.8</v>
      </c>
      <c r="S25" s="118">
        <v>1.3</v>
      </c>
      <c r="T25" s="119">
        <v>2447</v>
      </c>
      <c r="U25" s="118">
        <v>44.7</v>
      </c>
      <c r="V25" s="121">
        <v>2.2</v>
      </c>
      <c r="W25" s="122"/>
    </row>
    <row r="26" spans="1:23" ht="23.25" customHeight="1">
      <c r="A26" s="123" t="s">
        <v>423</v>
      </c>
      <c r="B26" s="119">
        <v>359</v>
      </c>
      <c r="C26" s="118">
        <v>6.5</v>
      </c>
      <c r="D26" s="118">
        <v>15.3</v>
      </c>
      <c r="E26" s="119">
        <v>31</v>
      </c>
      <c r="F26" s="120">
        <v>0.56</v>
      </c>
      <c r="G26" s="118">
        <v>177.4</v>
      </c>
      <c r="H26" s="119">
        <v>1</v>
      </c>
      <c r="I26" s="120">
        <v>0.02</v>
      </c>
      <c r="J26" s="118">
        <v>5499.5</v>
      </c>
      <c r="K26" s="119">
        <v>1</v>
      </c>
      <c r="L26" s="120">
        <v>0.02</v>
      </c>
      <c r="M26" s="118">
        <v>5499.5</v>
      </c>
      <c r="N26" s="119">
        <v>326</v>
      </c>
      <c r="O26" s="118">
        <v>5.9</v>
      </c>
      <c r="P26" s="118">
        <v>16.9</v>
      </c>
      <c r="Q26" s="119">
        <v>4134</v>
      </c>
      <c r="R26" s="118">
        <v>75.2</v>
      </c>
      <c r="S26" s="118">
        <v>1.3</v>
      </c>
      <c r="T26" s="119">
        <v>2499</v>
      </c>
      <c r="U26" s="118">
        <v>45.4</v>
      </c>
      <c r="V26" s="121">
        <v>2.2</v>
      </c>
      <c r="W26" s="122"/>
    </row>
    <row r="27" spans="1:23" ht="23.25" customHeight="1">
      <c r="A27" s="123" t="s">
        <v>424</v>
      </c>
      <c r="B27" s="119">
        <v>357</v>
      </c>
      <c r="C27" s="118">
        <v>6.5</v>
      </c>
      <c r="D27" s="118">
        <v>15.5</v>
      </c>
      <c r="E27" s="119">
        <v>31</v>
      </c>
      <c r="F27" s="120">
        <v>0.56</v>
      </c>
      <c r="G27" s="118">
        <v>178.1</v>
      </c>
      <c r="H27" s="119">
        <v>1</v>
      </c>
      <c r="I27" s="120">
        <v>0.02</v>
      </c>
      <c r="J27" s="118">
        <v>5520.4</v>
      </c>
      <c r="K27" s="119">
        <v>1</v>
      </c>
      <c r="L27" s="120">
        <v>0.02</v>
      </c>
      <c r="M27" s="118">
        <v>5514</v>
      </c>
      <c r="N27" s="119">
        <v>324</v>
      </c>
      <c r="O27" s="118">
        <v>5.9</v>
      </c>
      <c r="P27" s="118">
        <v>17</v>
      </c>
      <c r="Q27" s="119">
        <v>4143</v>
      </c>
      <c r="R27" s="118">
        <v>75.1</v>
      </c>
      <c r="S27" s="118">
        <v>1.3</v>
      </c>
      <c r="T27" s="119">
        <v>2512</v>
      </c>
      <c r="U27" s="118">
        <v>45.5</v>
      </c>
      <c r="V27" s="121">
        <v>2.2</v>
      </c>
      <c r="W27" s="122"/>
    </row>
    <row r="28" spans="1:23" ht="23.25" customHeight="1">
      <c r="A28" s="123" t="s">
        <v>425</v>
      </c>
      <c r="B28" s="119">
        <v>354</v>
      </c>
      <c r="C28" s="118">
        <v>6.6</v>
      </c>
      <c r="D28" s="118">
        <v>15.3</v>
      </c>
      <c r="E28" s="119">
        <v>31</v>
      </c>
      <c r="F28" s="120">
        <v>0.57</v>
      </c>
      <c r="G28" s="118">
        <v>174.3</v>
      </c>
      <c r="H28" s="119">
        <v>1</v>
      </c>
      <c r="I28" s="120">
        <v>0.02</v>
      </c>
      <c r="J28" s="118">
        <v>5401.9</v>
      </c>
      <c r="K28" s="119">
        <v>1</v>
      </c>
      <c r="L28" s="120">
        <v>0.02</v>
      </c>
      <c r="M28" s="118">
        <v>5401.9</v>
      </c>
      <c r="N28" s="119">
        <v>321</v>
      </c>
      <c r="O28" s="118">
        <v>5.9</v>
      </c>
      <c r="P28" s="118">
        <v>16.8</v>
      </c>
      <c r="Q28" s="119">
        <v>4174</v>
      </c>
      <c r="R28" s="118">
        <v>77.3</v>
      </c>
      <c r="S28" s="118">
        <v>1.3</v>
      </c>
      <c r="T28" s="119">
        <v>2523</v>
      </c>
      <c r="U28" s="118">
        <v>46.7</v>
      </c>
      <c r="V28" s="121">
        <v>2.1</v>
      </c>
      <c r="W28" s="122"/>
    </row>
    <row r="29" spans="1:23" ht="15.75" customHeight="1">
      <c r="A29" s="123"/>
      <c r="B29" s="119"/>
      <c r="C29" s="118"/>
      <c r="D29" s="118"/>
      <c r="E29" s="119"/>
      <c r="F29" s="120"/>
      <c r="G29" s="118"/>
      <c r="H29" s="119"/>
      <c r="I29" s="120"/>
      <c r="J29" s="118"/>
      <c r="K29" s="119"/>
      <c r="L29" s="120"/>
      <c r="M29" s="118"/>
      <c r="N29" s="119"/>
      <c r="O29" s="118"/>
      <c r="P29" s="118"/>
      <c r="Q29" s="119"/>
      <c r="R29" s="118"/>
      <c r="S29" s="118"/>
      <c r="T29" s="119"/>
      <c r="U29" s="118"/>
      <c r="V29" s="121"/>
      <c r="W29" s="122"/>
    </row>
    <row r="30" spans="1:23" ht="23.25" customHeight="1">
      <c r="A30" s="123" t="s">
        <v>426</v>
      </c>
      <c r="B30" s="119">
        <v>349</v>
      </c>
      <c r="C30" s="118">
        <v>6.5</v>
      </c>
      <c r="D30" s="118">
        <v>15.5</v>
      </c>
      <c r="E30" s="119">
        <v>31</v>
      </c>
      <c r="F30" s="120">
        <v>0.57</v>
      </c>
      <c r="G30" s="118">
        <v>174.5</v>
      </c>
      <c r="H30" s="119">
        <v>1</v>
      </c>
      <c r="I30" s="120">
        <v>0.02</v>
      </c>
      <c r="J30" s="118">
        <v>5410</v>
      </c>
      <c r="K30" s="119">
        <v>1</v>
      </c>
      <c r="L30" s="120">
        <v>0.02</v>
      </c>
      <c r="M30" s="118">
        <v>5410</v>
      </c>
      <c r="N30" s="119">
        <v>316</v>
      </c>
      <c r="O30" s="118">
        <v>5.8</v>
      </c>
      <c r="P30" s="118">
        <v>17.1</v>
      </c>
      <c r="Q30" s="119">
        <v>4204</v>
      </c>
      <c r="R30" s="118">
        <v>77.7</v>
      </c>
      <c r="S30" s="118">
        <v>1.3</v>
      </c>
      <c r="T30" s="119">
        <v>2547</v>
      </c>
      <c r="U30" s="118">
        <v>47.1</v>
      </c>
      <c r="V30" s="121">
        <v>2.1</v>
      </c>
      <c r="W30" s="122"/>
    </row>
    <row r="31" spans="1:23" ht="23.25" customHeight="1">
      <c r="A31" s="123" t="s">
        <v>427</v>
      </c>
      <c r="B31" s="119">
        <v>348</v>
      </c>
      <c r="C31" s="118">
        <v>6.4</v>
      </c>
      <c r="D31" s="118">
        <v>15.6</v>
      </c>
      <c r="E31" s="119">
        <v>31</v>
      </c>
      <c r="F31" s="120">
        <v>0.57</v>
      </c>
      <c r="G31" s="118">
        <v>175.3</v>
      </c>
      <c r="H31" s="119">
        <v>1</v>
      </c>
      <c r="I31" s="120">
        <v>0.02</v>
      </c>
      <c r="J31" s="118">
        <v>5433</v>
      </c>
      <c r="K31" s="119">
        <v>1</v>
      </c>
      <c r="L31" s="120">
        <v>0.02</v>
      </c>
      <c r="M31" s="118">
        <v>5433</v>
      </c>
      <c r="N31" s="119">
        <v>315</v>
      </c>
      <c r="O31" s="118">
        <v>5.8</v>
      </c>
      <c r="P31" s="118">
        <v>17.2</v>
      </c>
      <c r="Q31" s="119">
        <v>4287</v>
      </c>
      <c r="R31" s="118">
        <v>78.9</v>
      </c>
      <c r="S31" s="118">
        <v>1.3</v>
      </c>
      <c r="T31" s="119">
        <v>2589</v>
      </c>
      <c r="U31" s="118">
        <v>47.7</v>
      </c>
      <c r="V31" s="121">
        <v>2.1</v>
      </c>
      <c r="W31" s="122"/>
    </row>
    <row r="32" spans="1:23" ht="23.25" customHeight="1">
      <c r="A32" s="123" t="s">
        <v>428</v>
      </c>
      <c r="B32" s="119">
        <v>345</v>
      </c>
      <c r="C32" s="118">
        <v>6.3</v>
      </c>
      <c r="D32" s="118">
        <v>15.8</v>
      </c>
      <c r="E32" s="119">
        <v>31</v>
      </c>
      <c r="F32" s="120">
        <v>0.57</v>
      </c>
      <c r="G32" s="118">
        <v>176.1</v>
      </c>
      <c r="H32" s="119">
        <v>1</v>
      </c>
      <c r="I32" s="120">
        <v>0.02</v>
      </c>
      <c r="J32" s="118">
        <v>5461</v>
      </c>
      <c r="K32" s="119">
        <v>1</v>
      </c>
      <c r="L32" s="120">
        <v>0.02</v>
      </c>
      <c r="M32" s="118">
        <v>5461</v>
      </c>
      <c r="N32" s="119">
        <v>312</v>
      </c>
      <c r="O32" s="118">
        <v>5.7</v>
      </c>
      <c r="P32" s="118">
        <v>17.5</v>
      </c>
      <c r="Q32" s="119">
        <v>4369</v>
      </c>
      <c r="R32" s="118">
        <v>80</v>
      </c>
      <c r="S32" s="118">
        <v>1.2</v>
      </c>
      <c r="T32" s="119">
        <v>2656</v>
      </c>
      <c r="U32" s="118">
        <v>48.6</v>
      </c>
      <c r="V32" s="121">
        <v>2.1</v>
      </c>
      <c r="W32" s="122"/>
    </row>
    <row r="33" spans="1:23" ht="23.25" customHeight="1">
      <c r="A33" s="123" t="s">
        <v>429</v>
      </c>
      <c r="B33" s="119">
        <v>347</v>
      </c>
      <c r="C33" s="118">
        <v>6.3</v>
      </c>
      <c r="D33" s="118">
        <v>15.8</v>
      </c>
      <c r="E33" s="119">
        <v>31</v>
      </c>
      <c r="F33" s="120">
        <v>0.57</v>
      </c>
      <c r="G33" s="118">
        <v>176.9</v>
      </c>
      <c r="H33" s="124" t="s">
        <v>71</v>
      </c>
      <c r="I33" s="125" t="s">
        <v>71</v>
      </c>
      <c r="J33" s="126" t="s">
        <v>71</v>
      </c>
      <c r="K33" s="119">
        <v>1</v>
      </c>
      <c r="L33" s="120">
        <v>0.02</v>
      </c>
      <c r="M33" s="118">
        <v>5484</v>
      </c>
      <c r="N33" s="119">
        <v>315</v>
      </c>
      <c r="O33" s="118">
        <v>5.7</v>
      </c>
      <c r="P33" s="118">
        <v>17.4</v>
      </c>
      <c r="Q33" s="119">
        <v>4416</v>
      </c>
      <c r="R33" s="118">
        <v>80.5</v>
      </c>
      <c r="S33" s="118">
        <v>1.2</v>
      </c>
      <c r="T33" s="119">
        <v>2547</v>
      </c>
      <c r="U33" s="118">
        <v>46.4</v>
      </c>
      <c r="V33" s="121">
        <v>2.2</v>
      </c>
      <c r="W33" s="122"/>
    </row>
    <row r="34" spans="1:23" ht="23.25" customHeight="1">
      <c r="A34" s="123" t="s">
        <v>430</v>
      </c>
      <c r="B34" s="119">
        <v>346</v>
      </c>
      <c r="C34" s="118">
        <v>6.2</v>
      </c>
      <c r="D34" s="118">
        <v>16</v>
      </c>
      <c r="E34" s="119">
        <v>30</v>
      </c>
      <c r="F34" s="120">
        <v>0.54</v>
      </c>
      <c r="G34" s="118">
        <v>185</v>
      </c>
      <c r="H34" s="124" t="s">
        <v>71</v>
      </c>
      <c r="I34" s="125" t="s">
        <v>71</v>
      </c>
      <c r="J34" s="126" t="s">
        <v>71</v>
      </c>
      <c r="K34" s="119">
        <v>0</v>
      </c>
      <c r="L34" s="120">
        <v>0</v>
      </c>
      <c r="M34" s="118">
        <v>0</v>
      </c>
      <c r="N34" s="119">
        <v>316</v>
      </c>
      <c r="O34" s="118">
        <v>5.7</v>
      </c>
      <c r="P34" s="118">
        <v>17.6</v>
      </c>
      <c r="Q34" s="119">
        <v>4481</v>
      </c>
      <c r="R34" s="118">
        <v>80.7</v>
      </c>
      <c r="S34" s="118">
        <v>1.2</v>
      </c>
      <c r="T34" s="119">
        <v>2744</v>
      </c>
      <c r="U34" s="118">
        <v>49.4</v>
      </c>
      <c r="V34" s="121">
        <v>2</v>
      </c>
      <c r="W34" s="122"/>
    </row>
    <row r="35" spans="1:23" ht="15.75" customHeight="1">
      <c r="A35" s="123"/>
      <c r="B35" s="119"/>
      <c r="C35" s="118"/>
      <c r="D35" s="118"/>
      <c r="E35" s="119"/>
      <c r="F35" s="120"/>
      <c r="G35" s="118"/>
      <c r="H35" s="124"/>
      <c r="I35" s="125"/>
      <c r="J35" s="126"/>
      <c r="K35" s="119"/>
      <c r="L35" s="120"/>
      <c r="M35" s="118"/>
      <c r="N35" s="119"/>
      <c r="O35" s="118"/>
      <c r="P35" s="118"/>
      <c r="Q35" s="119"/>
      <c r="R35" s="118"/>
      <c r="S35" s="118"/>
      <c r="T35" s="119"/>
      <c r="U35" s="118"/>
      <c r="V35" s="121"/>
      <c r="W35" s="122"/>
    </row>
    <row r="36" spans="1:23" ht="23.25" customHeight="1">
      <c r="A36" s="123" t="s">
        <v>431</v>
      </c>
      <c r="B36" s="119">
        <v>349</v>
      </c>
      <c r="C36" s="118">
        <v>6.3</v>
      </c>
      <c r="D36" s="118">
        <v>16</v>
      </c>
      <c r="E36" s="119">
        <v>31</v>
      </c>
      <c r="F36" s="120">
        <v>0.56</v>
      </c>
      <c r="G36" s="118">
        <v>179.7</v>
      </c>
      <c r="H36" s="124" t="s">
        <v>71</v>
      </c>
      <c r="I36" s="125" t="s">
        <v>71</v>
      </c>
      <c r="J36" s="126" t="s">
        <v>71</v>
      </c>
      <c r="K36" s="119">
        <v>0</v>
      </c>
      <c r="L36" s="120">
        <v>0</v>
      </c>
      <c r="M36" s="118">
        <v>0</v>
      </c>
      <c r="N36" s="119">
        <v>318</v>
      </c>
      <c r="O36" s="118">
        <v>5.7</v>
      </c>
      <c r="P36" s="118">
        <v>17.5</v>
      </c>
      <c r="Q36" s="119">
        <v>4578</v>
      </c>
      <c r="R36" s="118">
        <v>82.2</v>
      </c>
      <c r="S36" s="118">
        <v>1.2</v>
      </c>
      <c r="T36" s="119">
        <v>2775</v>
      </c>
      <c r="U36" s="118">
        <v>49.8</v>
      </c>
      <c r="V36" s="121">
        <v>2</v>
      </c>
      <c r="W36" s="122"/>
    </row>
    <row r="37" spans="1:23" ht="23.25" customHeight="1">
      <c r="A37" s="123" t="s">
        <v>432</v>
      </c>
      <c r="B37" s="119">
        <v>349</v>
      </c>
      <c r="C37" s="118">
        <v>6.3</v>
      </c>
      <c r="D37" s="118">
        <v>16</v>
      </c>
      <c r="E37" s="119">
        <v>32</v>
      </c>
      <c r="F37" s="120">
        <v>0.57</v>
      </c>
      <c r="G37" s="118">
        <v>174.3</v>
      </c>
      <c r="H37" s="124" t="s">
        <v>71</v>
      </c>
      <c r="I37" s="125" t="s">
        <v>71</v>
      </c>
      <c r="J37" s="126" t="s">
        <v>71</v>
      </c>
      <c r="K37" s="119">
        <v>0</v>
      </c>
      <c r="L37" s="120">
        <v>0</v>
      </c>
      <c r="M37" s="118">
        <v>0</v>
      </c>
      <c r="N37" s="119">
        <v>317</v>
      </c>
      <c r="O37" s="118">
        <v>5.7</v>
      </c>
      <c r="P37" s="118">
        <v>17.6</v>
      </c>
      <c r="Q37" s="119">
        <v>4631</v>
      </c>
      <c r="R37" s="118">
        <v>83</v>
      </c>
      <c r="S37" s="118">
        <v>1.2</v>
      </c>
      <c r="T37" s="119">
        <v>2803</v>
      </c>
      <c r="U37" s="118">
        <v>50.3</v>
      </c>
      <c r="V37" s="121">
        <v>2</v>
      </c>
      <c r="W37" s="122"/>
    </row>
    <row r="38" spans="1:23" ht="23.25" customHeight="1">
      <c r="A38" s="123" t="s">
        <v>433</v>
      </c>
      <c r="B38" s="119">
        <v>354</v>
      </c>
      <c r="C38" s="118">
        <v>6.3</v>
      </c>
      <c r="D38" s="118">
        <v>15.8</v>
      </c>
      <c r="E38" s="119">
        <v>32</v>
      </c>
      <c r="F38" s="120">
        <v>0.57</v>
      </c>
      <c r="G38" s="118">
        <v>174.5</v>
      </c>
      <c r="H38" s="124" t="s">
        <v>71</v>
      </c>
      <c r="I38" s="125" t="s">
        <v>71</v>
      </c>
      <c r="J38" s="126" t="s">
        <v>71</v>
      </c>
      <c r="K38" s="119">
        <v>0</v>
      </c>
      <c r="L38" s="120">
        <v>0</v>
      </c>
      <c r="M38" s="118">
        <v>0</v>
      </c>
      <c r="N38" s="119">
        <v>322</v>
      </c>
      <c r="O38" s="118">
        <v>5.8</v>
      </c>
      <c r="P38" s="118">
        <v>17.3</v>
      </c>
      <c r="Q38" s="119">
        <v>4712</v>
      </c>
      <c r="R38" s="118">
        <v>84.4</v>
      </c>
      <c r="S38" s="118">
        <v>1.2</v>
      </c>
      <c r="T38" s="119">
        <v>2847</v>
      </c>
      <c r="U38" s="118">
        <v>51</v>
      </c>
      <c r="V38" s="121">
        <v>2</v>
      </c>
      <c r="W38" s="122"/>
    </row>
    <row r="39" spans="1:23" ht="23.25" customHeight="1">
      <c r="A39" s="123" t="s">
        <v>70</v>
      </c>
      <c r="B39" s="119">
        <v>352</v>
      </c>
      <c r="C39" s="118">
        <v>6.3</v>
      </c>
      <c r="D39" s="118">
        <v>15.9</v>
      </c>
      <c r="E39" s="119">
        <v>32</v>
      </c>
      <c r="F39" s="120">
        <v>0.57</v>
      </c>
      <c r="G39" s="118">
        <v>174.6</v>
      </c>
      <c r="H39" s="124" t="s">
        <v>71</v>
      </c>
      <c r="I39" s="125" t="s">
        <v>71</v>
      </c>
      <c r="J39" s="126" t="s">
        <v>71</v>
      </c>
      <c r="K39" s="119">
        <v>0</v>
      </c>
      <c r="L39" s="120">
        <v>0</v>
      </c>
      <c r="M39" s="118">
        <v>0</v>
      </c>
      <c r="N39" s="119">
        <v>320</v>
      </c>
      <c r="O39" s="118">
        <v>5.7</v>
      </c>
      <c r="P39" s="118">
        <v>17.5</v>
      </c>
      <c r="Q39" s="119">
        <v>4771</v>
      </c>
      <c r="R39" s="118">
        <v>85.4</v>
      </c>
      <c r="S39" s="118">
        <v>1.2</v>
      </c>
      <c r="T39" s="119">
        <v>2872</v>
      </c>
      <c r="U39" s="118">
        <v>51.4</v>
      </c>
      <c r="V39" s="121">
        <v>1.9</v>
      </c>
      <c r="W39" s="122"/>
    </row>
    <row r="40" spans="1:23" ht="23.25" customHeight="1">
      <c r="A40" s="123" t="s">
        <v>305</v>
      </c>
      <c r="B40" s="119">
        <v>350</v>
      </c>
      <c r="C40" s="118">
        <v>6.3</v>
      </c>
      <c r="D40" s="118">
        <v>16</v>
      </c>
      <c r="E40" s="119">
        <v>32</v>
      </c>
      <c r="F40" s="120">
        <v>0.57</v>
      </c>
      <c r="G40" s="118">
        <v>174.70628125</v>
      </c>
      <c r="H40" s="124" t="s">
        <v>71</v>
      </c>
      <c r="I40" s="125" t="s">
        <v>71</v>
      </c>
      <c r="J40" s="126" t="s">
        <v>71</v>
      </c>
      <c r="K40" s="119">
        <v>0</v>
      </c>
      <c r="L40" s="120">
        <v>0</v>
      </c>
      <c r="M40" s="118">
        <v>0</v>
      </c>
      <c r="N40" s="119">
        <v>318</v>
      </c>
      <c r="O40" s="118">
        <v>5.7</v>
      </c>
      <c r="P40" s="118">
        <v>17.6</v>
      </c>
      <c r="Q40" s="119">
        <v>4800</v>
      </c>
      <c r="R40" s="118">
        <v>85.85838982248957</v>
      </c>
      <c r="S40" s="118">
        <v>1.2</v>
      </c>
      <c r="T40" s="119">
        <v>2863</v>
      </c>
      <c r="U40" s="118">
        <v>51.2</v>
      </c>
      <c r="V40" s="121">
        <v>2</v>
      </c>
      <c r="W40" s="122"/>
    </row>
    <row r="41" spans="1:23" ht="15.75" customHeight="1">
      <c r="A41" s="123"/>
      <c r="B41" s="119"/>
      <c r="C41" s="118"/>
      <c r="D41" s="118"/>
      <c r="E41" s="119"/>
      <c r="F41" s="120"/>
      <c r="G41" s="118"/>
      <c r="H41" s="124"/>
      <c r="I41" s="125"/>
      <c r="J41" s="126"/>
      <c r="K41" s="119"/>
      <c r="L41" s="120"/>
      <c r="M41" s="118"/>
      <c r="N41" s="119"/>
      <c r="O41" s="118"/>
      <c r="P41" s="118"/>
      <c r="Q41" s="119"/>
      <c r="R41" s="118"/>
      <c r="S41" s="118"/>
      <c r="T41" s="119"/>
      <c r="U41" s="118"/>
      <c r="V41" s="121"/>
      <c r="W41" s="122"/>
    </row>
    <row r="42" spans="1:23" ht="22.5" customHeight="1">
      <c r="A42" s="123" t="s">
        <v>381</v>
      </c>
      <c r="B42" s="119">
        <v>353</v>
      </c>
      <c r="C42" s="118">
        <v>6.31484794275492</v>
      </c>
      <c r="D42" s="118">
        <v>15.8356940509915</v>
      </c>
      <c r="E42" s="119">
        <v>32</v>
      </c>
      <c r="F42" s="120">
        <v>0.57</v>
      </c>
      <c r="G42" s="118">
        <v>174.70628125</v>
      </c>
      <c r="H42" s="124" t="s">
        <v>71</v>
      </c>
      <c r="I42" s="125" t="s">
        <v>71</v>
      </c>
      <c r="J42" s="126" t="s">
        <v>71</v>
      </c>
      <c r="K42" s="119">
        <v>0</v>
      </c>
      <c r="L42" s="120">
        <v>0</v>
      </c>
      <c r="M42" s="118">
        <v>0</v>
      </c>
      <c r="N42" s="119">
        <v>321</v>
      </c>
      <c r="O42" s="118">
        <v>5.7</v>
      </c>
      <c r="P42" s="118">
        <v>17.4</v>
      </c>
      <c r="Q42" s="119">
        <v>4851</v>
      </c>
      <c r="R42" s="118">
        <v>86.77996422182468</v>
      </c>
      <c r="S42" s="118">
        <v>1.1523397237683</v>
      </c>
      <c r="T42" s="119">
        <v>2886</v>
      </c>
      <c r="U42" s="118">
        <v>51.627906976744185</v>
      </c>
      <c r="V42" s="121">
        <v>1.9</v>
      </c>
      <c r="W42" s="122"/>
    </row>
    <row r="43" spans="1:23" ht="23.25" customHeight="1">
      <c r="A43" s="127" t="s">
        <v>434</v>
      </c>
      <c r="B43" s="128">
        <v>354</v>
      </c>
      <c r="C43" s="129">
        <v>6.333870101986045</v>
      </c>
      <c r="D43" s="129">
        <v>15.7881355932203</v>
      </c>
      <c r="E43" s="128">
        <v>32</v>
      </c>
      <c r="F43" s="130">
        <v>0.57255322955</v>
      </c>
      <c r="G43" s="129">
        <v>174.65625</v>
      </c>
      <c r="H43" s="131" t="s">
        <v>71</v>
      </c>
      <c r="I43" s="132" t="s">
        <v>71</v>
      </c>
      <c r="J43" s="133" t="s">
        <v>71</v>
      </c>
      <c r="K43" s="128">
        <v>0</v>
      </c>
      <c r="L43" s="130">
        <v>0</v>
      </c>
      <c r="M43" s="129">
        <v>0</v>
      </c>
      <c r="N43" s="128">
        <v>322</v>
      </c>
      <c r="O43" s="129">
        <v>5.76131687242</v>
      </c>
      <c r="P43" s="129">
        <v>17.3571428571</v>
      </c>
      <c r="Q43" s="128">
        <v>4891</v>
      </c>
      <c r="R43" s="129">
        <v>87.51118268026481</v>
      </c>
      <c r="S43" s="129">
        <v>1.14271110202413</v>
      </c>
      <c r="T43" s="128">
        <v>2910</v>
      </c>
      <c r="U43" s="129">
        <v>52.06655931293613</v>
      </c>
      <c r="V43" s="134">
        <v>1.92061855670103</v>
      </c>
      <c r="W43" s="122"/>
    </row>
    <row r="44" spans="1:23" ht="23.25" customHeight="1" thickBot="1">
      <c r="A44" s="135" t="s">
        <v>435</v>
      </c>
      <c r="B44" s="136">
        <v>353</v>
      </c>
      <c r="C44" s="137">
        <v>6.31936985320444</v>
      </c>
      <c r="D44" s="137">
        <v>15.8243626062323</v>
      </c>
      <c r="E44" s="136">
        <v>32</v>
      </c>
      <c r="F44" s="138">
        <v>0.5728607232366631</v>
      </c>
      <c r="G44" s="137">
        <v>174.5625</v>
      </c>
      <c r="H44" s="139" t="s">
        <v>71</v>
      </c>
      <c r="I44" s="140" t="s">
        <v>71</v>
      </c>
      <c r="J44" s="141" t="s">
        <v>71</v>
      </c>
      <c r="K44" s="136">
        <v>0</v>
      </c>
      <c r="L44" s="138">
        <v>0</v>
      </c>
      <c r="M44" s="137">
        <v>0</v>
      </c>
      <c r="N44" s="136">
        <v>321</v>
      </c>
      <c r="O44" s="137">
        <v>5.746509129967777</v>
      </c>
      <c r="P44" s="137">
        <v>17.401869158878505</v>
      </c>
      <c r="Q44" s="136">
        <v>4908</v>
      </c>
      <c r="R44" s="137">
        <v>87.86251342642319</v>
      </c>
      <c r="S44" s="137">
        <v>1.1381418092909534</v>
      </c>
      <c r="T44" s="136">
        <v>2917</v>
      </c>
      <c r="U44" s="137">
        <v>52.21983530254207</v>
      </c>
      <c r="V44" s="142">
        <v>1.9149811450119987</v>
      </c>
      <c r="W44" s="122"/>
    </row>
    <row r="45" spans="1:23" ht="15" customHeight="1">
      <c r="A45" s="143" t="s">
        <v>72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</row>
    <row r="46" spans="1:23" ht="15" customHeight="1">
      <c r="A46" s="143" t="s">
        <v>73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</row>
    <row r="47" spans="1:23" ht="14.25">
      <c r="A47" s="144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</row>
    <row r="48" spans="1:23" ht="14.25">
      <c r="A48" s="144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</row>
    <row r="49" spans="1:23" ht="14.25">
      <c r="A49" s="144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</row>
    <row r="50" spans="1:23" ht="14.25" customHeight="1">
      <c r="A50" s="144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</row>
    <row r="51" spans="1:23" ht="14.25">
      <c r="A51" s="144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</row>
    <row r="52" spans="1:23" ht="14.25">
      <c r="A52" s="144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</row>
    <row r="53" spans="1:23" ht="14.25">
      <c r="A53" s="144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</row>
    <row r="54" spans="1:23" ht="14.25">
      <c r="A54" s="144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</row>
    <row r="55" spans="1:23" ht="14.25">
      <c r="A55" s="144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</row>
    <row r="56" spans="1:23" ht="14.25">
      <c r="A56" s="144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</row>
    <row r="57" spans="1:23" ht="14.25">
      <c r="A57" s="144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</row>
    <row r="58" spans="1:23" ht="14.25">
      <c r="A58" s="144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</row>
    <row r="59" spans="1:23" ht="14.25">
      <c r="A59" s="144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</row>
    <row r="60" spans="1:23" ht="14.25">
      <c r="A60" s="144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</row>
    <row r="61" spans="1:23" ht="14.25">
      <c r="A61" s="144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</row>
    <row r="62" spans="1:23" ht="14.25">
      <c r="A62" s="144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</row>
    <row r="63" spans="1:23" ht="14.25">
      <c r="A63" s="144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</row>
    <row r="64" spans="1:23" ht="14.25">
      <c r="A64" s="144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</row>
    <row r="65" spans="1:23" ht="14.25">
      <c r="A65" s="144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</row>
    <row r="66" spans="1:23" ht="14.25">
      <c r="A66" s="144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</row>
    <row r="67" spans="1:23" ht="14.25">
      <c r="A67" s="144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</row>
    <row r="68" spans="1:23" ht="14.25">
      <c r="A68" s="144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</row>
    <row r="69" spans="1:23" ht="14.25">
      <c r="A69" s="144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</row>
    <row r="70" spans="1:23" ht="14.25">
      <c r="A70" s="144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</row>
    <row r="71" spans="1:23" ht="14.25">
      <c r="A71" s="144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</row>
    <row r="72" spans="1:23" ht="14.25">
      <c r="A72" s="144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</row>
    <row r="73" spans="1:23" ht="14.25">
      <c r="A73" s="144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</row>
    <row r="74" spans="1:23" ht="14.25">
      <c r="A74" s="144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</row>
    <row r="75" spans="1:23" ht="14.25">
      <c r="A75" s="144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</row>
    <row r="76" spans="1:23" ht="14.25">
      <c r="A76" s="144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</row>
    <row r="77" spans="1:23" ht="14.25">
      <c r="A77" s="144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</row>
    <row r="78" spans="1:23" ht="14.25">
      <c r="A78" s="144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</row>
    <row r="79" spans="1:23" ht="14.25">
      <c r="A79" s="144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</row>
    <row r="80" spans="1:23" ht="14.25">
      <c r="A80" s="144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</row>
    <row r="81" spans="1:23" ht="14.25">
      <c r="A81" s="144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</row>
    <row r="82" spans="1:23" ht="14.25">
      <c r="A82" s="144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</row>
    <row r="83" spans="1:23" ht="14.25">
      <c r="A83" s="144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</row>
    <row r="84" spans="1:23" ht="14.25">
      <c r="A84" s="144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</row>
    <row r="85" spans="1:23" ht="14.25">
      <c r="A85" s="144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</row>
    <row r="86" spans="1:23" ht="14.25">
      <c r="A86" s="144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</row>
    <row r="87" spans="1:23" ht="14.25">
      <c r="A87" s="144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</row>
    <row r="88" spans="1:23" ht="14.25">
      <c r="A88" s="144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</row>
    <row r="89" spans="1:23" ht="14.25">
      <c r="A89" s="144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</row>
    <row r="90" spans="1:23" ht="14.25">
      <c r="A90" s="144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</row>
    <row r="91" spans="1:23" ht="14.25">
      <c r="A91" s="144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</row>
    <row r="92" spans="1:23" ht="14.25">
      <c r="A92" s="144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</row>
    <row r="93" spans="1:23" ht="14.25">
      <c r="A93" s="144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</row>
    <row r="94" spans="1:23" ht="14.25">
      <c r="A94" s="144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</row>
    <row r="95" spans="1:23" ht="14.25">
      <c r="A95" s="144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</row>
    <row r="96" spans="1:23" ht="14.25">
      <c r="A96" s="144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</row>
    <row r="97" spans="1:23" ht="14.25">
      <c r="A97" s="144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</row>
    <row r="98" spans="1:23" ht="14.25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1:23" ht="14.25">
      <c r="A99" s="144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1:23" ht="14.25">
      <c r="A100" s="144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1:23" ht="14.25">
      <c r="A101" s="144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1:23" ht="14.25">
      <c r="A102" s="144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1:23" ht="14.25">
      <c r="A103" s="144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1:23" ht="14.25">
      <c r="A104" s="144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1:23" ht="14.25">
      <c r="A105" s="144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1:23" ht="14.25">
      <c r="A106" s="144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1:23" ht="14.25">
      <c r="A107" s="144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1:23" ht="14.25">
      <c r="A108" s="144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1:23" ht="14.25">
      <c r="A109" s="144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1:23" ht="14.25">
      <c r="A110" s="144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1:23" ht="14.25">
      <c r="A111" s="144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1:23" ht="14.25">
      <c r="A112" s="144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1:23" ht="14.25">
      <c r="A113" s="144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1:23" ht="14.25">
      <c r="A114" s="146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1:23" ht="14.25">
      <c r="A115" s="146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1:23" ht="14.25">
      <c r="A116" s="146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1:23" ht="14.25">
      <c r="A117" s="146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1:23" ht="14.25">
      <c r="A118" s="146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1:23" ht="14.25">
      <c r="A119" s="146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1:23" ht="14.25">
      <c r="A120" s="146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1:23" ht="14.25">
      <c r="A121" s="146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1:23" ht="14.25">
      <c r="A122" s="146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1:23" ht="14.25">
      <c r="A123" s="146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1:23" ht="14.25">
      <c r="A124" s="146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1:23" ht="14.25">
      <c r="A125" s="146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1:23" ht="14.25">
      <c r="A126" s="146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1:23" ht="14.25">
      <c r="A127" s="146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1:23" ht="14.25">
      <c r="A128" s="146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1:23" ht="14.25">
      <c r="A129" s="146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1:23" ht="14.25">
      <c r="A130" s="146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1:23" ht="14.25">
      <c r="A131" s="146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ht="14.25">
      <c r="A132" s="147"/>
    </row>
    <row r="133" ht="14.25">
      <c r="A133" s="147"/>
    </row>
    <row r="134" ht="14.25">
      <c r="A134" s="147"/>
    </row>
    <row r="135" ht="14.25">
      <c r="A135" s="147"/>
    </row>
    <row r="136" ht="14.25">
      <c r="A136" s="147"/>
    </row>
    <row r="137" ht="14.25">
      <c r="A137" s="147"/>
    </row>
    <row r="138" ht="14.25">
      <c r="A138" s="147"/>
    </row>
    <row r="139" ht="14.25">
      <c r="A139" s="147"/>
    </row>
    <row r="140" ht="14.25">
      <c r="A140" s="147"/>
    </row>
    <row r="141" ht="14.25">
      <c r="A141" s="147"/>
    </row>
    <row r="142" ht="14.25">
      <c r="A142" s="147"/>
    </row>
    <row r="143" ht="14.25">
      <c r="A143" s="147"/>
    </row>
    <row r="144" ht="14.25">
      <c r="A144" s="147"/>
    </row>
    <row r="145" ht="14.25">
      <c r="A145" s="147"/>
    </row>
    <row r="146" ht="14.25">
      <c r="A146" s="147"/>
    </row>
    <row r="147" ht="14.25">
      <c r="A147" s="147"/>
    </row>
    <row r="148" ht="14.25">
      <c r="A148" s="147"/>
    </row>
    <row r="149" ht="14.25">
      <c r="A149" s="147"/>
    </row>
    <row r="150" ht="14.25">
      <c r="A150" s="147"/>
    </row>
    <row r="151" ht="14.25">
      <c r="A151" s="147"/>
    </row>
    <row r="152" ht="14.25">
      <c r="A152" s="147"/>
    </row>
    <row r="153" ht="14.25">
      <c r="A153" s="147"/>
    </row>
    <row r="154" ht="14.25">
      <c r="A154" s="147"/>
    </row>
    <row r="155" ht="14.25">
      <c r="A155" s="147"/>
    </row>
    <row r="156" ht="14.25">
      <c r="A156" s="147"/>
    </row>
    <row r="157" ht="14.25">
      <c r="A157" s="147"/>
    </row>
    <row r="158" ht="14.25">
      <c r="A158" s="147"/>
    </row>
    <row r="159" ht="14.25">
      <c r="A159" s="147"/>
    </row>
    <row r="160" ht="14.25">
      <c r="A160" s="147"/>
    </row>
    <row r="161" ht="14.25">
      <c r="A161" s="147"/>
    </row>
    <row r="162" ht="14.25">
      <c r="A162" s="147"/>
    </row>
    <row r="163" ht="14.25">
      <c r="A163" s="147"/>
    </row>
    <row r="164" ht="14.25">
      <c r="A164" s="147"/>
    </row>
    <row r="165" ht="14.25">
      <c r="A165" s="147"/>
    </row>
    <row r="166" ht="14.25">
      <c r="A166" s="147"/>
    </row>
    <row r="167" ht="14.25">
      <c r="A167" s="147"/>
    </row>
    <row r="168" ht="14.25">
      <c r="A168" s="147"/>
    </row>
    <row r="169" ht="14.25">
      <c r="A169" s="147"/>
    </row>
    <row r="170" ht="14.25">
      <c r="A170" s="147"/>
    </row>
    <row r="171" ht="14.25">
      <c r="A171" s="147"/>
    </row>
    <row r="172" ht="14.25">
      <c r="A172" s="147"/>
    </row>
    <row r="173" ht="14.25">
      <c r="A173" s="147"/>
    </row>
    <row r="174" ht="14.25">
      <c r="A174" s="147"/>
    </row>
    <row r="175" ht="14.25">
      <c r="A175" s="147"/>
    </row>
    <row r="176" ht="14.25">
      <c r="A176" s="147"/>
    </row>
    <row r="177" ht="14.25">
      <c r="A177" s="147"/>
    </row>
    <row r="178" ht="14.25">
      <c r="A178" s="147"/>
    </row>
    <row r="179" ht="14.25">
      <c r="A179" s="147"/>
    </row>
    <row r="180" ht="14.25">
      <c r="A180" s="147"/>
    </row>
    <row r="181" ht="14.25">
      <c r="A181" s="147"/>
    </row>
    <row r="182" ht="14.25">
      <c r="A182" s="147"/>
    </row>
    <row r="183" ht="14.25">
      <c r="A183" s="147"/>
    </row>
    <row r="184" ht="14.25">
      <c r="A184" s="147"/>
    </row>
    <row r="185" ht="14.25">
      <c r="A185" s="147"/>
    </row>
    <row r="186" ht="14.25">
      <c r="A186" s="147"/>
    </row>
    <row r="187" ht="14.25">
      <c r="A187" s="147"/>
    </row>
    <row r="188" ht="14.25">
      <c r="A188" s="147"/>
    </row>
    <row r="189" ht="14.25">
      <c r="A189" s="147"/>
    </row>
    <row r="190" ht="14.25">
      <c r="A190" s="147"/>
    </row>
    <row r="191" ht="14.25">
      <c r="A191" s="147"/>
    </row>
    <row r="192" ht="14.25">
      <c r="A192" s="147"/>
    </row>
    <row r="193" ht="14.25">
      <c r="A193" s="147"/>
    </row>
    <row r="194" ht="14.25">
      <c r="A194" s="147"/>
    </row>
    <row r="195" ht="14.25">
      <c r="A195" s="147"/>
    </row>
    <row r="196" ht="14.25">
      <c r="A196" s="147"/>
    </row>
    <row r="197" ht="14.25">
      <c r="A197" s="147"/>
    </row>
    <row r="198" ht="14.25">
      <c r="A198" s="147"/>
    </row>
    <row r="199" ht="14.25">
      <c r="A199" s="147"/>
    </row>
    <row r="200" ht="14.25">
      <c r="A200" s="147"/>
    </row>
    <row r="201" ht="14.25">
      <c r="A201" s="147"/>
    </row>
    <row r="202" ht="14.25">
      <c r="A202" s="147"/>
    </row>
    <row r="203" ht="14.25">
      <c r="A203" s="147"/>
    </row>
  </sheetData>
  <sheetProtection/>
  <mergeCells count="14">
    <mergeCell ref="T1:V1"/>
    <mergeCell ref="B4:B5"/>
    <mergeCell ref="E4:E5"/>
    <mergeCell ref="H4:H5"/>
    <mergeCell ref="K4:K5"/>
    <mergeCell ref="N4:N5"/>
    <mergeCell ref="B2:P2"/>
    <mergeCell ref="Q2:S2"/>
    <mergeCell ref="T2:V2"/>
    <mergeCell ref="B3:D3"/>
    <mergeCell ref="E3:G3"/>
    <mergeCell ref="H3:J3"/>
    <mergeCell ref="K3:M3"/>
    <mergeCell ref="N3:P3"/>
  </mergeCells>
  <printOptions horizontalCentered="1"/>
  <pageMargins left="0.65" right="0.4724409448818898" top="0.7086614173228347" bottom="0.6299212598425197" header="0.5118110236220472" footer="0.5118110236220472"/>
  <pageSetup horizontalDpi="600" verticalDpi="600" orientation="portrait" paperSize="9" scale="75" r:id="rId2"/>
  <colBreaks count="1" manualBreakCount="1">
    <brk id="10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1"/>
  <sheetViews>
    <sheetView zoomScale="75" zoomScaleNormal="75" zoomScalePageLayoutView="0" workbookViewId="0" topLeftCell="A1">
      <pane xSplit="1" ySplit="4" topLeftCell="C11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V30" sqref="V30"/>
    </sheetView>
  </sheetViews>
  <sheetFormatPr defaultColWidth="9.00390625" defaultRowHeight="14.25"/>
  <cols>
    <col min="1" max="1" width="16.25390625" style="93" customWidth="1"/>
    <col min="2" max="2" width="16.25390625" style="93" hidden="1" customWidth="1"/>
    <col min="3" max="8" width="14.625" style="93" customWidth="1"/>
    <col min="9" max="9" width="7.625" style="93" customWidth="1"/>
    <col min="10" max="10" width="9.125" style="93" customWidth="1"/>
    <col min="11" max="11" width="10.625" style="93" customWidth="1"/>
    <col min="12" max="12" width="7.625" style="93" customWidth="1"/>
    <col min="13" max="14" width="9.125" style="93" customWidth="1"/>
    <col min="15" max="15" width="8.00390625" style="93" customWidth="1"/>
    <col min="16" max="20" width="9.125" style="93" customWidth="1"/>
    <col min="21" max="22" width="10.625" style="93" customWidth="1"/>
    <col min="23" max="23" width="7.50390625" style="93" bestFit="1" customWidth="1"/>
    <col min="24" max="24" width="9.125" style="93" bestFit="1" customWidth="1"/>
    <col min="25" max="25" width="7.50390625" style="93" bestFit="1" customWidth="1"/>
    <col min="26" max="26" width="7.375" style="93" bestFit="1" customWidth="1"/>
    <col min="27" max="27" width="7.00390625" style="93" bestFit="1" customWidth="1"/>
    <col min="28" max="28" width="6.00390625" style="93" customWidth="1"/>
    <col min="29" max="30" width="7.375" style="93" bestFit="1" customWidth="1"/>
    <col min="31" max="31" width="6.625" style="93" bestFit="1" customWidth="1"/>
    <col min="32" max="32" width="10.375" style="93" bestFit="1" customWidth="1"/>
    <col min="33" max="33" width="7.875" style="93" bestFit="1" customWidth="1"/>
    <col min="34" max="34" width="7.375" style="93" bestFit="1" customWidth="1"/>
    <col min="35" max="35" width="6.625" style="93" bestFit="1" customWidth="1"/>
    <col min="36" max="37" width="7.875" style="93" bestFit="1" customWidth="1"/>
    <col min="38" max="38" width="7.00390625" style="93" bestFit="1" customWidth="1"/>
    <col min="39" max="68" width="10.625" style="93" customWidth="1"/>
    <col min="69" max="16384" width="9.00390625" style="93" customWidth="1"/>
  </cols>
  <sheetData>
    <row r="1" spans="1:24" ht="39.75" customHeight="1" thickBot="1">
      <c r="A1" s="91" t="s">
        <v>31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345" t="s">
        <v>436</v>
      </c>
      <c r="S1" s="1345"/>
      <c r="T1" s="1345"/>
      <c r="U1" s="122"/>
      <c r="V1" s="148"/>
      <c r="W1" s="148"/>
      <c r="X1" s="148"/>
    </row>
    <row r="2" spans="1:24" ht="26.25" customHeight="1">
      <c r="A2" s="94" t="s">
        <v>74</v>
      </c>
      <c r="B2" s="149"/>
      <c r="C2" s="1350" t="s">
        <v>75</v>
      </c>
      <c r="D2" s="1336"/>
      <c r="E2" s="1338"/>
      <c r="F2" s="1350" t="s">
        <v>76</v>
      </c>
      <c r="G2" s="1336"/>
      <c r="H2" s="1338"/>
      <c r="I2" s="1350" t="s">
        <v>77</v>
      </c>
      <c r="J2" s="1336"/>
      <c r="K2" s="1338"/>
      <c r="L2" s="1350" t="s">
        <v>78</v>
      </c>
      <c r="M2" s="1336"/>
      <c r="N2" s="1336"/>
      <c r="O2" s="1350" t="s">
        <v>79</v>
      </c>
      <c r="P2" s="1336"/>
      <c r="Q2" s="1338"/>
      <c r="R2" s="1350" t="s">
        <v>80</v>
      </c>
      <c r="S2" s="1336"/>
      <c r="T2" s="1337"/>
      <c r="U2" s="122"/>
      <c r="V2" s="148"/>
      <c r="W2" s="148"/>
      <c r="X2" s="148"/>
    </row>
    <row r="3" spans="1:24" ht="24.75" customHeight="1">
      <c r="A3" s="95"/>
      <c r="B3" s="150"/>
      <c r="C3" s="1346" t="s">
        <v>81</v>
      </c>
      <c r="D3" s="102" t="s">
        <v>437</v>
      </c>
      <c r="E3" s="103" t="s">
        <v>82</v>
      </c>
      <c r="F3" s="1346" t="s">
        <v>81</v>
      </c>
      <c r="G3" s="102" t="s">
        <v>437</v>
      </c>
      <c r="H3" s="103" t="s">
        <v>82</v>
      </c>
      <c r="I3" s="1346" t="s">
        <v>83</v>
      </c>
      <c r="J3" s="102" t="s">
        <v>437</v>
      </c>
      <c r="K3" s="103" t="s">
        <v>82</v>
      </c>
      <c r="L3" s="1346" t="s">
        <v>83</v>
      </c>
      <c r="M3" s="102" t="s">
        <v>437</v>
      </c>
      <c r="N3" s="103" t="s">
        <v>82</v>
      </c>
      <c r="O3" s="1346" t="s">
        <v>83</v>
      </c>
      <c r="P3" s="102" t="s">
        <v>437</v>
      </c>
      <c r="Q3" s="103" t="s">
        <v>82</v>
      </c>
      <c r="R3" s="1346" t="s">
        <v>83</v>
      </c>
      <c r="S3" s="102" t="s">
        <v>437</v>
      </c>
      <c r="T3" s="151" t="s">
        <v>82</v>
      </c>
      <c r="U3" s="122"/>
      <c r="V3" s="148"/>
      <c r="W3" s="148"/>
      <c r="X3" s="148"/>
    </row>
    <row r="4" spans="1:24" ht="24.75" customHeight="1" thickBot="1">
      <c r="A4" s="106" t="s">
        <v>438</v>
      </c>
      <c r="B4" s="152"/>
      <c r="C4" s="1347"/>
      <c r="D4" s="108" t="s">
        <v>84</v>
      </c>
      <c r="E4" s="109" t="s">
        <v>85</v>
      </c>
      <c r="F4" s="1347"/>
      <c r="G4" s="108" t="s">
        <v>84</v>
      </c>
      <c r="H4" s="109" t="s">
        <v>85</v>
      </c>
      <c r="I4" s="1347"/>
      <c r="J4" s="108" t="s">
        <v>84</v>
      </c>
      <c r="K4" s="109" t="s">
        <v>86</v>
      </c>
      <c r="L4" s="1347"/>
      <c r="M4" s="108" t="s">
        <v>84</v>
      </c>
      <c r="N4" s="109" t="s">
        <v>86</v>
      </c>
      <c r="O4" s="1347"/>
      <c r="P4" s="108" t="s">
        <v>84</v>
      </c>
      <c r="Q4" s="109" t="s">
        <v>86</v>
      </c>
      <c r="R4" s="1347"/>
      <c r="S4" s="108" t="s">
        <v>84</v>
      </c>
      <c r="T4" s="153" t="s">
        <v>86</v>
      </c>
      <c r="U4" s="122"/>
      <c r="V4" s="148"/>
      <c r="W4" s="148"/>
      <c r="X4" s="148"/>
    </row>
    <row r="5" spans="1:24" ht="23.25" customHeight="1">
      <c r="A5" s="116" t="s">
        <v>87</v>
      </c>
      <c r="B5" s="96"/>
      <c r="C5" s="119">
        <f>F5+I5+L5+R5</f>
        <v>46513</v>
      </c>
      <c r="D5" s="118">
        <v>924</v>
      </c>
      <c r="E5" s="117">
        <v>108</v>
      </c>
      <c r="F5" s="119">
        <v>9019</v>
      </c>
      <c r="G5" s="118">
        <v>179.2</v>
      </c>
      <c r="H5" s="119">
        <v>558</v>
      </c>
      <c r="I5" s="119">
        <v>954</v>
      </c>
      <c r="J5" s="118">
        <v>19</v>
      </c>
      <c r="K5" s="119">
        <v>5276</v>
      </c>
      <c r="L5" s="119">
        <v>6089</v>
      </c>
      <c r="M5" s="118">
        <v>121</v>
      </c>
      <c r="N5" s="119">
        <v>827</v>
      </c>
      <c r="O5" s="154" t="s">
        <v>439</v>
      </c>
      <c r="P5" s="154" t="s">
        <v>439</v>
      </c>
      <c r="Q5" s="154" t="s">
        <v>439</v>
      </c>
      <c r="R5" s="119">
        <v>30451</v>
      </c>
      <c r="S5" s="118">
        <v>604.9</v>
      </c>
      <c r="T5" s="155">
        <v>165</v>
      </c>
      <c r="U5" s="122"/>
      <c r="V5" s="148"/>
      <c r="W5" s="148"/>
      <c r="X5" s="148"/>
    </row>
    <row r="6" spans="1:24" ht="23.25" customHeight="1">
      <c r="A6" s="123" t="s">
        <v>440</v>
      </c>
      <c r="B6" s="156"/>
      <c r="C6" s="119">
        <f>F6+I6+L6+R6</f>
        <v>47180</v>
      </c>
      <c r="D6" s="118">
        <v>930.1</v>
      </c>
      <c r="E6" s="119">
        <v>108</v>
      </c>
      <c r="F6" s="119">
        <v>9321</v>
      </c>
      <c r="G6" s="118">
        <v>183.8</v>
      </c>
      <c r="H6" s="119">
        <v>544</v>
      </c>
      <c r="I6" s="119">
        <v>954</v>
      </c>
      <c r="J6" s="118">
        <v>18.8</v>
      </c>
      <c r="K6" s="119">
        <v>5317</v>
      </c>
      <c r="L6" s="119">
        <v>5662</v>
      </c>
      <c r="M6" s="118">
        <v>111.6</v>
      </c>
      <c r="N6" s="119">
        <v>896</v>
      </c>
      <c r="O6" s="154" t="s">
        <v>439</v>
      </c>
      <c r="P6" s="154" t="s">
        <v>439</v>
      </c>
      <c r="Q6" s="154" t="s">
        <v>439</v>
      </c>
      <c r="R6" s="119">
        <v>31243</v>
      </c>
      <c r="S6" s="118">
        <v>616</v>
      </c>
      <c r="T6" s="155">
        <v>162</v>
      </c>
      <c r="U6" s="122"/>
      <c r="V6" s="148"/>
      <c r="W6" s="148"/>
      <c r="X6" s="148"/>
    </row>
    <row r="7" spans="1:24" ht="23.25" customHeight="1">
      <c r="A7" s="123" t="s">
        <v>441</v>
      </c>
      <c r="B7" s="156"/>
      <c r="C7" s="119">
        <f>F7+I7+L7+R7</f>
        <v>47708</v>
      </c>
      <c r="D7" s="118">
        <v>934.3</v>
      </c>
      <c r="E7" s="119">
        <v>107</v>
      </c>
      <c r="F7" s="119">
        <v>9345</v>
      </c>
      <c r="G7" s="118">
        <v>183</v>
      </c>
      <c r="H7" s="119">
        <v>546</v>
      </c>
      <c r="I7" s="119">
        <v>876</v>
      </c>
      <c r="J7" s="118">
        <v>17.2</v>
      </c>
      <c r="K7" s="119">
        <v>5829</v>
      </c>
      <c r="L7" s="119">
        <v>5561</v>
      </c>
      <c r="M7" s="118">
        <v>108.9</v>
      </c>
      <c r="N7" s="119">
        <v>918</v>
      </c>
      <c r="O7" s="154" t="s">
        <v>439</v>
      </c>
      <c r="P7" s="154" t="s">
        <v>439</v>
      </c>
      <c r="Q7" s="154" t="s">
        <v>439</v>
      </c>
      <c r="R7" s="119">
        <v>31926</v>
      </c>
      <c r="S7" s="118">
        <v>625.3</v>
      </c>
      <c r="T7" s="155">
        <v>160</v>
      </c>
      <c r="U7" s="122"/>
      <c r="V7" s="148"/>
      <c r="W7" s="148"/>
      <c r="X7" s="148"/>
    </row>
    <row r="8" spans="1:24" ht="23.25" customHeight="1">
      <c r="A8" s="123" t="s">
        <v>442</v>
      </c>
      <c r="B8" s="156"/>
      <c r="C8" s="119">
        <f>F8+I8+L8+R8</f>
        <v>48804</v>
      </c>
      <c r="D8" s="118">
        <v>950.5</v>
      </c>
      <c r="E8" s="119">
        <v>105</v>
      </c>
      <c r="F8" s="119">
        <v>9576</v>
      </c>
      <c r="G8" s="118">
        <v>186.5</v>
      </c>
      <c r="H8" s="119">
        <v>536</v>
      </c>
      <c r="I8" s="119">
        <v>861</v>
      </c>
      <c r="J8" s="118">
        <v>16.8</v>
      </c>
      <c r="K8" s="119">
        <v>5964</v>
      </c>
      <c r="L8" s="119">
        <v>4980</v>
      </c>
      <c r="M8" s="118">
        <v>97</v>
      </c>
      <c r="N8" s="119">
        <v>1031</v>
      </c>
      <c r="O8" s="154" t="s">
        <v>439</v>
      </c>
      <c r="P8" s="154" t="s">
        <v>439</v>
      </c>
      <c r="Q8" s="154" t="s">
        <v>439</v>
      </c>
      <c r="R8" s="119">
        <v>33387</v>
      </c>
      <c r="S8" s="118">
        <v>650.2</v>
      </c>
      <c r="T8" s="155">
        <v>154</v>
      </c>
      <c r="U8" s="122"/>
      <c r="V8" s="148"/>
      <c r="W8" s="148"/>
      <c r="X8" s="148"/>
    </row>
    <row r="9" spans="1:24" ht="23.25" customHeight="1">
      <c r="A9" s="123" t="s">
        <v>443</v>
      </c>
      <c r="B9" s="156"/>
      <c r="C9" s="119">
        <f>F9+I9+L9+R9</f>
        <v>50924</v>
      </c>
      <c r="D9" s="118">
        <v>989.8</v>
      </c>
      <c r="E9" s="119">
        <v>101</v>
      </c>
      <c r="F9" s="119">
        <v>9849</v>
      </c>
      <c r="G9" s="118">
        <v>191.4</v>
      </c>
      <c r="H9" s="119">
        <v>552</v>
      </c>
      <c r="I9" s="119">
        <v>835</v>
      </c>
      <c r="J9" s="118">
        <v>16.2</v>
      </c>
      <c r="K9" s="119">
        <v>6162</v>
      </c>
      <c r="L9" s="119">
        <v>4714</v>
      </c>
      <c r="M9" s="118">
        <v>91.6</v>
      </c>
      <c r="N9" s="119">
        <v>1091</v>
      </c>
      <c r="O9" s="154" t="s">
        <v>439</v>
      </c>
      <c r="P9" s="154" t="s">
        <v>439</v>
      </c>
      <c r="Q9" s="154" t="s">
        <v>439</v>
      </c>
      <c r="R9" s="119">
        <v>35526</v>
      </c>
      <c r="S9" s="118">
        <v>690.5</v>
      </c>
      <c r="T9" s="155">
        <v>145</v>
      </c>
      <c r="U9" s="122"/>
      <c r="V9" s="148"/>
      <c r="W9" s="148"/>
      <c r="X9" s="148"/>
    </row>
    <row r="10" spans="1:24" ht="15.75" customHeight="1">
      <c r="A10" s="123"/>
      <c r="B10" s="156"/>
      <c r="C10" s="119"/>
      <c r="D10" s="118"/>
      <c r="E10" s="119"/>
      <c r="F10" s="119"/>
      <c r="G10" s="118"/>
      <c r="H10" s="119"/>
      <c r="I10" s="119"/>
      <c r="J10" s="118"/>
      <c r="K10" s="119"/>
      <c r="L10" s="119"/>
      <c r="M10" s="118"/>
      <c r="N10" s="119"/>
      <c r="O10" s="157"/>
      <c r="P10" s="157"/>
      <c r="Q10" s="157"/>
      <c r="R10" s="119"/>
      <c r="S10" s="118"/>
      <c r="T10" s="155"/>
      <c r="U10" s="122"/>
      <c r="V10" s="148"/>
      <c r="W10" s="148"/>
      <c r="X10" s="148"/>
    </row>
    <row r="11" spans="1:24" ht="23.25" customHeight="1">
      <c r="A11" s="123" t="s">
        <v>444</v>
      </c>
      <c r="B11" s="156"/>
      <c r="C11" s="119">
        <f>F11+I11+L11+R11</f>
        <v>52199</v>
      </c>
      <c r="D11" s="118">
        <v>1009.4</v>
      </c>
      <c r="E11" s="119">
        <v>99</v>
      </c>
      <c r="F11" s="119">
        <v>10010</v>
      </c>
      <c r="G11" s="118">
        <v>193.6</v>
      </c>
      <c r="H11" s="119">
        <v>517</v>
      </c>
      <c r="I11" s="119">
        <v>644</v>
      </c>
      <c r="J11" s="118">
        <v>12.5</v>
      </c>
      <c r="K11" s="119">
        <v>8030</v>
      </c>
      <c r="L11" s="119">
        <v>4416</v>
      </c>
      <c r="M11" s="118">
        <v>85.4</v>
      </c>
      <c r="N11" s="119">
        <v>1171</v>
      </c>
      <c r="O11" s="154" t="s">
        <v>439</v>
      </c>
      <c r="P11" s="154" t="s">
        <v>439</v>
      </c>
      <c r="Q11" s="154" t="s">
        <v>439</v>
      </c>
      <c r="R11" s="119">
        <v>37129</v>
      </c>
      <c r="S11" s="118">
        <v>718</v>
      </c>
      <c r="T11" s="155">
        <v>139</v>
      </c>
      <c r="U11" s="122"/>
      <c r="V11" s="148"/>
      <c r="W11" s="148"/>
      <c r="X11" s="148"/>
    </row>
    <row r="12" spans="1:24" ht="23.25" customHeight="1">
      <c r="A12" s="123" t="s">
        <v>445</v>
      </c>
      <c r="B12" s="156"/>
      <c r="C12" s="119">
        <f>F12+I12+L12+R12</f>
        <v>53254</v>
      </c>
      <c r="D12" s="118">
        <v>1022.3</v>
      </c>
      <c r="E12" s="119">
        <v>98</v>
      </c>
      <c r="F12" s="119">
        <v>10010</v>
      </c>
      <c r="G12" s="118">
        <v>192.2</v>
      </c>
      <c r="H12" s="119">
        <v>520</v>
      </c>
      <c r="I12" s="119">
        <v>599</v>
      </c>
      <c r="J12" s="118">
        <v>11.5</v>
      </c>
      <c r="K12" s="119">
        <v>8696</v>
      </c>
      <c r="L12" s="119">
        <v>4099</v>
      </c>
      <c r="M12" s="118">
        <v>78.7</v>
      </c>
      <c r="N12" s="119">
        <v>1271</v>
      </c>
      <c r="O12" s="154" t="s">
        <v>439</v>
      </c>
      <c r="P12" s="154" t="s">
        <v>439</v>
      </c>
      <c r="Q12" s="154" t="s">
        <v>439</v>
      </c>
      <c r="R12" s="119">
        <v>38546</v>
      </c>
      <c r="S12" s="118">
        <v>740</v>
      </c>
      <c r="T12" s="155">
        <v>135</v>
      </c>
      <c r="U12" s="122"/>
      <c r="V12" s="148"/>
      <c r="W12" s="148"/>
      <c r="X12" s="148"/>
    </row>
    <row r="13" spans="1:24" ht="23.25" customHeight="1">
      <c r="A13" s="123" t="s">
        <v>446</v>
      </c>
      <c r="B13" s="156"/>
      <c r="C13" s="119">
        <f>F13+I13+L13+R13</f>
        <v>54566</v>
      </c>
      <c r="D13" s="118">
        <v>1041.9</v>
      </c>
      <c r="E13" s="119">
        <v>96</v>
      </c>
      <c r="F13" s="119">
        <v>10388</v>
      </c>
      <c r="G13" s="118">
        <v>198.3</v>
      </c>
      <c r="H13" s="119">
        <v>504</v>
      </c>
      <c r="I13" s="119">
        <v>555</v>
      </c>
      <c r="J13" s="118">
        <v>10.6</v>
      </c>
      <c r="K13" s="119">
        <v>9437</v>
      </c>
      <c r="L13" s="119">
        <v>3296</v>
      </c>
      <c r="M13" s="118">
        <v>62.9</v>
      </c>
      <c r="N13" s="119">
        <v>1589</v>
      </c>
      <c r="O13" s="154" t="s">
        <v>439</v>
      </c>
      <c r="P13" s="154" t="s">
        <v>439</v>
      </c>
      <c r="Q13" s="154" t="s">
        <v>439</v>
      </c>
      <c r="R13" s="119">
        <v>40327</v>
      </c>
      <c r="S13" s="118">
        <v>770</v>
      </c>
      <c r="T13" s="155">
        <v>130</v>
      </c>
      <c r="U13" s="122"/>
      <c r="V13" s="148"/>
      <c r="W13" s="148"/>
      <c r="X13" s="148"/>
    </row>
    <row r="14" spans="1:24" ht="23.25" customHeight="1">
      <c r="A14" s="123" t="s">
        <v>447</v>
      </c>
      <c r="B14" s="156"/>
      <c r="C14" s="119">
        <f>F14+I14+L14+R14</f>
        <v>56011</v>
      </c>
      <c r="D14" s="118">
        <v>1064.1</v>
      </c>
      <c r="E14" s="119">
        <v>94</v>
      </c>
      <c r="F14" s="119">
        <v>10435</v>
      </c>
      <c r="G14" s="118">
        <v>198.2</v>
      </c>
      <c r="H14" s="119">
        <v>504</v>
      </c>
      <c r="I14" s="119">
        <v>437</v>
      </c>
      <c r="J14" s="118">
        <v>8.3</v>
      </c>
      <c r="K14" s="119">
        <v>12044</v>
      </c>
      <c r="L14" s="119">
        <v>3030</v>
      </c>
      <c r="M14" s="118">
        <v>57.6</v>
      </c>
      <c r="N14" s="119">
        <v>1737</v>
      </c>
      <c r="O14" s="154" t="s">
        <v>439</v>
      </c>
      <c r="P14" s="154" t="s">
        <v>439</v>
      </c>
      <c r="Q14" s="154" t="s">
        <v>439</v>
      </c>
      <c r="R14" s="119">
        <v>42109</v>
      </c>
      <c r="S14" s="118">
        <v>800</v>
      </c>
      <c r="T14" s="155">
        <v>125</v>
      </c>
      <c r="U14" s="122"/>
      <c r="V14" s="148"/>
      <c r="W14" s="148"/>
      <c r="X14" s="148"/>
    </row>
    <row r="15" spans="1:24" ht="23.25" customHeight="1">
      <c r="A15" s="123" t="s">
        <v>448</v>
      </c>
      <c r="B15" s="156"/>
      <c r="C15" s="119">
        <f>F15+I15+L15+R15</f>
        <v>57069</v>
      </c>
      <c r="D15" s="118">
        <v>1079.7</v>
      </c>
      <c r="E15" s="119">
        <v>93</v>
      </c>
      <c r="F15" s="119">
        <v>10520</v>
      </c>
      <c r="G15" s="118">
        <v>199</v>
      </c>
      <c r="H15" s="119">
        <v>502</v>
      </c>
      <c r="I15" s="119">
        <v>422</v>
      </c>
      <c r="J15" s="118">
        <v>8</v>
      </c>
      <c r="K15" s="119">
        <v>12525</v>
      </c>
      <c r="L15" s="119">
        <v>2770</v>
      </c>
      <c r="M15" s="118">
        <v>52.4</v>
      </c>
      <c r="N15" s="119">
        <v>1908</v>
      </c>
      <c r="O15" s="154" t="s">
        <v>439</v>
      </c>
      <c r="P15" s="154" t="s">
        <v>439</v>
      </c>
      <c r="Q15" s="154" t="s">
        <v>439</v>
      </c>
      <c r="R15" s="119">
        <v>43357</v>
      </c>
      <c r="S15" s="118">
        <v>820.3</v>
      </c>
      <c r="T15" s="155">
        <v>122</v>
      </c>
      <c r="U15" s="122"/>
      <c r="V15" s="148"/>
      <c r="W15" s="148"/>
      <c r="X15" s="148"/>
    </row>
    <row r="16" spans="1:24" ht="15.75" customHeight="1">
      <c r="A16" s="123"/>
      <c r="B16" s="156"/>
      <c r="C16" s="119"/>
      <c r="D16" s="118"/>
      <c r="E16" s="119"/>
      <c r="F16" s="119"/>
      <c r="G16" s="118"/>
      <c r="H16" s="119"/>
      <c r="I16" s="119"/>
      <c r="J16" s="118"/>
      <c r="K16" s="119"/>
      <c r="L16" s="119"/>
      <c r="M16" s="118"/>
      <c r="N16" s="119"/>
      <c r="O16" s="157"/>
      <c r="P16" s="157"/>
      <c r="Q16" s="157"/>
      <c r="R16" s="119"/>
      <c r="S16" s="118"/>
      <c r="T16" s="155"/>
      <c r="U16" s="122"/>
      <c r="V16" s="148"/>
      <c r="W16" s="148"/>
      <c r="X16" s="148"/>
    </row>
    <row r="17" spans="1:24" ht="23.25" customHeight="1">
      <c r="A17" s="123" t="s">
        <v>449</v>
      </c>
      <c r="B17" s="156"/>
      <c r="C17" s="119">
        <f>F17+I17+L17+R17</f>
        <v>58495</v>
      </c>
      <c r="D17" s="118">
        <v>1102</v>
      </c>
      <c r="E17" s="119">
        <v>91</v>
      </c>
      <c r="F17" s="119">
        <v>10685</v>
      </c>
      <c r="G17" s="118">
        <v>201.3</v>
      </c>
      <c r="H17" s="119">
        <v>497</v>
      </c>
      <c r="I17" s="119">
        <v>352</v>
      </c>
      <c r="J17" s="118">
        <v>6.6</v>
      </c>
      <c r="K17" s="119">
        <v>15080</v>
      </c>
      <c r="L17" s="119">
        <v>2577</v>
      </c>
      <c r="M17" s="118">
        <v>48.5</v>
      </c>
      <c r="N17" s="119">
        <v>2060</v>
      </c>
      <c r="O17" s="154" t="s">
        <v>439</v>
      </c>
      <c r="P17" s="154" t="s">
        <v>439</v>
      </c>
      <c r="Q17" s="154" t="s">
        <v>439</v>
      </c>
      <c r="R17" s="119">
        <v>44881</v>
      </c>
      <c r="S17" s="118">
        <v>845.5</v>
      </c>
      <c r="T17" s="155">
        <v>118</v>
      </c>
      <c r="U17" s="122"/>
      <c r="V17" s="148"/>
      <c r="W17" s="148"/>
      <c r="X17" s="148"/>
    </row>
    <row r="18" spans="1:24" ht="23.25" customHeight="1">
      <c r="A18" s="123" t="s">
        <v>450</v>
      </c>
      <c r="B18" s="156"/>
      <c r="C18" s="119">
        <f>F18+I18+L18+R18</f>
        <v>60658</v>
      </c>
      <c r="D18" s="118">
        <v>1138.1</v>
      </c>
      <c r="E18" s="119">
        <v>88</v>
      </c>
      <c r="F18" s="119">
        <v>11088</v>
      </c>
      <c r="G18" s="118">
        <v>208</v>
      </c>
      <c r="H18" s="119">
        <v>481</v>
      </c>
      <c r="I18" s="119">
        <v>332</v>
      </c>
      <c r="J18" s="118">
        <v>6.2</v>
      </c>
      <c r="K18" s="119">
        <v>16053</v>
      </c>
      <c r="L18" s="119">
        <v>2428</v>
      </c>
      <c r="M18" s="118">
        <v>45.6</v>
      </c>
      <c r="N18" s="119">
        <v>2195</v>
      </c>
      <c r="O18" s="154" t="s">
        <v>439</v>
      </c>
      <c r="P18" s="154" t="s">
        <v>439</v>
      </c>
      <c r="Q18" s="154" t="s">
        <v>439</v>
      </c>
      <c r="R18" s="119">
        <v>46810</v>
      </c>
      <c r="S18" s="118">
        <v>878.3</v>
      </c>
      <c r="T18" s="155">
        <v>114</v>
      </c>
      <c r="U18" s="122"/>
      <c r="V18" s="148"/>
      <c r="W18" s="148"/>
      <c r="X18" s="148"/>
    </row>
    <row r="19" spans="1:24" ht="23.25" customHeight="1">
      <c r="A19" s="123" t="s">
        <v>451</v>
      </c>
      <c r="B19" s="156"/>
      <c r="C19" s="119">
        <f>F19+I19+L19+R19</f>
        <v>63178</v>
      </c>
      <c r="D19" s="118">
        <v>1179.5</v>
      </c>
      <c r="E19" s="119">
        <v>85</v>
      </c>
      <c r="F19" s="119">
        <v>11744</v>
      </c>
      <c r="G19" s="118">
        <v>219.3</v>
      </c>
      <c r="H19" s="119">
        <v>456</v>
      </c>
      <c r="I19" s="119">
        <v>332</v>
      </c>
      <c r="J19" s="118">
        <v>6.2</v>
      </c>
      <c r="K19" s="119">
        <v>16133</v>
      </c>
      <c r="L19" s="119">
        <v>2385</v>
      </c>
      <c r="M19" s="118">
        <v>44.5</v>
      </c>
      <c r="N19" s="119">
        <v>2246</v>
      </c>
      <c r="O19" s="154" t="s">
        <v>439</v>
      </c>
      <c r="P19" s="154" t="s">
        <v>439</v>
      </c>
      <c r="Q19" s="154" t="s">
        <v>439</v>
      </c>
      <c r="R19" s="119">
        <v>48717</v>
      </c>
      <c r="S19" s="118">
        <v>909.5</v>
      </c>
      <c r="T19" s="155">
        <v>110</v>
      </c>
      <c r="U19" s="122"/>
      <c r="V19" s="148"/>
      <c r="W19" s="148"/>
      <c r="X19" s="148"/>
    </row>
    <row r="20" spans="1:24" ht="23.25" customHeight="1">
      <c r="A20" s="123" t="s">
        <v>88</v>
      </c>
      <c r="B20" s="156"/>
      <c r="C20" s="119">
        <f>F20+I20+L20+R20</f>
        <v>63675</v>
      </c>
      <c r="D20" s="118">
        <v>1181.6</v>
      </c>
      <c r="E20" s="119">
        <v>85</v>
      </c>
      <c r="F20" s="119">
        <v>11982</v>
      </c>
      <c r="G20" s="118">
        <v>222.3</v>
      </c>
      <c r="H20" s="119">
        <v>450</v>
      </c>
      <c r="I20" s="119">
        <v>297</v>
      </c>
      <c r="J20" s="118">
        <v>5.5</v>
      </c>
      <c r="K20" s="119">
        <v>18145</v>
      </c>
      <c r="L20" s="119">
        <v>2220</v>
      </c>
      <c r="M20" s="118">
        <v>41.2</v>
      </c>
      <c r="N20" s="119">
        <v>2428</v>
      </c>
      <c r="O20" s="154" t="s">
        <v>439</v>
      </c>
      <c r="P20" s="154" t="s">
        <v>439</v>
      </c>
      <c r="Q20" s="154" t="s">
        <v>439</v>
      </c>
      <c r="R20" s="119">
        <v>49176</v>
      </c>
      <c r="S20" s="118">
        <v>912.5</v>
      </c>
      <c r="T20" s="155">
        <v>110</v>
      </c>
      <c r="U20" s="122"/>
      <c r="V20" s="148"/>
      <c r="W20" s="148"/>
      <c r="X20" s="148"/>
    </row>
    <row r="21" spans="1:24" ht="23.25" customHeight="1">
      <c r="A21" s="123" t="s">
        <v>452</v>
      </c>
      <c r="B21" s="156"/>
      <c r="C21" s="119">
        <f>F21+I21+L21+R21</f>
        <v>64064</v>
      </c>
      <c r="D21" s="118">
        <v>1183.5</v>
      </c>
      <c r="E21" s="119">
        <v>84</v>
      </c>
      <c r="F21" s="119">
        <v>12121</v>
      </c>
      <c r="G21" s="118">
        <v>223.9</v>
      </c>
      <c r="H21" s="119">
        <v>447</v>
      </c>
      <c r="I21" s="119">
        <v>258</v>
      </c>
      <c r="J21" s="118">
        <v>4.8</v>
      </c>
      <c r="K21" s="119">
        <v>20981</v>
      </c>
      <c r="L21" s="119">
        <v>2187</v>
      </c>
      <c r="M21" s="118">
        <v>40.4</v>
      </c>
      <c r="N21" s="119">
        <v>2475</v>
      </c>
      <c r="O21" s="154" t="s">
        <v>439</v>
      </c>
      <c r="P21" s="154" t="s">
        <v>439</v>
      </c>
      <c r="Q21" s="154" t="s">
        <v>439</v>
      </c>
      <c r="R21" s="119">
        <v>49498</v>
      </c>
      <c r="S21" s="118">
        <v>914.4</v>
      </c>
      <c r="T21" s="155">
        <v>109</v>
      </c>
      <c r="U21" s="122"/>
      <c r="V21" s="148"/>
      <c r="W21" s="148"/>
      <c r="X21" s="148"/>
    </row>
    <row r="22" spans="1:24" ht="15.75" customHeight="1">
      <c r="A22" s="123"/>
      <c r="B22" s="156"/>
      <c r="C22" s="119"/>
      <c r="D22" s="118"/>
      <c r="E22" s="119"/>
      <c r="F22" s="119"/>
      <c r="G22" s="118"/>
      <c r="H22" s="119"/>
      <c r="I22" s="119"/>
      <c r="J22" s="118"/>
      <c r="K22" s="119"/>
      <c r="L22" s="119"/>
      <c r="M22" s="118"/>
      <c r="N22" s="119"/>
      <c r="O22" s="157"/>
      <c r="P22" s="157"/>
      <c r="Q22" s="157"/>
      <c r="R22" s="119"/>
      <c r="S22" s="118"/>
      <c r="T22" s="155"/>
      <c r="U22" s="122"/>
      <c r="V22" s="148"/>
      <c r="W22" s="148"/>
      <c r="X22" s="148"/>
    </row>
    <row r="23" spans="1:21" ht="23.25" customHeight="1">
      <c r="A23" s="123" t="s">
        <v>453</v>
      </c>
      <c r="B23" s="156"/>
      <c r="C23" s="119">
        <f>F23+I23+L23+R23</f>
        <v>63533</v>
      </c>
      <c r="D23" s="118">
        <v>1167.1</v>
      </c>
      <c r="E23" s="119">
        <v>86</v>
      </c>
      <c r="F23" s="119">
        <v>12118</v>
      </c>
      <c r="G23" s="118">
        <v>222.6</v>
      </c>
      <c r="H23" s="119">
        <v>449</v>
      </c>
      <c r="I23" s="119">
        <v>258</v>
      </c>
      <c r="J23" s="118">
        <v>4.7</v>
      </c>
      <c r="K23" s="119">
        <v>21100</v>
      </c>
      <c r="L23" s="119">
        <v>1929</v>
      </c>
      <c r="M23" s="118">
        <v>35.4</v>
      </c>
      <c r="N23" s="119">
        <v>2822</v>
      </c>
      <c r="O23" s="154" t="s">
        <v>439</v>
      </c>
      <c r="P23" s="154" t="s">
        <v>439</v>
      </c>
      <c r="Q23" s="154" t="s">
        <v>439</v>
      </c>
      <c r="R23" s="119">
        <v>49228</v>
      </c>
      <c r="S23" s="118">
        <v>904.3</v>
      </c>
      <c r="T23" s="155">
        <v>111</v>
      </c>
      <c r="U23" s="145"/>
    </row>
    <row r="24" spans="1:21" ht="23.25" customHeight="1">
      <c r="A24" s="123" t="s">
        <v>454</v>
      </c>
      <c r="B24" s="156"/>
      <c r="C24" s="119">
        <f>F24+I24+L24+R24</f>
        <v>63963</v>
      </c>
      <c r="D24" s="118">
        <v>1168.8</v>
      </c>
      <c r="E24" s="119">
        <v>86</v>
      </c>
      <c r="F24" s="119">
        <v>12178</v>
      </c>
      <c r="G24" s="118">
        <v>222.5</v>
      </c>
      <c r="H24" s="119">
        <v>449</v>
      </c>
      <c r="I24" s="119">
        <v>258</v>
      </c>
      <c r="J24" s="118">
        <v>4.7</v>
      </c>
      <c r="K24" s="119">
        <v>21211</v>
      </c>
      <c r="L24" s="119">
        <v>1929</v>
      </c>
      <c r="M24" s="118">
        <v>35.2</v>
      </c>
      <c r="N24" s="119">
        <v>2837</v>
      </c>
      <c r="O24" s="154" t="s">
        <v>439</v>
      </c>
      <c r="P24" s="154" t="s">
        <v>439</v>
      </c>
      <c r="Q24" s="154" t="s">
        <v>439</v>
      </c>
      <c r="R24" s="119">
        <v>49598</v>
      </c>
      <c r="S24" s="118">
        <v>906.3</v>
      </c>
      <c r="T24" s="155">
        <v>110</v>
      </c>
      <c r="U24" s="145"/>
    </row>
    <row r="25" spans="1:21" ht="23.25" customHeight="1">
      <c r="A25" s="123" t="s">
        <v>455</v>
      </c>
      <c r="B25" s="156"/>
      <c r="C25" s="119">
        <f>F25+I25+L25+R25</f>
        <v>64087</v>
      </c>
      <c r="D25" s="118">
        <v>1165.3</v>
      </c>
      <c r="E25" s="119">
        <v>86</v>
      </c>
      <c r="F25" s="119">
        <v>12105</v>
      </c>
      <c r="G25" s="118">
        <v>220.1</v>
      </c>
      <c r="H25" s="119">
        <v>454</v>
      </c>
      <c r="I25" s="119">
        <v>258</v>
      </c>
      <c r="J25" s="118">
        <v>4.7</v>
      </c>
      <c r="K25" s="119">
        <v>21316</v>
      </c>
      <c r="L25" s="119">
        <v>1867</v>
      </c>
      <c r="M25" s="118">
        <v>33.9</v>
      </c>
      <c r="N25" s="119">
        <v>2946</v>
      </c>
      <c r="O25" s="154" t="s">
        <v>439</v>
      </c>
      <c r="P25" s="154" t="s">
        <v>439</v>
      </c>
      <c r="Q25" s="154" t="s">
        <v>439</v>
      </c>
      <c r="R25" s="119">
        <v>49857</v>
      </c>
      <c r="S25" s="118">
        <v>906.6</v>
      </c>
      <c r="T25" s="155">
        <v>110</v>
      </c>
      <c r="U25" s="145"/>
    </row>
    <row r="26" spans="1:21" ht="23.25" customHeight="1">
      <c r="A26" s="123" t="s">
        <v>456</v>
      </c>
      <c r="B26" s="156"/>
      <c r="C26" s="119">
        <f>F26+I26+L26+R26</f>
        <v>64334</v>
      </c>
      <c r="D26" s="118">
        <v>1165.4</v>
      </c>
      <c r="E26" s="119">
        <v>86</v>
      </c>
      <c r="F26" s="119">
        <v>12205</v>
      </c>
      <c r="G26" s="118">
        <v>221.1</v>
      </c>
      <c r="H26" s="119">
        <v>452</v>
      </c>
      <c r="I26" s="119">
        <v>258</v>
      </c>
      <c r="J26" s="118">
        <v>4.7</v>
      </c>
      <c r="K26" s="119">
        <v>21397</v>
      </c>
      <c r="L26" s="119">
        <v>1700</v>
      </c>
      <c r="M26" s="118">
        <v>30.8</v>
      </c>
      <c r="N26" s="119">
        <v>3247</v>
      </c>
      <c r="O26" s="154" t="s">
        <v>439</v>
      </c>
      <c r="P26" s="154" t="s">
        <v>439</v>
      </c>
      <c r="Q26" s="154" t="s">
        <v>439</v>
      </c>
      <c r="R26" s="119">
        <v>50171</v>
      </c>
      <c r="S26" s="118">
        <v>908.8</v>
      </c>
      <c r="T26" s="155">
        <v>110</v>
      </c>
      <c r="U26" s="145"/>
    </row>
    <row r="27" spans="1:21" ht="23.25" customHeight="1">
      <c r="A27" s="123" t="s">
        <v>457</v>
      </c>
      <c r="B27" s="156"/>
      <c r="C27" s="119">
        <f>F27+I27+L27+R27</f>
        <v>64044</v>
      </c>
      <c r="D27" s="118">
        <v>1185.6</v>
      </c>
      <c r="E27" s="119">
        <v>84</v>
      </c>
      <c r="F27" s="119">
        <v>12201</v>
      </c>
      <c r="G27" s="118">
        <v>225.9</v>
      </c>
      <c r="H27" s="119">
        <v>443</v>
      </c>
      <c r="I27" s="119">
        <v>258</v>
      </c>
      <c r="J27" s="118">
        <v>4.8</v>
      </c>
      <c r="K27" s="119">
        <v>20938</v>
      </c>
      <c r="L27" s="119">
        <v>1694</v>
      </c>
      <c r="M27" s="118">
        <v>31.4</v>
      </c>
      <c r="N27" s="119">
        <v>3189</v>
      </c>
      <c r="O27" s="154" t="s">
        <v>439</v>
      </c>
      <c r="P27" s="154" t="s">
        <v>439</v>
      </c>
      <c r="Q27" s="154" t="s">
        <v>439</v>
      </c>
      <c r="R27" s="119">
        <v>49891</v>
      </c>
      <c r="S27" s="118">
        <v>923.6</v>
      </c>
      <c r="T27" s="155">
        <v>108</v>
      </c>
      <c r="U27" s="145"/>
    </row>
    <row r="28" spans="1:21" ht="15.75" customHeight="1">
      <c r="A28" s="123"/>
      <c r="B28" s="156"/>
      <c r="C28" s="119"/>
      <c r="D28" s="118"/>
      <c r="E28" s="119"/>
      <c r="F28" s="119"/>
      <c r="G28" s="118"/>
      <c r="H28" s="119"/>
      <c r="I28" s="119"/>
      <c r="J28" s="118"/>
      <c r="K28" s="119"/>
      <c r="L28" s="119"/>
      <c r="M28" s="118"/>
      <c r="N28" s="119"/>
      <c r="O28" s="157"/>
      <c r="P28" s="157"/>
      <c r="Q28" s="157"/>
      <c r="R28" s="119"/>
      <c r="S28" s="118"/>
      <c r="T28" s="155"/>
      <c r="U28" s="145"/>
    </row>
    <row r="29" spans="1:21" ht="23.25" customHeight="1">
      <c r="A29" s="123" t="s">
        <v>458</v>
      </c>
      <c r="B29" s="156"/>
      <c r="C29" s="119">
        <f>F29+I29+L29+R29</f>
        <v>63691</v>
      </c>
      <c r="D29" s="118">
        <v>1177.3</v>
      </c>
      <c r="E29" s="119">
        <v>85</v>
      </c>
      <c r="F29" s="119">
        <v>12245</v>
      </c>
      <c r="G29" s="118">
        <v>226.3</v>
      </c>
      <c r="H29" s="119">
        <v>442</v>
      </c>
      <c r="I29" s="119">
        <v>258</v>
      </c>
      <c r="J29" s="118">
        <v>4.8</v>
      </c>
      <c r="K29" s="119">
        <v>20969</v>
      </c>
      <c r="L29" s="119">
        <v>1458</v>
      </c>
      <c r="M29" s="118">
        <v>27</v>
      </c>
      <c r="N29" s="119">
        <v>3711</v>
      </c>
      <c r="O29" s="154" t="s">
        <v>439</v>
      </c>
      <c r="P29" s="154" t="s">
        <v>439</v>
      </c>
      <c r="Q29" s="154" t="s">
        <v>439</v>
      </c>
      <c r="R29" s="119">
        <v>49730</v>
      </c>
      <c r="S29" s="118">
        <v>919.2</v>
      </c>
      <c r="T29" s="155">
        <v>109</v>
      </c>
      <c r="U29" s="145"/>
    </row>
    <row r="30" spans="1:21" ht="23.25" customHeight="1">
      <c r="A30" s="123" t="s">
        <v>459</v>
      </c>
      <c r="B30" s="156"/>
      <c r="C30" s="119">
        <f>F30+I30+L30+R30</f>
        <v>63506</v>
      </c>
      <c r="D30" s="118">
        <v>1168.9</v>
      </c>
      <c r="E30" s="119">
        <v>85</v>
      </c>
      <c r="F30" s="119">
        <v>12214</v>
      </c>
      <c r="G30" s="118">
        <v>224.8</v>
      </c>
      <c r="H30" s="119">
        <v>445</v>
      </c>
      <c r="I30" s="119">
        <v>258</v>
      </c>
      <c r="J30" s="118">
        <v>4.7</v>
      </c>
      <c r="K30" s="119">
        <v>21058</v>
      </c>
      <c r="L30" s="119">
        <v>1215</v>
      </c>
      <c r="M30" s="118">
        <v>22.4</v>
      </c>
      <c r="N30" s="119">
        <v>4472</v>
      </c>
      <c r="O30" s="154" t="s">
        <v>439</v>
      </c>
      <c r="P30" s="154" t="s">
        <v>439</v>
      </c>
      <c r="Q30" s="154" t="s">
        <v>439</v>
      </c>
      <c r="R30" s="119">
        <v>49819</v>
      </c>
      <c r="S30" s="118">
        <v>917</v>
      </c>
      <c r="T30" s="155">
        <v>109</v>
      </c>
      <c r="U30" s="145"/>
    </row>
    <row r="31" spans="1:21" ht="23.25" customHeight="1">
      <c r="A31" s="123" t="s">
        <v>460</v>
      </c>
      <c r="B31" s="156"/>
      <c r="C31" s="119">
        <f>F31+I31+L31+R31</f>
        <v>64007</v>
      </c>
      <c r="D31" s="118">
        <v>1172.1</v>
      </c>
      <c r="E31" s="119">
        <v>85</v>
      </c>
      <c r="F31" s="119">
        <v>12046</v>
      </c>
      <c r="G31" s="118">
        <v>220.6</v>
      </c>
      <c r="H31" s="119">
        <v>453</v>
      </c>
      <c r="I31" s="119">
        <v>258</v>
      </c>
      <c r="J31" s="118">
        <v>4.7</v>
      </c>
      <c r="K31" s="119">
        <v>21167</v>
      </c>
      <c r="L31" s="119">
        <v>1170</v>
      </c>
      <c r="M31" s="118">
        <v>21.4</v>
      </c>
      <c r="N31" s="119">
        <v>4668</v>
      </c>
      <c r="O31" s="154" t="s">
        <v>439</v>
      </c>
      <c r="P31" s="154" t="s">
        <v>439</v>
      </c>
      <c r="Q31" s="154" t="s">
        <v>439</v>
      </c>
      <c r="R31" s="119">
        <v>50533</v>
      </c>
      <c r="S31" s="118">
        <v>925.3</v>
      </c>
      <c r="T31" s="155">
        <v>108</v>
      </c>
      <c r="U31" s="145"/>
    </row>
    <row r="32" spans="1:21" ht="23.25" customHeight="1">
      <c r="A32" s="123" t="s">
        <v>461</v>
      </c>
      <c r="B32" s="156"/>
      <c r="C32" s="119">
        <f>F32+I32+L32+R32</f>
        <v>64235</v>
      </c>
      <c r="D32" s="118">
        <v>1171.3</v>
      </c>
      <c r="E32" s="119">
        <v>85</v>
      </c>
      <c r="F32" s="119">
        <v>12041</v>
      </c>
      <c r="G32" s="118">
        <v>219.7</v>
      </c>
      <c r="H32" s="119">
        <v>455</v>
      </c>
      <c r="I32" s="119">
        <v>108</v>
      </c>
      <c r="J32" s="118">
        <v>2</v>
      </c>
      <c r="K32" s="119">
        <v>50778</v>
      </c>
      <c r="L32" s="119">
        <v>1118</v>
      </c>
      <c r="M32" s="118">
        <v>20.4</v>
      </c>
      <c r="N32" s="119">
        <v>4905</v>
      </c>
      <c r="O32" s="154" t="s">
        <v>439</v>
      </c>
      <c r="P32" s="154" t="s">
        <v>439</v>
      </c>
      <c r="Q32" s="154" t="s">
        <v>439</v>
      </c>
      <c r="R32" s="119">
        <v>50968</v>
      </c>
      <c r="S32" s="118">
        <v>929.4</v>
      </c>
      <c r="T32" s="155">
        <v>108</v>
      </c>
      <c r="U32" s="145"/>
    </row>
    <row r="33" spans="1:21" ht="23.25" customHeight="1">
      <c r="A33" s="123" t="s">
        <v>462</v>
      </c>
      <c r="B33" s="156"/>
      <c r="C33" s="119">
        <f>F33+I33+L33+R33</f>
        <v>64427</v>
      </c>
      <c r="D33" s="118">
        <v>1160.7</v>
      </c>
      <c r="E33" s="119">
        <v>86</v>
      </c>
      <c r="F33" s="119">
        <v>12041</v>
      </c>
      <c r="G33" s="118">
        <v>216.9</v>
      </c>
      <c r="H33" s="119">
        <v>461</v>
      </c>
      <c r="I33" s="119">
        <v>42</v>
      </c>
      <c r="J33" s="118">
        <v>0.8</v>
      </c>
      <c r="K33" s="119">
        <v>132157</v>
      </c>
      <c r="L33" s="119">
        <v>1015</v>
      </c>
      <c r="M33" s="118">
        <v>18.3</v>
      </c>
      <c r="N33" s="119">
        <v>5469</v>
      </c>
      <c r="O33" s="154" t="s">
        <v>439</v>
      </c>
      <c r="P33" s="154" t="s">
        <v>439</v>
      </c>
      <c r="Q33" s="154" t="s">
        <v>439</v>
      </c>
      <c r="R33" s="119">
        <v>51329</v>
      </c>
      <c r="S33" s="118">
        <v>924.8</v>
      </c>
      <c r="T33" s="155">
        <v>108</v>
      </c>
      <c r="U33" s="145"/>
    </row>
    <row r="34" spans="1:21" ht="15.75" customHeight="1">
      <c r="A34" s="123"/>
      <c r="B34" s="156"/>
      <c r="C34" s="119"/>
      <c r="D34" s="118"/>
      <c r="E34" s="119"/>
      <c r="F34" s="119"/>
      <c r="G34" s="118"/>
      <c r="H34" s="119"/>
      <c r="I34" s="119"/>
      <c r="J34" s="118"/>
      <c r="K34" s="119"/>
      <c r="L34" s="119"/>
      <c r="M34" s="118"/>
      <c r="N34" s="119"/>
      <c r="O34" s="157"/>
      <c r="P34" s="157"/>
      <c r="Q34" s="157"/>
      <c r="R34" s="119"/>
      <c r="S34" s="118"/>
      <c r="T34" s="155"/>
      <c r="U34" s="145"/>
    </row>
    <row r="35" spans="1:21" ht="23.25" customHeight="1">
      <c r="A35" s="123" t="s">
        <v>463</v>
      </c>
      <c r="B35" s="156"/>
      <c r="C35" s="119">
        <f>F35+I35+L35+R35</f>
        <v>64761</v>
      </c>
      <c r="D35" s="118">
        <v>1162.5</v>
      </c>
      <c r="E35" s="119">
        <v>86</v>
      </c>
      <c r="F35" s="119">
        <v>11980</v>
      </c>
      <c r="G35" s="118">
        <v>215</v>
      </c>
      <c r="H35" s="119">
        <v>465</v>
      </c>
      <c r="I35" s="119">
        <v>42</v>
      </c>
      <c r="J35" s="118">
        <v>0.8</v>
      </c>
      <c r="K35" s="119">
        <v>132643</v>
      </c>
      <c r="L35" s="119">
        <v>886</v>
      </c>
      <c r="M35" s="118">
        <v>15.9</v>
      </c>
      <c r="N35" s="119">
        <v>6288</v>
      </c>
      <c r="O35" s="154" t="s">
        <v>439</v>
      </c>
      <c r="P35" s="154" t="s">
        <v>439</v>
      </c>
      <c r="Q35" s="154" t="s">
        <v>439</v>
      </c>
      <c r="R35" s="119">
        <v>51853</v>
      </c>
      <c r="S35" s="118">
        <v>930.8</v>
      </c>
      <c r="T35" s="155">
        <v>107</v>
      </c>
      <c r="U35" s="145"/>
    </row>
    <row r="36" spans="1:21" ht="23.25" customHeight="1">
      <c r="A36" s="123" t="s">
        <v>464</v>
      </c>
      <c r="B36" s="156"/>
      <c r="C36" s="119">
        <f>F36+I36+L36+R36</f>
        <v>64729</v>
      </c>
      <c r="D36" s="158">
        <v>1160.4</v>
      </c>
      <c r="E36" s="159">
        <v>86</v>
      </c>
      <c r="F36" s="159">
        <v>11980</v>
      </c>
      <c r="G36" s="158">
        <v>214.8</v>
      </c>
      <c r="H36" s="159">
        <v>466</v>
      </c>
      <c r="I36" s="159">
        <v>48</v>
      </c>
      <c r="J36" s="158">
        <v>0.9</v>
      </c>
      <c r="K36" s="159">
        <v>116206</v>
      </c>
      <c r="L36" s="159">
        <v>505</v>
      </c>
      <c r="M36" s="158">
        <v>9.1</v>
      </c>
      <c r="N36" s="159">
        <v>11045</v>
      </c>
      <c r="O36" s="154" t="s">
        <v>439</v>
      </c>
      <c r="P36" s="154" t="s">
        <v>439</v>
      </c>
      <c r="Q36" s="154" t="s">
        <v>439</v>
      </c>
      <c r="R36" s="159">
        <v>52196</v>
      </c>
      <c r="S36" s="158">
        <v>935.8</v>
      </c>
      <c r="T36" s="160">
        <v>107</v>
      </c>
      <c r="U36" s="145"/>
    </row>
    <row r="37" spans="1:21" ht="23.25" customHeight="1">
      <c r="A37" s="123" t="s">
        <v>465</v>
      </c>
      <c r="B37" s="156"/>
      <c r="C37" s="119">
        <f>F37+I37+L37+R37+O37</f>
        <v>65242</v>
      </c>
      <c r="D37" s="158">
        <v>1168.2</v>
      </c>
      <c r="E37" s="159">
        <v>86</v>
      </c>
      <c r="F37" s="159">
        <v>11945</v>
      </c>
      <c r="G37" s="158">
        <v>213.9</v>
      </c>
      <c r="H37" s="159">
        <v>468</v>
      </c>
      <c r="I37" s="159">
        <v>44</v>
      </c>
      <c r="J37" s="158">
        <v>0.8</v>
      </c>
      <c r="K37" s="159">
        <v>126932</v>
      </c>
      <c r="L37" s="159">
        <v>505</v>
      </c>
      <c r="M37" s="158">
        <v>9</v>
      </c>
      <c r="N37" s="159">
        <v>11059</v>
      </c>
      <c r="O37" s="2">
        <v>14190</v>
      </c>
      <c r="P37" s="3">
        <v>254.1</v>
      </c>
      <c r="Q37" s="4">
        <v>393.6</v>
      </c>
      <c r="R37" s="159">
        <v>38558</v>
      </c>
      <c r="S37" s="158">
        <v>690.4</v>
      </c>
      <c r="T37" s="160">
        <v>144.8</v>
      </c>
      <c r="U37" s="145"/>
    </row>
    <row r="38" spans="1:21" ht="23.25" customHeight="1">
      <c r="A38" s="123" t="s">
        <v>70</v>
      </c>
      <c r="B38" s="156"/>
      <c r="C38" s="119">
        <v>65117</v>
      </c>
      <c r="D38" s="158">
        <v>1165.5</v>
      </c>
      <c r="E38" s="159">
        <v>86</v>
      </c>
      <c r="F38" s="159">
        <v>11945</v>
      </c>
      <c r="G38" s="158">
        <v>213.8</v>
      </c>
      <c r="H38" s="159">
        <v>468</v>
      </c>
      <c r="I38" s="159">
        <v>48</v>
      </c>
      <c r="J38" s="158">
        <v>0.9</v>
      </c>
      <c r="K38" s="159">
        <v>116396</v>
      </c>
      <c r="L38" s="159">
        <v>505</v>
      </c>
      <c r="M38" s="158">
        <v>9</v>
      </c>
      <c r="N38" s="159">
        <v>11063</v>
      </c>
      <c r="O38" s="2">
        <v>14462</v>
      </c>
      <c r="P38" s="3">
        <v>258.9</v>
      </c>
      <c r="Q38" s="4">
        <v>386</v>
      </c>
      <c r="R38" s="159">
        <v>38157</v>
      </c>
      <c r="S38" s="158">
        <v>683</v>
      </c>
      <c r="T38" s="160">
        <v>146</v>
      </c>
      <c r="U38" s="145"/>
    </row>
    <row r="39" spans="1:21" ht="23.25" customHeight="1">
      <c r="A39" s="123" t="s">
        <v>305</v>
      </c>
      <c r="B39" s="156"/>
      <c r="C39" s="119">
        <v>64908</v>
      </c>
      <c r="D39" s="158">
        <v>1161.0200763746152</v>
      </c>
      <c r="E39" s="159">
        <v>86</v>
      </c>
      <c r="F39" s="159">
        <v>11955</v>
      </c>
      <c r="G39" s="158">
        <v>213.8</v>
      </c>
      <c r="H39" s="159">
        <v>468</v>
      </c>
      <c r="I39" s="159">
        <v>44</v>
      </c>
      <c r="J39" s="158">
        <v>0.8</v>
      </c>
      <c r="K39" s="159">
        <v>127059.11363636363</v>
      </c>
      <c r="L39" s="159">
        <v>452</v>
      </c>
      <c r="M39" s="158">
        <v>8.1</v>
      </c>
      <c r="N39" s="159">
        <v>12368.586283185841</v>
      </c>
      <c r="O39" s="2">
        <v>14668</v>
      </c>
      <c r="P39" s="3">
        <v>262.4</v>
      </c>
      <c r="Q39" s="4">
        <v>381</v>
      </c>
      <c r="R39" s="159">
        <v>37789</v>
      </c>
      <c r="S39" s="158">
        <v>675.9</v>
      </c>
      <c r="T39" s="160">
        <v>148</v>
      </c>
      <c r="U39" s="145"/>
    </row>
    <row r="40" spans="1:21" ht="15.75" customHeight="1">
      <c r="A40" s="123"/>
      <c r="B40" s="156"/>
      <c r="C40" s="119"/>
      <c r="D40" s="158"/>
      <c r="E40" s="159"/>
      <c r="F40" s="159"/>
      <c r="G40" s="158"/>
      <c r="H40" s="159"/>
      <c r="I40" s="159"/>
      <c r="J40" s="158"/>
      <c r="K40" s="159"/>
      <c r="L40" s="159"/>
      <c r="M40" s="158"/>
      <c r="N40" s="159"/>
      <c r="O40" s="2"/>
      <c r="P40" s="3"/>
      <c r="Q40" s="4"/>
      <c r="R40" s="159"/>
      <c r="S40" s="158"/>
      <c r="T40" s="160"/>
      <c r="U40" s="145"/>
    </row>
    <row r="41" spans="1:21" ht="22.5" customHeight="1">
      <c r="A41" s="123" t="s">
        <v>381</v>
      </c>
      <c r="B41" s="156"/>
      <c r="C41" s="119">
        <v>64972</v>
      </c>
      <c r="D41" s="158">
        <v>1162.2898032200358</v>
      </c>
      <c r="E41" s="159">
        <v>86</v>
      </c>
      <c r="F41" s="159">
        <v>11883</v>
      </c>
      <c r="G41" s="158">
        <v>212.57602862254024</v>
      </c>
      <c r="H41" s="159">
        <v>470.41992762770343</v>
      </c>
      <c r="I41" s="159">
        <v>44</v>
      </c>
      <c r="J41" s="158">
        <v>0.8</v>
      </c>
      <c r="K41" s="159">
        <v>127045.45454545454</v>
      </c>
      <c r="L41" s="159">
        <v>441</v>
      </c>
      <c r="M41" s="158">
        <v>7.9</v>
      </c>
      <c r="N41" s="159">
        <v>12675.736961451246</v>
      </c>
      <c r="O41" s="2">
        <v>14608</v>
      </c>
      <c r="P41" s="3">
        <v>261.3237924865832</v>
      </c>
      <c r="Q41" s="4">
        <v>382.6670317634173</v>
      </c>
      <c r="R41" s="159">
        <v>37996</v>
      </c>
      <c r="S41" s="158">
        <v>679.7137745974956</v>
      </c>
      <c r="T41" s="160">
        <v>147.12074955258447</v>
      </c>
      <c r="U41" s="145"/>
    </row>
    <row r="42" spans="1:21" ht="23.25" customHeight="1">
      <c r="A42" s="127" t="s">
        <v>466</v>
      </c>
      <c r="B42" s="161"/>
      <c r="C42" s="128">
        <f>F42+I42+L42+R42+O42</f>
        <v>64767</v>
      </c>
      <c r="D42" s="162">
        <v>1158.8298443370907</v>
      </c>
      <c r="E42" s="163">
        <v>86.293945991</v>
      </c>
      <c r="F42" s="163">
        <v>11859</v>
      </c>
      <c r="G42" s="162">
        <v>212.18464841653247</v>
      </c>
      <c r="H42" s="163">
        <v>471.287629648</v>
      </c>
      <c r="I42" s="163">
        <v>52</v>
      </c>
      <c r="J42" s="162">
        <v>0.9303989980318483</v>
      </c>
      <c r="K42" s="163">
        <v>107480.76923</v>
      </c>
      <c r="L42" s="163">
        <v>391</v>
      </c>
      <c r="M42" s="162">
        <v>6.995884773662551</v>
      </c>
      <c r="N42" s="163">
        <v>14294.117647</v>
      </c>
      <c r="O42" s="164">
        <v>14352</v>
      </c>
      <c r="P42" s="165">
        <v>256.7901234567901</v>
      </c>
      <c r="Q42" s="166">
        <v>389.423076923</v>
      </c>
      <c r="R42" s="163">
        <v>38113</v>
      </c>
      <c r="S42" s="162">
        <v>681.9287886920737</v>
      </c>
      <c r="T42" s="167">
        <v>146.642877758</v>
      </c>
      <c r="U42" s="145"/>
    </row>
    <row r="43" spans="1:21" ht="23.25" customHeight="1" thickBot="1">
      <c r="A43" s="135" t="s">
        <v>467</v>
      </c>
      <c r="B43" s="168">
        <v>5586000</v>
      </c>
      <c r="C43" s="136">
        <f>F43+I43+L43+R43+O43</f>
        <v>64760</v>
      </c>
      <c r="D43" s="170">
        <f>C43/$B43*100000</f>
        <v>1159.326888650197</v>
      </c>
      <c r="E43" s="169">
        <f>$B43/C43</f>
        <v>86.25694873378629</v>
      </c>
      <c r="F43" s="169">
        <v>11830</v>
      </c>
      <c r="G43" s="170">
        <f>F43/$B43*100000</f>
        <v>211.77944862155388</v>
      </c>
      <c r="H43" s="169">
        <f>$B43/F43</f>
        <v>472.18934911242604</v>
      </c>
      <c r="I43" s="169">
        <v>52</v>
      </c>
      <c r="J43" s="170">
        <f>I43/$B43*100000</f>
        <v>0.9308986752595776</v>
      </c>
      <c r="K43" s="169">
        <f>$B43/I43</f>
        <v>107423.07692307692</v>
      </c>
      <c r="L43" s="169">
        <v>391</v>
      </c>
      <c r="M43" s="170">
        <f>L43/$B43*100000</f>
        <v>6.999641962047978</v>
      </c>
      <c r="N43" s="169">
        <f>$B43/L43</f>
        <v>14286.445012787724</v>
      </c>
      <c r="O43" s="37">
        <v>14263</v>
      </c>
      <c r="P43" s="170">
        <f>O43/$B43*100000</f>
        <v>255.33476548514142</v>
      </c>
      <c r="Q43" s="169">
        <f>$B43/O43</f>
        <v>391.64271191194</v>
      </c>
      <c r="R43" s="169">
        <v>38224</v>
      </c>
      <c r="S43" s="170">
        <f>R43/$B43*100000</f>
        <v>684.2821339061941</v>
      </c>
      <c r="T43" s="169">
        <f>$B43/R43</f>
        <v>146.13855169527</v>
      </c>
      <c r="U43" s="145"/>
    </row>
    <row r="44" spans="1:21" ht="15" customHeight="1">
      <c r="A44" s="143" t="s">
        <v>89</v>
      </c>
      <c r="B44" s="143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45"/>
    </row>
    <row r="45" spans="1:21" ht="15" customHeight="1">
      <c r="A45" s="143" t="s">
        <v>90</v>
      </c>
      <c r="B45" s="143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45"/>
    </row>
    <row r="46" spans="1:21" ht="15" customHeight="1">
      <c r="A46" s="143" t="s">
        <v>91</v>
      </c>
      <c r="B46" s="14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45"/>
    </row>
    <row r="47" spans="1:21" ht="14.25">
      <c r="A47" s="144"/>
      <c r="B47" s="144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45"/>
    </row>
    <row r="48" spans="1:21" ht="14.25">
      <c r="A48" s="144"/>
      <c r="B48" s="144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45"/>
    </row>
    <row r="49" spans="1:21" ht="14.25">
      <c r="A49" s="144"/>
      <c r="B49" s="144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45"/>
    </row>
    <row r="50" spans="1:21" ht="14.25">
      <c r="A50" s="144"/>
      <c r="B50" s="144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45"/>
    </row>
    <row r="51" spans="1:21" ht="14.25">
      <c r="A51" s="144"/>
      <c r="B51" s="144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45"/>
    </row>
    <row r="52" spans="1:21" ht="14.25">
      <c r="A52" s="144"/>
      <c r="B52" s="144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45"/>
    </row>
    <row r="53" spans="1:21" ht="14.25">
      <c r="A53" s="144"/>
      <c r="B53" s="144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45"/>
    </row>
    <row r="54" spans="1:21" ht="14.25">
      <c r="A54" s="144"/>
      <c r="B54" s="144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45"/>
    </row>
    <row r="55" spans="1:21" ht="14.25">
      <c r="A55" s="144"/>
      <c r="B55" s="144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45"/>
    </row>
    <row r="56" spans="1:21" ht="14.25">
      <c r="A56" s="144"/>
      <c r="B56" s="144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45"/>
    </row>
    <row r="57" spans="1:21" ht="14.25">
      <c r="A57" s="144"/>
      <c r="B57" s="144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45"/>
    </row>
    <row r="58" spans="1:21" ht="14.25">
      <c r="A58" s="144"/>
      <c r="B58" s="144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45"/>
    </row>
    <row r="59" spans="1:21" ht="14.25">
      <c r="A59" s="144"/>
      <c r="B59" s="144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45"/>
    </row>
    <row r="60" spans="1:21" ht="14.25">
      <c r="A60" s="144"/>
      <c r="B60" s="144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45"/>
    </row>
    <row r="61" spans="1:21" ht="14.25">
      <c r="A61" s="144"/>
      <c r="B61" s="144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45"/>
    </row>
    <row r="62" spans="1:21" ht="14.25">
      <c r="A62" s="144"/>
      <c r="B62" s="144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45"/>
    </row>
    <row r="63" spans="1:21" ht="14.25">
      <c r="A63" s="144"/>
      <c r="B63" s="144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45"/>
    </row>
    <row r="64" spans="1:21" ht="14.25">
      <c r="A64" s="144"/>
      <c r="B64" s="144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45"/>
    </row>
    <row r="65" spans="1:21" ht="14.25">
      <c r="A65" s="144"/>
      <c r="B65" s="144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45"/>
    </row>
    <row r="66" spans="1:21" ht="14.25">
      <c r="A66" s="144"/>
      <c r="B66" s="144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45"/>
    </row>
    <row r="67" spans="1:21" ht="14.25">
      <c r="A67" s="144"/>
      <c r="B67" s="144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45"/>
    </row>
    <row r="68" spans="1:21" ht="14.25">
      <c r="A68" s="144"/>
      <c r="B68" s="144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45"/>
    </row>
    <row r="69" spans="1:21" ht="14.25">
      <c r="A69" s="144"/>
      <c r="B69" s="144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45"/>
    </row>
    <row r="70" spans="1:21" ht="14.25">
      <c r="A70" s="144"/>
      <c r="B70" s="144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45"/>
    </row>
    <row r="71" spans="1:21" ht="14.25">
      <c r="A71" s="144"/>
      <c r="B71" s="144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45"/>
    </row>
    <row r="72" spans="1:21" ht="14.25">
      <c r="A72" s="144"/>
      <c r="B72" s="144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45"/>
    </row>
    <row r="73" spans="1:21" ht="14.25">
      <c r="A73" s="144"/>
      <c r="B73" s="144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45"/>
    </row>
    <row r="74" spans="1:21" ht="14.25">
      <c r="A74" s="144"/>
      <c r="B74" s="144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45"/>
    </row>
    <row r="75" spans="1:21" ht="14.25">
      <c r="A75" s="144"/>
      <c r="B75" s="144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45"/>
    </row>
    <row r="76" spans="1:21" ht="14.25">
      <c r="A76" s="144"/>
      <c r="B76" s="144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45"/>
    </row>
    <row r="77" spans="1:21" ht="14.25">
      <c r="A77" s="144"/>
      <c r="B77" s="144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45"/>
    </row>
    <row r="78" spans="1:21" ht="14.25">
      <c r="A78" s="144"/>
      <c r="B78" s="144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45"/>
    </row>
    <row r="79" spans="1:21" ht="14.25">
      <c r="A79" s="144"/>
      <c r="B79" s="144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45"/>
    </row>
    <row r="80" spans="1:21" ht="14.25">
      <c r="A80" s="144"/>
      <c r="B80" s="144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45"/>
    </row>
    <row r="81" spans="1:21" ht="14.25">
      <c r="A81" s="144"/>
      <c r="B81" s="144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45"/>
    </row>
    <row r="82" spans="1:21" ht="14.25">
      <c r="A82" s="144"/>
      <c r="B82" s="144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45"/>
    </row>
    <row r="83" spans="1:21" ht="14.25">
      <c r="A83" s="144"/>
      <c r="B83" s="144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45"/>
    </row>
    <row r="84" spans="1:21" ht="14.25">
      <c r="A84" s="144"/>
      <c r="B84" s="144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45"/>
    </row>
    <row r="85" spans="1:21" ht="14.25">
      <c r="A85" s="144"/>
      <c r="B85" s="144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45"/>
    </row>
    <row r="86" spans="1:21" ht="14.25">
      <c r="A86" s="144"/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</row>
    <row r="87" spans="1:21" ht="14.25">
      <c r="A87" s="144"/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</row>
    <row r="88" spans="1:21" ht="14.25">
      <c r="A88" s="144"/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</row>
    <row r="89" spans="1:21" ht="14.25">
      <c r="A89" s="144"/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1" ht="14.25">
      <c r="A90" s="144"/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</row>
    <row r="91" spans="1:21" ht="14.25">
      <c r="A91" s="144"/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</row>
    <row r="92" spans="1:21" ht="14.25">
      <c r="A92" s="144"/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</row>
    <row r="93" spans="1:21" ht="14.25">
      <c r="A93" s="144"/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</row>
    <row r="94" spans="1:21" ht="14.25">
      <c r="A94" s="144"/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</row>
    <row r="95" spans="1:21" ht="14.25">
      <c r="A95" s="144"/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</row>
    <row r="96" spans="1:21" ht="14.25">
      <c r="A96" s="144"/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</row>
    <row r="97" spans="1:21" ht="14.25">
      <c r="A97" s="144"/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</row>
    <row r="98" spans="1:21" ht="14.25">
      <c r="A98" s="144"/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</row>
    <row r="99" spans="1:21" ht="14.25">
      <c r="A99" s="144"/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</row>
    <row r="100" spans="1:21" ht="14.25">
      <c r="A100" s="144"/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</row>
    <row r="101" spans="1:21" ht="14.25">
      <c r="A101" s="144"/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</row>
    <row r="102" spans="1:21" ht="14.25">
      <c r="A102" s="146"/>
      <c r="B102" s="146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</row>
    <row r="103" spans="1:21" ht="14.25">
      <c r="A103" s="146"/>
      <c r="B103" s="146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</row>
    <row r="104" spans="1:21" ht="14.25">
      <c r="A104" s="146"/>
      <c r="B104" s="146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</row>
    <row r="105" spans="1:21" ht="14.25">
      <c r="A105" s="146"/>
      <c r="B105" s="146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</row>
    <row r="106" spans="1:21" ht="14.25">
      <c r="A106" s="146"/>
      <c r="B106" s="146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</row>
    <row r="107" spans="1:21" ht="14.25">
      <c r="A107" s="146"/>
      <c r="B107" s="146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</row>
    <row r="108" spans="1:21" ht="14.25">
      <c r="A108" s="146"/>
      <c r="B108" s="146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</row>
    <row r="109" spans="1:21" ht="14.25">
      <c r="A109" s="146"/>
      <c r="B109" s="146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</row>
    <row r="110" spans="1:21" ht="14.25">
      <c r="A110" s="146"/>
      <c r="B110" s="146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</row>
    <row r="111" spans="1:21" ht="14.25">
      <c r="A111" s="146"/>
      <c r="B111" s="146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</row>
    <row r="112" spans="1:21" ht="14.25">
      <c r="A112" s="146"/>
      <c r="B112" s="146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</row>
    <row r="113" spans="1:21" ht="14.25">
      <c r="A113" s="146"/>
      <c r="B113" s="146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</row>
    <row r="114" spans="1:21" ht="14.25">
      <c r="A114" s="146"/>
      <c r="B114" s="146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</row>
    <row r="115" spans="1:21" ht="14.25">
      <c r="A115" s="146"/>
      <c r="B115" s="146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</row>
    <row r="116" spans="1:21" ht="14.25">
      <c r="A116" s="146"/>
      <c r="B116" s="146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</row>
    <row r="117" spans="1:21" ht="14.25">
      <c r="A117" s="146"/>
      <c r="B117" s="146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</row>
    <row r="118" spans="1:21" ht="14.25">
      <c r="A118" s="146"/>
      <c r="B118" s="146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</row>
    <row r="119" spans="1:21" ht="14.25">
      <c r="A119" s="146"/>
      <c r="B119" s="146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</row>
    <row r="120" spans="1:2" ht="14.25">
      <c r="A120" s="147"/>
      <c r="B120" s="147"/>
    </row>
    <row r="121" spans="1:2" ht="14.25">
      <c r="A121" s="147"/>
      <c r="B121" s="147"/>
    </row>
    <row r="122" spans="1:2" ht="14.25">
      <c r="A122" s="147"/>
      <c r="B122" s="147"/>
    </row>
    <row r="123" spans="1:2" ht="14.25">
      <c r="A123" s="147"/>
      <c r="B123" s="147"/>
    </row>
    <row r="124" spans="1:2" ht="14.25">
      <c r="A124" s="147"/>
      <c r="B124" s="147"/>
    </row>
    <row r="125" spans="1:2" ht="14.25">
      <c r="A125" s="147"/>
      <c r="B125" s="147"/>
    </row>
    <row r="126" spans="1:2" ht="14.25">
      <c r="A126" s="147"/>
      <c r="B126" s="147"/>
    </row>
    <row r="127" spans="1:2" ht="14.25">
      <c r="A127" s="147"/>
      <c r="B127" s="147"/>
    </row>
    <row r="128" spans="1:2" ht="14.25">
      <c r="A128" s="147"/>
      <c r="B128" s="147"/>
    </row>
    <row r="129" spans="1:2" ht="14.25">
      <c r="A129" s="147"/>
      <c r="B129" s="147"/>
    </row>
    <row r="130" spans="1:2" ht="14.25">
      <c r="A130" s="147"/>
      <c r="B130" s="147"/>
    </row>
    <row r="131" spans="1:2" ht="14.25">
      <c r="A131" s="147"/>
      <c r="B131" s="147"/>
    </row>
    <row r="132" spans="1:2" ht="14.25">
      <c r="A132" s="147"/>
      <c r="B132" s="147"/>
    </row>
    <row r="133" spans="1:2" ht="14.25">
      <c r="A133" s="147"/>
      <c r="B133" s="147"/>
    </row>
    <row r="134" spans="1:2" ht="14.25">
      <c r="A134" s="147"/>
      <c r="B134" s="147"/>
    </row>
    <row r="135" spans="1:2" ht="14.25">
      <c r="A135" s="147"/>
      <c r="B135" s="147"/>
    </row>
    <row r="136" spans="1:2" ht="14.25">
      <c r="A136" s="147"/>
      <c r="B136" s="147"/>
    </row>
    <row r="137" spans="1:2" ht="14.25">
      <c r="A137" s="147"/>
      <c r="B137" s="147"/>
    </row>
    <row r="138" spans="1:2" ht="14.25">
      <c r="A138" s="147"/>
      <c r="B138" s="147"/>
    </row>
    <row r="139" spans="1:2" ht="14.25">
      <c r="A139" s="147"/>
      <c r="B139" s="147"/>
    </row>
    <row r="140" spans="1:2" ht="14.25">
      <c r="A140" s="147"/>
      <c r="B140" s="147"/>
    </row>
    <row r="141" spans="1:2" ht="14.25">
      <c r="A141" s="147"/>
      <c r="B141" s="147"/>
    </row>
    <row r="142" spans="1:2" ht="14.25">
      <c r="A142" s="147"/>
      <c r="B142" s="147"/>
    </row>
    <row r="143" spans="1:2" ht="14.25">
      <c r="A143" s="147"/>
      <c r="B143" s="147"/>
    </row>
    <row r="144" spans="1:2" ht="14.25">
      <c r="A144" s="147"/>
      <c r="B144" s="147"/>
    </row>
    <row r="145" spans="1:2" ht="14.25">
      <c r="A145" s="147"/>
      <c r="B145" s="147"/>
    </row>
    <row r="146" spans="1:2" ht="14.25">
      <c r="A146" s="147"/>
      <c r="B146" s="147"/>
    </row>
    <row r="147" spans="1:2" ht="14.25">
      <c r="A147" s="147"/>
      <c r="B147" s="147"/>
    </row>
    <row r="148" spans="1:2" ht="14.25">
      <c r="A148" s="147"/>
      <c r="B148" s="147"/>
    </row>
    <row r="149" spans="1:2" ht="14.25">
      <c r="A149" s="147"/>
      <c r="B149" s="147"/>
    </row>
    <row r="150" spans="1:2" ht="14.25">
      <c r="A150" s="147"/>
      <c r="B150" s="147"/>
    </row>
    <row r="151" spans="1:2" ht="14.25">
      <c r="A151" s="147"/>
      <c r="B151" s="147"/>
    </row>
    <row r="152" spans="1:2" ht="14.25">
      <c r="A152" s="147"/>
      <c r="B152" s="147"/>
    </row>
    <row r="153" spans="1:2" ht="14.25">
      <c r="A153" s="147"/>
      <c r="B153" s="147"/>
    </row>
    <row r="154" spans="1:2" ht="14.25">
      <c r="A154" s="147"/>
      <c r="B154" s="147"/>
    </row>
    <row r="155" spans="1:2" ht="14.25">
      <c r="A155" s="147"/>
      <c r="B155" s="147"/>
    </row>
    <row r="156" spans="1:2" ht="14.25">
      <c r="A156" s="147"/>
      <c r="B156" s="147"/>
    </row>
    <row r="157" spans="1:2" ht="14.25">
      <c r="A157" s="147"/>
      <c r="B157" s="147"/>
    </row>
    <row r="158" spans="1:2" ht="14.25">
      <c r="A158" s="147"/>
      <c r="B158" s="147"/>
    </row>
    <row r="159" spans="1:2" ht="14.25">
      <c r="A159" s="147"/>
      <c r="B159" s="147"/>
    </row>
    <row r="160" spans="1:2" ht="14.25">
      <c r="A160" s="147"/>
      <c r="B160" s="147"/>
    </row>
    <row r="161" spans="1:2" ht="14.25">
      <c r="A161" s="147"/>
      <c r="B161" s="147"/>
    </row>
    <row r="162" spans="1:2" ht="14.25">
      <c r="A162" s="147"/>
      <c r="B162" s="147"/>
    </row>
    <row r="163" spans="1:2" ht="14.25">
      <c r="A163" s="147"/>
      <c r="B163" s="147"/>
    </row>
    <row r="164" spans="1:2" ht="14.25">
      <c r="A164" s="147"/>
      <c r="B164" s="147"/>
    </row>
    <row r="165" spans="1:2" ht="14.25">
      <c r="A165" s="147"/>
      <c r="B165" s="147"/>
    </row>
    <row r="166" spans="1:2" ht="14.25">
      <c r="A166" s="147"/>
      <c r="B166" s="147"/>
    </row>
    <row r="167" spans="1:2" ht="14.25">
      <c r="A167" s="147"/>
      <c r="B167" s="147"/>
    </row>
    <row r="168" spans="1:2" ht="14.25">
      <c r="A168" s="147"/>
      <c r="B168" s="147"/>
    </row>
    <row r="169" spans="1:2" ht="14.25">
      <c r="A169" s="147"/>
      <c r="B169" s="147"/>
    </row>
    <row r="170" spans="1:2" ht="14.25">
      <c r="A170" s="147"/>
      <c r="B170" s="147"/>
    </row>
    <row r="171" spans="1:2" ht="14.25">
      <c r="A171" s="147"/>
      <c r="B171" s="147"/>
    </row>
    <row r="172" spans="1:2" ht="14.25">
      <c r="A172" s="147"/>
      <c r="B172" s="147"/>
    </row>
    <row r="173" spans="1:2" ht="14.25">
      <c r="A173" s="147"/>
      <c r="B173" s="147"/>
    </row>
    <row r="174" spans="1:2" ht="14.25">
      <c r="A174" s="147"/>
      <c r="B174" s="147"/>
    </row>
    <row r="175" spans="1:2" ht="14.25">
      <c r="A175" s="147"/>
      <c r="B175" s="147"/>
    </row>
    <row r="176" spans="1:2" ht="14.25">
      <c r="A176" s="147"/>
      <c r="B176" s="147"/>
    </row>
    <row r="177" spans="1:2" ht="14.25">
      <c r="A177" s="147"/>
      <c r="B177" s="147"/>
    </row>
    <row r="178" spans="1:2" ht="14.25">
      <c r="A178" s="147"/>
      <c r="B178" s="147"/>
    </row>
    <row r="179" spans="1:2" ht="14.25">
      <c r="A179" s="147"/>
      <c r="B179" s="147"/>
    </row>
    <row r="180" spans="1:2" ht="14.25">
      <c r="A180" s="147"/>
      <c r="B180" s="147"/>
    </row>
    <row r="181" spans="1:2" ht="14.25">
      <c r="A181" s="147"/>
      <c r="B181" s="147"/>
    </row>
    <row r="182" spans="1:2" ht="14.25">
      <c r="A182" s="147"/>
      <c r="B182" s="147"/>
    </row>
    <row r="183" spans="1:2" ht="14.25">
      <c r="A183" s="147"/>
      <c r="B183" s="147"/>
    </row>
    <row r="184" spans="1:2" ht="14.25">
      <c r="A184" s="147"/>
      <c r="B184" s="147"/>
    </row>
    <row r="185" spans="1:2" ht="14.25">
      <c r="A185" s="147"/>
      <c r="B185" s="147"/>
    </row>
    <row r="186" spans="1:2" ht="14.25">
      <c r="A186" s="147"/>
      <c r="B186" s="147"/>
    </row>
    <row r="187" spans="1:2" ht="14.25">
      <c r="A187" s="147"/>
      <c r="B187" s="147"/>
    </row>
    <row r="188" spans="1:2" ht="14.25">
      <c r="A188" s="147"/>
      <c r="B188" s="147"/>
    </row>
    <row r="189" spans="1:2" ht="14.25">
      <c r="A189" s="147"/>
      <c r="B189" s="147"/>
    </row>
    <row r="190" spans="1:2" ht="14.25">
      <c r="A190" s="147"/>
      <c r="B190" s="147"/>
    </row>
    <row r="191" spans="1:2" ht="14.25">
      <c r="A191" s="147"/>
      <c r="B191" s="147"/>
    </row>
  </sheetData>
  <sheetProtection/>
  <mergeCells count="13">
    <mergeCell ref="R1:T1"/>
    <mergeCell ref="I3:I4"/>
    <mergeCell ref="L3:L4"/>
    <mergeCell ref="O3:O4"/>
    <mergeCell ref="R3:R4"/>
    <mergeCell ref="O2:Q2"/>
    <mergeCell ref="R2:T2"/>
    <mergeCell ref="I2:K2"/>
    <mergeCell ref="L2:N2"/>
    <mergeCell ref="C2:E2"/>
    <mergeCell ref="F2:H2"/>
    <mergeCell ref="C3:C4"/>
    <mergeCell ref="F3:F4"/>
  </mergeCells>
  <printOptions horizontalCentered="1"/>
  <pageMargins left="0.58" right="0.44" top="0.71" bottom="0.63" header="0.5118110236220472" footer="0.5118110236220472"/>
  <pageSetup horizontalDpi="1200" verticalDpi="12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75"/>
  <sheetViews>
    <sheetView zoomScale="70" zoomScaleNormal="70" zoomScalePageLayoutView="0" workbookViewId="0" topLeftCell="A1">
      <selection activeCell="N15" sqref="N15"/>
    </sheetView>
  </sheetViews>
  <sheetFormatPr defaultColWidth="10.75390625" defaultRowHeight="14.25"/>
  <cols>
    <col min="1" max="1" width="11.375" style="43" customWidth="1"/>
    <col min="2" max="2" width="13.125" style="43" customWidth="1"/>
    <col min="3" max="3" width="13.75390625" style="43" customWidth="1"/>
    <col min="4" max="5" width="15.875" style="43" customWidth="1"/>
    <col min="6" max="6" width="13.75390625" style="43" customWidth="1"/>
    <col min="7" max="7" width="15.875" style="43" customWidth="1"/>
    <col min="8" max="8" width="15.75390625" style="43" customWidth="1"/>
    <col min="9" max="9" width="13.75390625" style="43" customWidth="1"/>
    <col min="10" max="11" width="15.875" style="43" customWidth="1"/>
    <col min="12" max="12" width="2.75390625" style="43" customWidth="1"/>
    <col min="13" max="16384" width="10.75390625" style="43" customWidth="1"/>
  </cols>
  <sheetData>
    <row r="1" spans="1:11" ht="39.75" customHeight="1">
      <c r="A1" s="171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1.75" customHeight="1" thickBot="1">
      <c r="A2" s="171"/>
      <c r="B2" s="90"/>
      <c r="C2" s="90"/>
      <c r="D2" s="90"/>
      <c r="E2" s="90"/>
      <c r="F2" s="90"/>
      <c r="G2" s="90"/>
      <c r="H2" s="1333" t="s">
        <v>469</v>
      </c>
      <c r="I2" s="1333"/>
      <c r="J2" s="1333"/>
      <c r="K2" s="1333"/>
    </row>
    <row r="3" spans="1:12" ht="27.75" customHeight="1">
      <c r="A3" s="172"/>
      <c r="B3" s="173"/>
      <c r="C3" s="1334" t="s">
        <v>470</v>
      </c>
      <c r="D3" s="1334"/>
      <c r="E3" s="1335"/>
      <c r="F3" s="1363" t="s">
        <v>471</v>
      </c>
      <c r="G3" s="1334"/>
      <c r="H3" s="1335"/>
      <c r="I3" s="1363" t="s">
        <v>472</v>
      </c>
      <c r="J3" s="1334"/>
      <c r="K3" s="1364"/>
      <c r="L3" s="49"/>
    </row>
    <row r="4" spans="1:12" ht="27.75" customHeight="1">
      <c r="A4" s="174" t="s">
        <v>93</v>
      </c>
      <c r="B4" s="175" t="s">
        <v>94</v>
      </c>
      <c r="C4" s="1339" t="s">
        <v>63</v>
      </c>
      <c r="D4" s="176" t="s">
        <v>96</v>
      </c>
      <c r="E4" s="177" t="s">
        <v>97</v>
      </c>
      <c r="F4" s="1339" t="s">
        <v>63</v>
      </c>
      <c r="G4" s="176" t="s">
        <v>96</v>
      </c>
      <c r="H4" s="177" t="s">
        <v>97</v>
      </c>
      <c r="I4" s="1339" t="s">
        <v>63</v>
      </c>
      <c r="J4" s="176" t="s">
        <v>96</v>
      </c>
      <c r="K4" s="178" t="s">
        <v>97</v>
      </c>
      <c r="L4" s="49"/>
    </row>
    <row r="5" spans="1:12" ht="27.75" customHeight="1" thickBot="1">
      <c r="A5" s="179"/>
      <c r="B5" s="180"/>
      <c r="C5" s="1340"/>
      <c r="D5" s="181" t="s">
        <v>473</v>
      </c>
      <c r="E5" s="182" t="s">
        <v>474</v>
      </c>
      <c r="F5" s="1340"/>
      <c r="G5" s="181" t="s">
        <v>473</v>
      </c>
      <c r="H5" s="182" t="s">
        <v>474</v>
      </c>
      <c r="I5" s="1340"/>
      <c r="J5" s="181" t="s">
        <v>473</v>
      </c>
      <c r="K5" s="183" t="s">
        <v>474</v>
      </c>
      <c r="L5" s="49"/>
    </row>
    <row r="6" spans="1:12" ht="22.5" customHeight="1">
      <c r="A6" s="184"/>
      <c r="B6" s="185" t="s">
        <v>475</v>
      </c>
      <c r="C6" s="186">
        <v>353</v>
      </c>
      <c r="D6" s="187">
        <v>6.31484794275492</v>
      </c>
      <c r="E6" s="188">
        <v>158.35694050991503</v>
      </c>
      <c r="F6" s="189">
        <v>4851</v>
      </c>
      <c r="G6" s="187">
        <v>86.77996422182468</v>
      </c>
      <c r="H6" s="188">
        <v>11.523397237682952</v>
      </c>
      <c r="I6" s="186">
        <v>2886</v>
      </c>
      <c r="J6" s="187">
        <v>51.627906976744185</v>
      </c>
      <c r="K6" s="190">
        <v>19.36936936936937</v>
      </c>
      <c r="L6" s="49"/>
    </row>
    <row r="7" spans="1:12" ht="22.5" customHeight="1">
      <c r="A7" s="191"/>
      <c r="B7" s="175">
        <v>19</v>
      </c>
      <c r="C7" s="192">
        <v>354</v>
      </c>
      <c r="D7" s="193">
        <v>6.333870101986045</v>
      </c>
      <c r="E7" s="194">
        <v>157.88135593220338</v>
      </c>
      <c r="F7" s="192">
        <v>4891</v>
      </c>
      <c r="G7" s="195">
        <v>87.51118268026481</v>
      </c>
      <c r="H7" s="194">
        <v>11.42711102024126</v>
      </c>
      <c r="I7" s="192">
        <v>2910</v>
      </c>
      <c r="J7" s="195">
        <v>52.06655931293613</v>
      </c>
      <c r="K7" s="196">
        <v>19.20618556701031</v>
      </c>
      <c r="L7" s="49"/>
    </row>
    <row r="8" spans="1:12" ht="27.75" customHeight="1">
      <c r="A8" s="197"/>
      <c r="B8" s="198">
        <v>20</v>
      </c>
      <c r="C8" s="199">
        <v>353</v>
      </c>
      <c r="D8" s="200">
        <v>6.31936985320444</v>
      </c>
      <c r="E8" s="201">
        <v>158.24362606232296</v>
      </c>
      <c r="F8" s="199">
        <v>4908</v>
      </c>
      <c r="G8" s="200">
        <v>87.86251342642319</v>
      </c>
      <c r="H8" s="201">
        <v>11.381418092909534</v>
      </c>
      <c r="I8" s="199">
        <v>2917</v>
      </c>
      <c r="J8" s="200">
        <v>52.21983530254207</v>
      </c>
      <c r="K8" s="202">
        <v>19.149811450119987</v>
      </c>
      <c r="L8" s="49"/>
    </row>
    <row r="9" spans="1:12" ht="22.5" customHeight="1">
      <c r="A9" s="203" t="s">
        <v>98</v>
      </c>
      <c r="B9" s="204" t="s">
        <v>99</v>
      </c>
      <c r="C9" s="205">
        <v>107</v>
      </c>
      <c r="D9" s="206">
        <v>6.979623413440277</v>
      </c>
      <c r="E9" s="207">
        <v>143.27420560747663</v>
      </c>
      <c r="F9" s="205">
        <v>1568</v>
      </c>
      <c r="G9" s="206">
        <v>102.28083656331171</v>
      </c>
      <c r="H9" s="207">
        <v>9.77700255102041</v>
      </c>
      <c r="I9" s="205">
        <v>919</v>
      </c>
      <c r="J9" s="206">
        <v>59.94648520515526</v>
      </c>
      <c r="K9" s="208">
        <v>16.681545157780196</v>
      </c>
      <c r="L9" s="49"/>
    </row>
    <row r="10" spans="1:12" ht="22.5" customHeight="1">
      <c r="A10" s="209"/>
      <c r="B10" s="210" t="s">
        <v>476</v>
      </c>
      <c r="C10" s="211">
        <v>5</v>
      </c>
      <c r="D10" s="206">
        <v>2.4003955851924395</v>
      </c>
      <c r="E10" s="207">
        <v>416.598</v>
      </c>
      <c r="F10" s="212">
        <v>222</v>
      </c>
      <c r="G10" s="206">
        <v>106.57756398254432</v>
      </c>
      <c r="H10" s="207">
        <v>9.382837837837837</v>
      </c>
      <c r="I10" s="212">
        <v>136</v>
      </c>
      <c r="J10" s="206">
        <v>65.29075991723435</v>
      </c>
      <c r="K10" s="208">
        <v>15.31610294117647</v>
      </c>
      <c r="L10" s="49"/>
    </row>
    <row r="11" spans="1:12" ht="22.5" customHeight="1">
      <c r="A11" s="209"/>
      <c r="B11" s="210" t="s">
        <v>477</v>
      </c>
      <c r="C11" s="212">
        <v>8</v>
      </c>
      <c r="D11" s="206">
        <v>6.172934767511845</v>
      </c>
      <c r="E11" s="207">
        <v>161.9975</v>
      </c>
      <c r="F11" s="212">
        <v>166</v>
      </c>
      <c r="G11" s="206">
        <v>128.08839642587077</v>
      </c>
      <c r="H11" s="207">
        <v>7.80710843373494</v>
      </c>
      <c r="I11" s="212">
        <v>88</v>
      </c>
      <c r="J11" s="206">
        <v>67.9022824426303</v>
      </c>
      <c r="K11" s="208">
        <v>14.727045454545454</v>
      </c>
      <c r="L11" s="49"/>
    </row>
    <row r="12" spans="1:12" ht="22.5" customHeight="1">
      <c r="A12" s="209"/>
      <c r="B12" s="210" t="s">
        <v>478</v>
      </c>
      <c r="C12" s="212">
        <v>11</v>
      </c>
      <c r="D12" s="206">
        <v>10.2</v>
      </c>
      <c r="E12" s="207">
        <v>98.2</v>
      </c>
      <c r="F12" s="212">
        <v>134</v>
      </c>
      <c r="G12" s="206">
        <v>124.1</v>
      </c>
      <c r="H12" s="207">
        <v>8.1</v>
      </c>
      <c r="I12" s="212">
        <v>70</v>
      </c>
      <c r="J12" s="206">
        <v>64.8</v>
      </c>
      <c r="K12" s="208">
        <v>15.4</v>
      </c>
      <c r="L12" s="49"/>
    </row>
    <row r="13" spans="1:12" ht="22.5" customHeight="1">
      <c r="A13" s="209"/>
      <c r="B13" s="210" t="s">
        <v>479</v>
      </c>
      <c r="C13" s="212">
        <v>9</v>
      </c>
      <c r="D13" s="206">
        <v>8.8</v>
      </c>
      <c r="E13" s="207">
        <v>113.4</v>
      </c>
      <c r="F13" s="212">
        <v>133</v>
      </c>
      <c r="G13" s="206">
        <v>130.3</v>
      </c>
      <c r="H13" s="207">
        <v>7.7</v>
      </c>
      <c r="I13" s="212">
        <v>74</v>
      </c>
      <c r="J13" s="206">
        <v>72.5</v>
      </c>
      <c r="K13" s="208">
        <v>13.8</v>
      </c>
      <c r="L13" s="49"/>
    </row>
    <row r="14" spans="1:12" ht="22.5" customHeight="1">
      <c r="A14" s="209"/>
      <c r="B14" s="210" t="s">
        <v>480</v>
      </c>
      <c r="C14" s="212">
        <v>12</v>
      </c>
      <c r="D14" s="206">
        <v>7.1</v>
      </c>
      <c r="E14" s="207">
        <v>140.4</v>
      </c>
      <c r="F14" s="212">
        <v>141</v>
      </c>
      <c r="G14" s="206">
        <v>83.7</v>
      </c>
      <c r="H14" s="207">
        <v>11.9</v>
      </c>
      <c r="I14" s="212">
        <v>83</v>
      </c>
      <c r="J14" s="206">
        <v>49.3</v>
      </c>
      <c r="K14" s="208">
        <v>20.3</v>
      </c>
      <c r="L14" s="49"/>
    </row>
    <row r="15" spans="1:12" ht="22.5" customHeight="1">
      <c r="A15" s="209"/>
      <c r="B15" s="210" t="s">
        <v>481</v>
      </c>
      <c r="C15" s="212">
        <v>6</v>
      </c>
      <c r="D15" s="206">
        <v>2.7</v>
      </c>
      <c r="E15" s="207">
        <v>367</v>
      </c>
      <c r="F15" s="212">
        <v>167</v>
      </c>
      <c r="G15" s="206">
        <v>75.8</v>
      </c>
      <c r="H15" s="207">
        <v>13.2</v>
      </c>
      <c r="I15" s="212">
        <v>105</v>
      </c>
      <c r="J15" s="206">
        <v>47.7</v>
      </c>
      <c r="K15" s="208">
        <v>21</v>
      </c>
      <c r="L15" s="49"/>
    </row>
    <row r="16" spans="1:12" ht="22.5" customHeight="1">
      <c r="A16" s="209"/>
      <c r="B16" s="210" t="s">
        <v>482</v>
      </c>
      <c r="C16" s="212">
        <v>19</v>
      </c>
      <c r="D16" s="206">
        <v>8.4</v>
      </c>
      <c r="E16" s="207">
        <v>119.2</v>
      </c>
      <c r="F16" s="212">
        <v>146</v>
      </c>
      <c r="G16" s="206">
        <v>64.5</v>
      </c>
      <c r="H16" s="207">
        <v>15.5</v>
      </c>
      <c r="I16" s="212">
        <v>99</v>
      </c>
      <c r="J16" s="206">
        <v>43.7</v>
      </c>
      <c r="K16" s="208">
        <v>22.9</v>
      </c>
      <c r="L16" s="49"/>
    </row>
    <row r="17" spans="1:12" ht="22.5" customHeight="1">
      <c r="A17" s="209"/>
      <c r="B17" s="210" t="s">
        <v>483</v>
      </c>
      <c r="C17" s="212">
        <v>21</v>
      </c>
      <c r="D17" s="206">
        <v>17.4</v>
      </c>
      <c r="E17" s="207">
        <v>57.5</v>
      </c>
      <c r="F17" s="212">
        <v>298</v>
      </c>
      <c r="G17" s="206">
        <v>246.7</v>
      </c>
      <c r="H17" s="207">
        <v>4.1</v>
      </c>
      <c r="I17" s="212">
        <v>180</v>
      </c>
      <c r="J17" s="206">
        <v>149</v>
      </c>
      <c r="K17" s="208">
        <v>6.7</v>
      </c>
      <c r="L17" s="49"/>
    </row>
    <row r="18" spans="1:12" ht="22.5" customHeight="1">
      <c r="A18" s="213"/>
      <c r="B18" s="214" t="s">
        <v>484</v>
      </c>
      <c r="C18" s="212">
        <v>16</v>
      </c>
      <c r="D18" s="206">
        <v>6.421421863336089</v>
      </c>
      <c r="E18" s="207">
        <v>155.72875</v>
      </c>
      <c r="F18" s="212">
        <v>161</v>
      </c>
      <c r="G18" s="206">
        <v>64.61555749981939</v>
      </c>
      <c r="H18" s="207">
        <v>15.476149068322982</v>
      </c>
      <c r="I18" s="212">
        <v>84</v>
      </c>
      <c r="J18" s="206">
        <v>33.712464782514466</v>
      </c>
      <c r="K18" s="208">
        <v>29.662619047619046</v>
      </c>
      <c r="L18" s="49"/>
    </row>
    <row r="19" spans="1:12" ht="22.5" customHeight="1">
      <c r="A19" s="215" t="s">
        <v>102</v>
      </c>
      <c r="B19" s="216" t="s">
        <v>485</v>
      </c>
      <c r="C19" s="217">
        <v>36</v>
      </c>
      <c r="D19" s="218">
        <v>6.710133419819497</v>
      </c>
      <c r="E19" s="219">
        <v>149.02833333333334</v>
      </c>
      <c r="F19" s="217">
        <v>409</v>
      </c>
      <c r="G19" s="218">
        <v>76.23457135294929</v>
      </c>
      <c r="H19" s="219">
        <v>13.117408312958435</v>
      </c>
      <c r="I19" s="217">
        <v>281</v>
      </c>
      <c r="J19" s="218">
        <v>52.37631919359107</v>
      </c>
      <c r="K19" s="220">
        <v>19.092597864768685</v>
      </c>
      <c r="L19" s="49"/>
    </row>
    <row r="20" spans="1:12" ht="22.5" customHeight="1">
      <c r="A20" s="215" t="s">
        <v>103</v>
      </c>
      <c r="B20" s="216" t="s">
        <v>486</v>
      </c>
      <c r="C20" s="217">
        <v>26</v>
      </c>
      <c r="D20" s="218">
        <v>5.630898908038757</v>
      </c>
      <c r="E20" s="219">
        <v>177.59153846153848</v>
      </c>
      <c r="F20" s="217">
        <v>482</v>
      </c>
      <c r="G20" s="218">
        <v>104.3882028336416</v>
      </c>
      <c r="H20" s="219">
        <v>9.579626556016597</v>
      </c>
      <c r="I20" s="217">
        <v>241</v>
      </c>
      <c r="J20" s="218">
        <v>52.1941014168208</v>
      </c>
      <c r="K20" s="220">
        <v>19.159253112033195</v>
      </c>
      <c r="L20" s="49"/>
    </row>
    <row r="21" spans="1:12" ht="22.5" customHeight="1">
      <c r="A21" s="215" t="s">
        <v>104</v>
      </c>
      <c r="B21" s="216" t="s">
        <v>487</v>
      </c>
      <c r="C21" s="217">
        <v>23</v>
      </c>
      <c r="D21" s="218">
        <v>4.8012892505396225</v>
      </c>
      <c r="E21" s="219">
        <v>208.27739130434784</v>
      </c>
      <c r="F21" s="217">
        <v>456</v>
      </c>
      <c r="G21" s="218">
        <v>95.19077818461166</v>
      </c>
      <c r="H21" s="219">
        <v>10.505219298245613</v>
      </c>
      <c r="I21" s="217">
        <v>276</v>
      </c>
      <c r="J21" s="218">
        <v>57.615471006475474</v>
      </c>
      <c r="K21" s="220">
        <v>17.35644927536232</v>
      </c>
      <c r="L21" s="49"/>
    </row>
    <row r="22" spans="1:12" ht="22.5" customHeight="1">
      <c r="A22" s="215" t="s">
        <v>105</v>
      </c>
      <c r="B22" s="216" t="s">
        <v>488</v>
      </c>
      <c r="C22" s="217">
        <v>3</v>
      </c>
      <c r="D22" s="218">
        <v>3.2245582355217333</v>
      </c>
      <c r="E22" s="219">
        <v>310.12</v>
      </c>
      <c r="F22" s="217">
        <v>116</v>
      </c>
      <c r="G22" s="218">
        <v>124.68291844017371</v>
      </c>
      <c r="H22" s="219">
        <v>8.020344827586207</v>
      </c>
      <c r="I22" s="217">
        <v>65</v>
      </c>
      <c r="J22" s="218">
        <v>69.86542843630423</v>
      </c>
      <c r="K22" s="220">
        <v>14.31323076923077</v>
      </c>
      <c r="L22" s="49"/>
    </row>
    <row r="23" spans="1:12" ht="22.5" customHeight="1">
      <c r="A23" s="221" t="s">
        <v>489</v>
      </c>
      <c r="B23" s="222"/>
      <c r="C23" s="223">
        <v>18</v>
      </c>
      <c r="D23" s="224">
        <v>4.685840431513839</v>
      </c>
      <c r="E23" s="225">
        <v>213.4088888888889</v>
      </c>
      <c r="F23" s="223">
        <v>294</v>
      </c>
      <c r="G23" s="224">
        <v>76.53539371472604</v>
      </c>
      <c r="H23" s="225">
        <v>13.065850340136056</v>
      </c>
      <c r="I23" s="223">
        <v>179</v>
      </c>
      <c r="J23" s="224">
        <v>46.59807984672095</v>
      </c>
      <c r="K23" s="226">
        <v>21.460111731843575</v>
      </c>
      <c r="L23" s="49"/>
    </row>
    <row r="24" spans="1:12" ht="22.5" customHeight="1">
      <c r="A24" s="209"/>
      <c r="B24" s="227" t="s">
        <v>490</v>
      </c>
      <c r="C24" s="212">
        <v>8</v>
      </c>
      <c r="D24" s="206">
        <v>4.1042057848780535</v>
      </c>
      <c r="E24" s="207">
        <v>243.6525</v>
      </c>
      <c r="F24" s="212">
        <v>167</v>
      </c>
      <c r="G24" s="206">
        <v>85.67529575932937</v>
      </c>
      <c r="H24" s="207">
        <v>11.67197604790419</v>
      </c>
      <c r="I24" s="212">
        <v>104</v>
      </c>
      <c r="J24" s="206">
        <v>53.35467520341469</v>
      </c>
      <c r="K24" s="208">
        <v>18.7425</v>
      </c>
      <c r="L24" s="49"/>
    </row>
    <row r="25" spans="1:12" ht="22.5" customHeight="1">
      <c r="A25" s="209"/>
      <c r="B25" s="227" t="s">
        <v>491</v>
      </c>
      <c r="C25" s="205">
        <v>8</v>
      </c>
      <c r="D25" s="206">
        <v>5.077785323930968</v>
      </c>
      <c r="E25" s="207">
        <v>196.93625</v>
      </c>
      <c r="F25" s="205">
        <v>110</v>
      </c>
      <c r="G25" s="206">
        <v>69.8195482040508</v>
      </c>
      <c r="H25" s="207">
        <v>14.322636363636363</v>
      </c>
      <c r="I25" s="205">
        <v>67</v>
      </c>
      <c r="J25" s="206">
        <v>42.526452087921854</v>
      </c>
      <c r="K25" s="208">
        <v>23.514776119402985</v>
      </c>
      <c r="L25" s="49"/>
    </row>
    <row r="26" spans="1:12" ht="22.5" customHeight="1">
      <c r="A26" s="213"/>
      <c r="B26" s="228" t="s">
        <v>106</v>
      </c>
      <c r="C26" s="212">
        <v>2</v>
      </c>
      <c r="D26" s="206">
        <v>6.316121901152692</v>
      </c>
      <c r="E26" s="207">
        <v>158.325</v>
      </c>
      <c r="F26" s="212">
        <v>17</v>
      </c>
      <c r="G26" s="206">
        <v>53.687036159797884</v>
      </c>
      <c r="H26" s="207">
        <v>18.626470588235296</v>
      </c>
      <c r="I26" s="212">
        <v>8</v>
      </c>
      <c r="J26" s="206">
        <v>25.264487604610768</v>
      </c>
      <c r="K26" s="208">
        <v>39.58125</v>
      </c>
      <c r="L26" s="49"/>
    </row>
    <row r="27" spans="1:12" ht="22.5" customHeight="1">
      <c r="A27" s="221" t="s">
        <v>492</v>
      </c>
      <c r="B27" s="222"/>
      <c r="C27" s="229">
        <v>16</v>
      </c>
      <c r="D27" s="230">
        <v>4.74795763634799</v>
      </c>
      <c r="E27" s="231">
        <v>210.616875</v>
      </c>
      <c r="F27" s="229">
        <v>265</v>
      </c>
      <c r="G27" s="230">
        <v>78.63804835201357</v>
      </c>
      <c r="H27" s="231">
        <v>12.716490566037734</v>
      </c>
      <c r="I27" s="229">
        <v>171</v>
      </c>
      <c r="J27" s="230">
        <v>50.74379723846914</v>
      </c>
      <c r="K27" s="232">
        <v>19.70684210526316</v>
      </c>
      <c r="L27" s="49"/>
    </row>
    <row r="28" spans="1:12" ht="22.5" customHeight="1">
      <c r="A28" s="209"/>
      <c r="B28" s="227" t="s">
        <v>493</v>
      </c>
      <c r="C28" s="212">
        <v>7</v>
      </c>
      <c r="D28" s="206">
        <v>3.138408288984635</v>
      </c>
      <c r="E28" s="207">
        <v>318.6328571428571</v>
      </c>
      <c r="F28" s="212">
        <v>191</v>
      </c>
      <c r="G28" s="206">
        <v>85.6337118851522</v>
      </c>
      <c r="H28" s="207">
        <v>11.67764397905759</v>
      </c>
      <c r="I28" s="212">
        <v>128</v>
      </c>
      <c r="J28" s="206">
        <v>57.38803728429047</v>
      </c>
      <c r="K28" s="208">
        <v>17.425234375</v>
      </c>
      <c r="L28" s="49"/>
    </row>
    <row r="29" spans="1:12" ht="22.5" customHeight="1">
      <c r="A29" s="213"/>
      <c r="B29" s="227" t="s">
        <v>494</v>
      </c>
      <c r="C29" s="212">
        <v>9</v>
      </c>
      <c r="D29" s="206">
        <v>7.898616864424629</v>
      </c>
      <c r="E29" s="233">
        <v>126.60444444444445</v>
      </c>
      <c r="F29" s="234">
        <v>74</v>
      </c>
      <c r="G29" s="235">
        <v>64.9441831074914</v>
      </c>
      <c r="H29" s="233">
        <v>15.397837837837837</v>
      </c>
      <c r="I29" s="234">
        <v>43</v>
      </c>
      <c r="J29" s="235">
        <v>37.73783613002878</v>
      </c>
      <c r="K29" s="236">
        <v>26.49860465116279</v>
      </c>
      <c r="L29" s="49"/>
    </row>
    <row r="30" spans="1:12" ht="22.5" customHeight="1">
      <c r="A30" s="215" t="s">
        <v>107</v>
      </c>
      <c r="B30" s="237" t="s">
        <v>495</v>
      </c>
      <c r="C30" s="238">
        <v>22</v>
      </c>
      <c r="D30" s="239">
        <v>7.527878814838133</v>
      </c>
      <c r="E30" s="240">
        <v>132.83954545454546</v>
      </c>
      <c r="F30" s="241">
        <v>242</v>
      </c>
      <c r="G30" s="242">
        <v>82.80666696321947</v>
      </c>
      <c r="H30" s="242">
        <v>12.076322314049587</v>
      </c>
      <c r="I30" s="241">
        <v>153</v>
      </c>
      <c r="J30" s="242">
        <v>52.35297539410156</v>
      </c>
      <c r="K30" s="243">
        <v>19.10111111111111</v>
      </c>
      <c r="L30" s="49"/>
    </row>
    <row r="31" spans="1:12" ht="22.5" customHeight="1">
      <c r="A31" s="221" t="s">
        <v>108</v>
      </c>
      <c r="B31" s="227"/>
      <c r="C31" s="212">
        <v>19</v>
      </c>
      <c r="D31" s="206">
        <v>4.450670177230371</v>
      </c>
      <c r="E31" s="207">
        <v>224.68526315789472</v>
      </c>
      <c r="F31" s="212">
        <v>287</v>
      </c>
      <c r="G31" s="206">
        <v>67.22854425605877</v>
      </c>
      <c r="H31" s="207">
        <v>14.874634146341464</v>
      </c>
      <c r="I31" s="212">
        <v>181</v>
      </c>
      <c r="J31" s="206">
        <v>42.39848958308933</v>
      </c>
      <c r="K31" s="208">
        <v>23.585745856353594</v>
      </c>
      <c r="L31" s="49"/>
    </row>
    <row r="32" spans="1:12" ht="22.5" customHeight="1">
      <c r="A32" s="209"/>
      <c r="B32" s="227" t="s">
        <v>109</v>
      </c>
      <c r="C32" s="212">
        <v>15</v>
      </c>
      <c r="D32" s="206">
        <v>5.602178126855722</v>
      </c>
      <c r="E32" s="207">
        <v>178.502</v>
      </c>
      <c r="F32" s="212">
        <v>168</v>
      </c>
      <c r="G32" s="206">
        <v>62.744395020784076</v>
      </c>
      <c r="H32" s="207">
        <v>15.93767857142857</v>
      </c>
      <c r="I32" s="212">
        <v>115</v>
      </c>
      <c r="J32" s="206">
        <v>42.95003230589386</v>
      </c>
      <c r="K32" s="208">
        <v>23.282869565217393</v>
      </c>
      <c r="L32" s="49"/>
    </row>
    <row r="33" spans="1:12" ht="22.5" customHeight="1">
      <c r="A33" s="209"/>
      <c r="B33" s="227" t="s">
        <v>496</v>
      </c>
      <c r="C33" s="244">
        <v>2</v>
      </c>
      <c r="D33" s="245">
        <v>2.123322575165619</v>
      </c>
      <c r="E33" s="246">
        <v>470.96</v>
      </c>
      <c r="F33" s="212">
        <v>76</v>
      </c>
      <c r="G33" s="206">
        <v>80.68625785629352</v>
      </c>
      <c r="H33" s="207">
        <v>12.393684210526317</v>
      </c>
      <c r="I33" s="212">
        <v>37</v>
      </c>
      <c r="J33" s="206">
        <v>39.28146764056396</v>
      </c>
      <c r="K33" s="208">
        <v>25.457297297297295</v>
      </c>
      <c r="L33" s="49"/>
    </row>
    <row r="34" spans="1:12" ht="22.5" customHeight="1">
      <c r="A34" s="209"/>
      <c r="B34" s="227" t="s">
        <v>497</v>
      </c>
      <c r="C34" s="205">
        <v>2</v>
      </c>
      <c r="D34" s="206">
        <v>6.362942224484602</v>
      </c>
      <c r="E34" s="207">
        <v>157.16</v>
      </c>
      <c r="F34" s="205">
        <v>18</v>
      </c>
      <c r="G34" s="206">
        <v>57.26648002036141</v>
      </c>
      <c r="H34" s="207">
        <v>17.462222222222223</v>
      </c>
      <c r="I34" s="205">
        <v>15</v>
      </c>
      <c r="J34" s="206">
        <v>47.722066683634516</v>
      </c>
      <c r="K34" s="208">
        <v>20.954666666666668</v>
      </c>
      <c r="L34" s="49"/>
    </row>
    <row r="35" spans="1:12" ht="22.5" customHeight="1">
      <c r="A35" s="213"/>
      <c r="B35" s="247" t="s">
        <v>498</v>
      </c>
      <c r="C35" s="248">
        <v>0</v>
      </c>
      <c r="D35" s="249">
        <v>0</v>
      </c>
      <c r="E35" s="250" t="s">
        <v>110</v>
      </c>
      <c r="F35" s="251">
        <v>25</v>
      </c>
      <c r="G35" s="249">
        <v>74.57121551081282</v>
      </c>
      <c r="H35" s="252">
        <v>13.41</v>
      </c>
      <c r="I35" s="251">
        <v>14</v>
      </c>
      <c r="J35" s="249">
        <v>41.75988068605518</v>
      </c>
      <c r="K35" s="253">
        <v>23.946428571428573</v>
      </c>
      <c r="L35" s="49"/>
    </row>
    <row r="36" spans="1:12" ht="22.5" customHeight="1">
      <c r="A36" s="221" t="s">
        <v>499</v>
      </c>
      <c r="B36" s="227"/>
      <c r="C36" s="212">
        <v>22</v>
      </c>
      <c r="D36" s="206">
        <v>7.667829620825826</v>
      </c>
      <c r="E36" s="207">
        <v>130.415</v>
      </c>
      <c r="F36" s="212">
        <v>210</v>
      </c>
      <c r="G36" s="206">
        <v>73.19291910788287</v>
      </c>
      <c r="H36" s="207">
        <v>13.66252380952381</v>
      </c>
      <c r="I36" s="212">
        <v>130</v>
      </c>
      <c r="J36" s="206">
        <v>45.30990230487988</v>
      </c>
      <c r="K36" s="208">
        <v>22.070230769230772</v>
      </c>
      <c r="L36" s="49"/>
    </row>
    <row r="37" spans="1:12" ht="22.5" customHeight="1">
      <c r="A37" s="209"/>
      <c r="B37" s="227" t="s">
        <v>306</v>
      </c>
      <c r="C37" s="244">
        <v>2</v>
      </c>
      <c r="D37" s="245">
        <v>4.669624095260332</v>
      </c>
      <c r="E37" s="246">
        <v>214.15</v>
      </c>
      <c r="F37" s="212">
        <v>37</v>
      </c>
      <c r="G37" s="206">
        <v>86.38804576231612</v>
      </c>
      <c r="H37" s="207">
        <v>11.575675675675676</v>
      </c>
      <c r="I37" s="212">
        <v>17</v>
      </c>
      <c r="J37" s="206">
        <v>39.69180480971282</v>
      </c>
      <c r="K37" s="208">
        <v>25.194117647058825</v>
      </c>
      <c r="L37" s="49"/>
    </row>
    <row r="38" spans="1:12" ht="22.5" customHeight="1">
      <c r="A38" s="209"/>
      <c r="B38" s="227" t="s">
        <v>307</v>
      </c>
      <c r="C38" s="244">
        <v>7</v>
      </c>
      <c r="D38" s="245">
        <v>8.438309927068893</v>
      </c>
      <c r="E38" s="246">
        <v>118.50714285714287</v>
      </c>
      <c r="F38" s="212">
        <v>61</v>
      </c>
      <c r="G38" s="206">
        <v>73.53384365017178</v>
      </c>
      <c r="H38" s="207">
        <v>13.599180327868853</v>
      </c>
      <c r="I38" s="212">
        <v>47</v>
      </c>
      <c r="J38" s="206">
        <v>56.65722379603399</v>
      </c>
      <c r="K38" s="208">
        <v>17.65</v>
      </c>
      <c r="L38" s="49"/>
    </row>
    <row r="39" spans="1:12" ht="22.5" customHeight="1">
      <c r="A39" s="209"/>
      <c r="B39" s="227" t="s">
        <v>308</v>
      </c>
      <c r="C39" s="212">
        <v>4</v>
      </c>
      <c r="D39" s="206">
        <v>8.071025020177563</v>
      </c>
      <c r="E39" s="207">
        <v>123.9</v>
      </c>
      <c r="F39" s="212">
        <v>38</v>
      </c>
      <c r="G39" s="206">
        <v>76.67473769168684</v>
      </c>
      <c r="H39" s="207">
        <v>13.042105263157893</v>
      </c>
      <c r="I39" s="212">
        <v>20</v>
      </c>
      <c r="J39" s="206">
        <v>40.35512510088781</v>
      </c>
      <c r="K39" s="208">
        <v>24.78</v>
      </c>
      <c r="L39" s="49"/>
    </row>
    <row r="40" spans="1:12" ht="22.5" customHeight="1">
      <c r="A40" s="254"/>
      <c r="B40" s="227" t="s">
        <v>309</v>
      </c>
      <c r="C40" s="205">
        <v>4</v>
      </c>
      <c r="D40" s="206">
        <v>8.332812532550049</v>
      </c>
      <c r="E40" s="207">
        <v>120.0075</v>
      </c>
      <c r="F40" s="205">
        <v>32</v>
      </c>
      <c r="G40" s="206">
        <v>66.66250026040039</v>
      </c>
      <c r="H40" s="207">
        <v>15.0009375</v>
      </c>
      <c r="I40" s="205">
        <v>19</v>
      </c>
      <c r="J40" s="206">
        <v>39.58085952961273</v>
      </c>
      <c r="K40" s="208">
        <v>25.26473684210526</v>
      </c>
      <c r="L40" s="49"/>
    </row>
    <row r="41" spans="1:12" ht="22.5" customHeight="1">
      <c r="A41" s="209"/>
      <c r="B41" s="227" t="s">
        <v>310</v>
      </c>
      <c r="C41" s="205">
        <v>3</v>
      </c>
      <c r="D41" s="206">
        <v>7.494379215588308</v>
      </c>
      <c r="E41" s="255">
        <v>133.43333333333334</v>
      </c>
      <c r="F41" s="205">
        <v>29</v>
      </c>
      <c r="G41" s="206">
        <v>72.44566575068698</v>
      </c>
      <c r="H41" s="207">
        <v>13.80344827586207</v>
      </c>
      <c r="I41" s="205">
        <v>20</v>
      </c>
      <c r="J41" s="206">
        <v>49.96252810392206</v>
      </c>
      <c r="K41" s="208">
        <v>20.015</v>
      </c>
      <c r="L41" s="49"/>
    </row>
    <row r="42" spans="1:12" ht="22.5" customHeight="1">
      <c r="A42" s="256"/>
      <c r="B42" s="247" t="s">
        <v>311</v>
      </c>
      <c r="C42" s="251">
        <v>2</v>
      </c>
      <c r="D42" s="249">
        <v>8.497981729339282</v>
      </c>
      <c r="E42" s="257">
        <v>117.675</v>
      </c>
      <c r="F42" s="251">
        <v>13</v>
      </c>
      <c r="G42" s="249">
        <v>55.23688124070533</v>
      </c>
      <c r="H42" s="252">
        <v>18.103846153846156</v>
      </c>
      <c r="I42" s="251">
        <v>7</v>
      </c>
      <c r="J42" s="249">
        <v>29.74293605268749</v>
      </c>
      <c r="K42" s="253">
        <v>33.621428571428574</v>
      </c>
      <c r="L42" s="49"/>
    </row>
    <row r="43" spans="1:12" ht="22.5" customHeight="1">
      <c r="A43" s="209" t="s">
        <v>111</v>
      </c>
      <c r="B43" s="227"/>
      <c r="C43" s="205">
        <v>15</v>
      </c>
      <c r="D43" s="206">
        <v>8.537959769133568</v>
      </c>
      <c r="E43" s="207">
        <v>117.124</v>
      </c>
      <c r="F43" s="205">
        <v>112</v>
      </c>
      <c r="G43" s="206">
        <v>63.75009960953064</v>
      </c>
      <c r="H43" s="207">
        <v>15.68625</v>
      </c>
      <c r="I43" s="205">
        <v>66</v>
      </c>
      <c r="J43" s="206">
        <v>37.567022984187695</v>
      </c>
      <c r="K43" s="208">
        <v>26.61909090909091</v>
      </c>
      <c r="L43" s="49"/>
    </row>
    <row r="44" spans="1:12" ht="22.5" customHeight="1">
      <c r="A44" s="209"/>
      <c r="B44" s="227" t="s">
        <v>312</v>
      </c>
      <c r="C44" s="212">
        <v>1</v>
      </c>
      <c r="D44" s="206">
        <v>2.3901144864839026</v>
      </c>
      <c r="E44" s="207">
        <v>418.39</v>
      </c>
      <c r="F44" s="212">
        <v>33</v>
      </c>
      <c r="G44" s="206">
        <v>78.87377805396879</v>
      </c>
      <c r="H44" s="207">
        <v>12.678484848484848</v>
      </c>
      <c r="I44" s="212">
        <v>17</v>
      </c>
      <c r="J44" s="206">
        <v>40.631946270226344</v>
      </c>
      <c r="K44" s="208">
        <v>24.611176470588234</v>
      </c>
      <c r="L44" s="49"/>
    </row>
    <row r="45" spans="1:12" ht="22.5" customHeight="1">
      <c r="A45" s="209"/>
      <c r="B45" s="227" t="s">
        <v>313</v>
      </c>
      <c r="C45" s="212">
        <v>9</v>
      </c>
      <c r="D45" s="206">
        <v>11.18929805803516</v>
      </c>
      <c r="E45" s="207">
        <v>89.37111111111112</v>
      </c>
      <c r="F45" s="212">
        <v>44</v>
      </c>
      <c r="G45" s="206">
        <v>54.70323495039411</v>
      </c>
      <c r="H45" s="207">
        <v>18.280454545454546</v>
      </c>
      <c r="I45" s="212">
        <v>29</v>
      </c>
      <c r="J45" s="206">
        <v>36.05440485366885</v>
      </c>
      <c r="K45" s="208">
        <v>27.735862068965517</v>
      </c>
      <c r="L45" s="49"/>
    </row>
    <row r="46" spans="1:12" ht="22.5" customHeight="1">
      <c r="A46" s="209"/>
      <c r="B46" s="227" t="s">
        <v>314</v>
      </c>
      <c r="C46" s="212">
        <v>1</v>
      </c>
      <c r="D46" s="206">
        <v>3.0038148448529634</v>
      </c>
      <c r="E46" s="207">
        <v>332.91</v>
      </c>
      <c r="F46" s="212">
        <v>19</v>
      </c>
      <c r="G46" s="206">
        <v>57.072482052206304</v>
      </c>
      <c r="H46" s="207">
        <v>17.521578947368422</v>
      </c>
      <c r="I46" s="212">
        <v>14</v>
      </c>
      <c r="J46" s="206">
        <v>42.053407827941484</v>
      </c>
      <c r="K46" s="208">
        <v>23.779285714285717</v>
      </c>
      <c r="L46" s="49"/>
    </row>
    <row r="47" spans="1:12" ht="22.5" customHeight="1">
      <c r="A47" s="256"/>
      <c r="B47" s="247" t="s">
        <v>159</v>
      </c>
      <c r="C47" s="258">
        <v>4</v>
      </c>
      <c r="D47" s="259">
        <v>19.87873968790379</v>
      </c>
      <c r="E47" s="250">
        <v>50.305</v>
      </c>
      <c r="F47" s="251">
        <v>16</v>
      </c>
      <c r="G47" s="249">
        <v>79.51495875161515</v>
      </c>
      <c r="H47" s="252">
        <v>12.57625</v>
      </c>
      <c r="I47" s="251">
        <v>6</v>
      </c>
      <c r="J47" s="249">
        <v>29.818109531855683</v>
      </c>
      <c r="K47" s="253">
        <v>33.53666666666666</v>
      </c>
      <c r="L47" s="49"/>
    </row>
    <row r="48" spans="1:12" ht="22.5" customHeight="1">
      <c r="A48" s="209" t="s">
        <v>115</v>
      </c>
      <c r="B48" s="227"/>
      <c r="C48" s="212">
        <v>10</v>
      </c>
      <c r="D48" s="206">
        <v>10.01091189396442</v>
      </c>
      <c r="E48" s="207">
        <v>99.891</v>
      </c>
      <c r="F48" s="212">
        <v>74</v>
      </c>
      <c r="G48" s="206">
        <v>74.08074801533671</v>
      </c>
      <c r="H48" s="207">
        <v>13.498783783783784</v>
      </c>
      <c r="I48" s="212">
        <v>42</v>
      </c>
      <c r="J48" s="206">
        <v>42.045829954650564</v>
      </c>
      <c r="K48" s="208">
        <v>23.783571428571427</v>
      </c>
      <c r="L48" s="49"/>
    </row>
    <row r="49" spans="1:12" ht="22.5" customHeight="1">
      <c r="A49" s="209"/>
      <c r="B49" s="227" t="s">
        <v>500</v>
      </c>
      <c r="C49" s="212">
        <v>4</v>
      </c>
      <c r="D49" s="206">
        <v>12.585344366485227</v>
      </c>
      <c r="E49" s="207">
        <v>79.4575</v>
      </c>
      <c r="F49" s="212">
        <v>23</v>
      </c>
      <c r="G49" s="206">
        <v>72.36573010729006</v>
      </c>
      <c r="H49" s="207">
        <v>13.818695652173913</v>
      </c>
      <c r="I49" s="212">
        <v>16</v>
      </c>
      <c r="J49" s="206">
        <v>50.34137746594091</v>
      </c>
      <c r="K49" s="208">
        <v>19.864375</v>
      </c>
      <c r="L49" s="49"/>
    </row>
    <row r="50" spans="1:12" ht="22.5" customHeight="1">
      <c r="A50" s="209"/>
      <c r="B50" s="227" t="s">
        <v>501</v>
      </c>
      <c r="C50" s="212">
        <v>5</v>
      </c>
      <c r="D50" s="206">
        <v>9.790100250626566</v>
      </c>
      <c r="E50" s="207">
        <v>102.14399999999999</v>
      </c>
      <c r="F50" s="212">
        <v>38</v>
      </c>
      <c r="G50" s="206">
        <v>74.4047619047619</v>
      </c>
      <c r="H50" s="207">
        <v>13.44</v>
      </c>
      <c r="I50" s="212">
        <v>19</v>
      </c>
      <c r="J50" s="206">
        <v>37.20238095238095</v>
      </c>
      <c r="K50" s="208">
        <v>26.88</v>
      </c>
      <c r="L50" s="49"/>
    </row>
    <row r="51" spans="1:12" ht="22.5" customHeight="1">
      <c r="A51" s="213"/>
      <c r="B51" s="228" t="s">
        <v>502</v>
      </c>
      <c r="C51" s="251">
        <v>1</v>
      </c>
      <c r="D51" s="249">
        <v>5.869922517022776</v>
      </c>
      <c r="E51" s="252">
        <v>170.36</v>
      </c>
      <c r="F51" s="251">
        <v>13</v>
      </c>
      <c r="G51" s="249">
        <v>76.30899272129608</v>
      </c>
      <c r="H51" s="252">
        <v>13.104615384615386</v>
      </c>
      <c r="I51" s="251">
        <v>7</v>
      </c>
      <c r="J51" s="249">
        <v>41.089457619159425</v>
      </c>
      <c r="K51" s="253">
        <v>24.337142857142858</v>
      </c>
      <c r="L51" s="49"/>
    </row>
    <row r="52" spans="1:12" ht="22.5" customHeight="1">
      <c r="A52" s="221" t="s">
        <v>116</v>
      </c>
      <c r="B52" s="222"/>
      <c r="C52" s="212">
        <v>3</v>
      </c>
      <c r="D52" s="206">
        <v>6.4146424905918575</v>
      </c>
      <c r="E52" s="207">
        <v>155.89333333333335</v>
      </c>
      <c r="F52" s="212">
        <v>31</v>
      </c>
      <c r="G52" s="206">
        <v>66.2846390694492</v>
      </c>
      <c r="H52" s="207">
        <v>15.086451612903227</v>
      </c>
      <c r="I52" s="212">
        <v>17</v>
      </c>
      <c r="J52" s="206">
        <v>36.34964078002053</v>
      </c>
      <c r="K52" s="208">
        <v>27.51058823529412</v>
      </c>
      <c r="L52" s="49"/>
    </row>
    <row r="53" spans="1:12" ht="22.5" customHeight="1">
      <c r="A53" s="209"/>
      <c r="B53" s="227" t="s">
        <v>315</v>
      </c>
      <c r="C53" s="205">
        <v>0</v>
      </c>
      <c r="D53" s="206">
        <v>0</v>
      </c>
      <c r="E53" s="246" t="s">
        <v>110</v>
      </c>
      <c r="F53" s="205">
        <v>6</v>
      </c>
      <c r="G53" s="206">
        <v>44.16310908287944</v>
      </c>
      <c r="H53" s="207">
        <v>22.643333333333334</v>
      </c>
      <c r="I53" s="205">
        <v>4</v>
      </c>
      <c r="J53" s="206">
        <v>29.442072721919626</v>
      </c>
      <c r="K53" s="208">
        <v>33.965</v>
      </c>
      <c r="L53" s="49"/>
    </row>
    <row r="54" spans="1:12" ht="22.5" customHeight="1">
      <c r="A54" s="209"/>
      <c r="B54" s="227" t="s">
        <v>316</v>
      </c>
      <c r="C54" s="212">
        <v>2</v>
      </c>
      <c r="D54" s="206">
        <v>9.693679720822024</v>
      </c>
      <c r="E54" s="207">
        <v>103.16</v>
      </c>
      <c r="F54" s="212">
        <v>16</v>
      </c>
      <c r="G54" s="206">
        <v>77.54943776657619</v>
      </c>
      <c r="H54" s="207">
        <v>12.895</v>
      </c>
      <c r="I54" s="212">
        <v>10</v>
      </c>
      <c r="J54" s="206">
        <v>48.46839860411012</v>
      </c>
      <c r="K54" s="208">
        <v>20.631999999999998</v>
      </c>
      <c r="L54" s="49"/>
    </row>
    <row r="55" spans="1:12" ht="22.5" customHeight="1">
      <c r="A55" s="209"/>
      <c r="B55" s="227" t="s">
        <v>317</v>
      </c>
      <c r="C55" s="212">
        <v>1</v>
      </c>
      <c r="D55" s="206">
        <v>7.968127490039841</v>
      </c>
      <c r="E55" s="207">
        <v>125.5</v>
      </c>
      <c r="F55" s="212">
        <v>9</v>
      </c>
      <c r="G55" s="206">
        <v>71.71314741035857</v>
      </c>
      <c r="H55" s="207">
        <v>13.944444444444443</v>
      </c>
      <c r="I55" s="212">
        <v>3</v>
      </c>
      <c r="J55" s="206">
        <v>23.904382470119522</v>
      </c>
      <c r="K55" s="208">
        <v>41.83333333333333</v>
      </c>
      <c r="L55" s="49"/>
    </row>
    <row r="56" spans="1:12" ht="22.5" customHeight="1">
      <c r="A56" s="221" t="s">
        <v>503</v>
      </c>
      <c r="B56" s="222"/>
      <c r="C56" s="260">
        <v>8</v>
      </c>
      <c r="D56" s="261">
        <v>6.452913893930227</v>
      </c>
      <c r="E56" s="262">
        <v>154.96875</v>
      </c>
      <c r="F56" s="260">
        <v>91</v>
      </c>
      <c r="G56" s="263">
        <v>73.40189554345633</v>
      </c>
      <c r="H56" s="263">
        <v>13.623626373626372</v>
      </c>
      <c r="I56" s="264">
        <v>46</v>
      </c>
      <c r="J56" s="263">
        <v>37.10425489009881</v>
      </c>
      <c r="K56" s="265">
        <v>26.95108695652174</v>
      </c>
      <c r="L56" s="49"/>
    </row>
    <row r="57" spans="1:12" ht="22.5" customHeight="1">
      <c r="A57" s="209"/>
      <c r="B57" s="227" t="s">
        <v>504</v>
      </c>
      <c r="C57" s="266">
        <v>3</v>
      </c>
      <c r="D57" s="245">
        <v>3.455027064378671</v>
      </c>
      <c r="E57" s="267">
        <v>289.43333333333334</v>
      </c>
      <c r="F57" s="268">
        <v>66</v>
      </c>
      <c r="G57" s="269">
        <v>76.01059541633076</v>
      </c>
      <c r="H57" s="269">
        <v>13.156060606060604</v>
      </c>
      <c r="I57" s="270">
        <v>32</v>
      </c>
      <c r="J57" s="269">
        <v>36.85362202003916</v>
      </c>
      <c r="K57" s="271">
        <v>27.134375</v>
      </c>
      <c r="L57" s="49"/>
    </row>
    <row r="58" spans="1:12" ht="22.5" customHeight="1">
      <c r="A58" s="209"/>
      <c r="B58" s="227" t="s">
        <v>119</v>
      </c>
      <c r="C58" s="266">
        <v>2</v>
      </c>
      <c r="D58" s="245">
        <v>9.74089226573154</v>
      </c>
      <c r="E58" s="267">
        <v>102.66</v>
      </c>
      <c r="F58" s="268">
        <v>13</v>
      </c>
      <c r="G58" s="269">
        <v>63.31579972725502</v>
      </c>
      <c r="H58" s="269">
        <v>15.793846153846154</v>
      </c>
      <c r="I58" s="270">
        <v>7</v>
      </c>
      <c r="J58" s="269">
        <v>34.093122930060396</v>
      </c>
      <c r="K58" s="271">
        <v>29.331428571428575</v>
      </c>
      <c r="L58" s="49"/>
    </row>
    <row r="59" spans="1:12" ht="22.5" customHeight="1">
      <c r="A59" s="213"/>
      <c r="B59" s="228" t="s">
        <v>120</v>
      </c>
      <c r="C59" s="272">
        <v>3</v>
      </c>
      <c r="D59" s="259">
        <v>18.05814723409378</v>
      </c>
      <c r="E59" s="273">
        <v>55.37666666666667</v>
      </c>
      <c r="F59" s="274">
        <v>12</v>
      </c>
      <c r="G59" s="275">
        <v>72.23258893637512</v>
      </c>
      <c r="H59" s="275">
        <v>13.844166666666668</v>
      </c>
      <c r="I59" s="276">
        <v>7</v>
      </c>
      <c r="J59" s="275">
        <v>42.13567687955216</v>
      </c>
      <c r="K59" s="277">
        <v>23.732857142857142</v>
      </c>
      <c r="L59" s="49"/>
    </row>
    <row r="60" spans="1:12" ht="22.5" customHeight="1">
      <c r="A60" s="221" t="s">
        <v>121</v>
      </c>
      <c r="B60" s="222"/>
      <c r="C60" s="212">
        <v>5</v>
      </c>
      <c r="D60" s="261">
        <v>8.230723645222888</v>
      </c>
      <c r="E60" s="267">
        <v>121.49600000000001</v>
      </c>
      <c r="F60" s="212">
        <v>45</v>
      </c>
      <c r="G60" s="269">
        <v>146.66463591796057</v>
      </c>
      <c r="H60" s="269">
        <v>27.51388888888889</v>
      </c>
      <c r="I60" s="270">
        <v>26</v>
      </c>
      <c r="J60" s="269">
        <v>84.45044446955514</v>
      </c>
      <c r="K60" s="271">
        <v>48.122125</v>
      </c>
      <c r="L60" s="49"/>
    </row>
    <row r="61" spans="1:12" ht="22.5" customHeight="1">
      <c r="A61" s="209"/>
      <c r="B61" s="227" t="s">
        <v>122</v>
      </c>
      <c r="C61" s="244">
        <v>2</v>
      </c>
      <c r="D61" s="245">
        <v>7.3857971121533295</v>
      </c>
      <c r="E61" s="267">
        <v>135.395</v>
      </c>
      <c r="F61" s="212">
        <v>18</v>
      </c>
      <c r="G61" s="269">
        <v>66.47217400937997</v>
      </c>
      <c r="H61" s="269">
        <v>15.043888888888889</v>
      </c>
      <c r="I61" s="270">
        <v>10</v>
      </c>
      <c r="J61" s="269">
        <v>36.92898556076664</v>
      </c>
      <c r="K61" s="271">
        <v>27.079</v>
      </c>
      <c r="L61" s="49"/>
    </row>
    <row r="62" spans="1:12" ht="22.5" customHeight="1">
      <c r="A62" s="213"/>
      <c r="B62" s="228" t="s">
        <v>123</v>
      </c>
      <c r="C62" s="244">
        <v>3</v>
      </c>
      <c r="D62" s="259">
        <v>8.910273545397844</v>
      </c>
      <c r="E62" s="267">
        <v>112.23</v>
      </c>
      <c r="F62" s="212">
        <v>27</v>
      </c>
      <c r="G62" s="269">
        <v>80.1924619085806</v>
      </c>
      <c r="H62" s="269">
        <v>12.47</v>
      </c>
      <c r="I62" s="270">
        <v>16</v>
      </c>
      <c r="J62" s="269">
        <v>47.521458908788496</v>
      </c>
      <c r="K62" s="271">
        <v>21.043125</v>
      </c>
      <c r="L62" s="49"/>
    </row>
    <row r="63" spans="1:12" ht="22.5" customHeight="1">
      <c r="A63" s="221" t="s">
        <v>505</v>
      </c>
      <c r="B63" s="222"/>
      <c r="C63" s="260">
        <v>8</v>
      </c>
      <c r="D63" s="261">
        <v>7.099310479469682</v>
      </c>
      <c r="E63" s="262">
        <v>140.85875</v>
      </c>
      <c r="F63" s="260">
        <v>85</v>
      </c>
      <c r="G63" s="263">
        <v>152.42392553575985</v>
      </c>
      <c r="H63" s="263">
        <v>26.29922857142857</v>
      </c>
      <c r="I63" s="278">
        <v>46</v>
      </c>
      <c r="J63" s="263">
        <v>79.23670185987801</v>
      </c>
      <c r="K63" s="265">
        <v>51.45189247311828</v>
      </c>
      <c r="L63" s="49"/>
    </row>
    <row r="64" spans="1:12" ht="22.5" customHeight="1">
      <c r="A64" s="209"/>
      <c r="B64" s="227" t="s">
        <v>506</v>
      </c>
      <c r="C64" s="279">
        <v>4</v>
      </c>
      <c r="D64" s="245">
        <v>9.11410864017499</v>
      </c>
      <c r="E64" s="267">
        <v>109.72</v>
      </c>
      <c r="F64" s="268">
        <v>35</v>
      </c>
      <c r="G64" s="269">
        <v>79.74845060153116</v>
      </c>
      <c r="H64" s="269">
        <v>12.539428571428571</v>
      </c>
      <c r="I64" s="270">
        <v>15</v>
      </c>
      <c r="J64" s="269">
        <v>34.17790740065622</v>
      </c>
      <c r="K64" s="271">
        <v>29.258666666666667</v>
      </c>
      <c r="L64" s="49"/>
    </row>
    <row r="65" spans="1:12" ht="22.5" customHeight="1">
      <c r="A65" s="213"/>
      <c r="B65" s="228" t="s">
        <v>507</v>
      </c>
      <c r="C65" s="280">
        <v>4</v>
      </c>
      <c r="D65" s="259">
        <v>5.814037994738296</v>
      </c>
      <c r="E65" s="273">
        <v>171.9975</v>
      </c>
      <c r="F65" s="274">
        <v>50</v>
      </c>
      <c r="G65" s="275">
        <v>72.67547493422869</v>
      </c>
      <c r="H65" s="275">
        <v>13.7598</v>
      </c>
      <c r="I65" s="276">
        <v>31</v>
      </c>
      <c r="J65" s="275">
        <v>45.058794459221794</v>
      </c>
      <c r="K65" s="277">
        <v>22.193225806451615</v>
      </c>
      <c r="L65" s="49"/>
    </row>
    <row r="66" spans="1:12" ht="22.5" customHeight="1">
      <c r="A66" s="221" t="s">
        <v>508</v>
      </c>
      <c r="B66" s="222"/>
      <c r="C66" s="212">
        <v>12</v>
      </c>
      <c r="D66" s="245">
        <v>8.210124451803148</v>
      </c>
      <c r="E66" s="267">
        <v>121.80083333333334</v>
      </c>
      <c r="F66" s="212">
        <v>141</v>
      </c>
      <c r="G66" s="269">
        <v>290.17167652053206</v>
      </c>
      <c r="H66" s="269">
        <v>31.81984824511648</v>
      </c>
      <c r="I66" s="270">
        <v>78</v>
      </c>
      <c r="J66" s="269">
        <v>160.03449599752417</v>
      </c>
      <c r="K66" s="271">
        <v>56.55085346215781</v>
      </c>
      <c r="L66" s="49"/>
    </row>
    <row r="67" spans="1:12" ht="22.5" customHeight="1">
      <c r="A67" s="209"/>
      <c r="B67" s="227" t="s">
        <v>318</v>
      </c>
      <c r="C67" s="244">
        <v>3</v>
      </c>
      <c r="D67" s="245">
        <v>6.240119810300358</v>
      </c>
      <c r="E67" s="267">
        <v>160.25333333333333</v>
      </c>
      <c r="F67" s="212">
        <v>57</v>
      </c>
      <c r="G67" s="269">
        <v>118.5622763957068</v>
      </c>
      <c r="H67" s="269">
        <v>8.43438596491228</v>
      </c>
      <c r="I67" s="270">
        <v>28</v>
      </c>
      <c r="J67" s="269">
        <v>58.24111822947001</v>
      </c>
      <c r="K67" s="271">
        <v>17.17</v>
      </c>
      <c r="L67" s="49"/>
    </row>
    <row r="68" spans="1:12" ht="22.5" customHeight="1">
      <c r="A68" s="209"/>
      <c r="B68" s="227" t="s">
        <v>319</v>
      </c>
      <c r="C68" s="244">
        <v>5</v>
      </c>
      <c r="D68" s="245">
        <v>9.864656907232765</v>
      </c>
      <c r="E68" s="267">
        <v>101.37200000000001</v>
      </c>
      <c r="F68" s="212">
        <v>41</v>
      </c>
      <c r="G68" s="269">
        <v>80.89018663930868</v>
      </c>
      <c r="H68" s="269">
        <v>12.362439024390245</v>
      </c>
      <c r="I68" s="270">
        <v>27</v>
      </c>
      <c r="J68" s="269">
        <v>53.26914729905694</v>
      </c>
      <c r="K68" s="271">
        <v>18.772592592592595</v>
      </c>
      <c r="L68" s="49"/>
    </row>
    <row r="69" spans="1:12" ht="22.5" customHeight="1" thickBot="1">
      <c r="A69" s="281"/>
      <c r="B69" s="282" t="s">
        <v>125</v>
      </c>
      <c r="C69" s="283">
        <v>4</v>
      </c>
      <c r="D69" s="284">
        <v>8.438996603303867</v>
      </c>
      <c r="E69" s="285">
        <v>118.4975</v>
      </c>
      <c r="F69" s="286">
        <v>43</v>
      </c>
      <c r="G69" s="287">
        <v>90.71921348551656</v>
      </c>
      <c r="H69" s="287">
        <v>11.023023255813953</v>
      </c>
      <c r="I69" s="288">
        <v>23</v>
      </c>
      <c r="J69" s="287">
        <v>48.52423046899723</v>
      </c>
      <c r="K69" s="289">
        <v>20.608260869565214</v>
      </c>
      <c r="L69" s="49"/>
    </row>
    <row r="70" spans="1:11" ht="19.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</row>
    <row r="71" spans="1:11" ht="19.5" customHeight="1">
      <c r="A71" s="290"/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1:11" ht="19.5" customHeight="1">
      <c r="A72" s="290"/>
      <c r="B72" s="290"/>
      <c r="C72" s="290"/>
      <c r="D72" s="290"/>
      <c r="E72" s="290"/>
      <c r="F72" s="290"/>
      <c r="G72" s="290"/>
      <c r="H72" s="290"/>
      <c r="I72" s="290"/>
      <c r="J72" s="290"/>
      <c r="K72" s="290"/>
    </row>
    <row r="73" spans="1:11" ht="19.5" customHeight="1">
      <c r="A73" s="290"/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1:11" ht="19.5" customHeight="1">
      <c r="A74" s="290"/>
      <c r="B74" s="290"/>
      <c r="C74" s="290"/>
      <c r="D74" s="290"/>
      <c r="E74" s="290"/>
      <c r="F74" s="290"/>
      <c r="G74" s="290"/>
      <c r="H74" s="290"/>
      <c r="I74" s="290"/>
      <c r="J74" s="290"/>
      <c r="K74" s="290"/>
    </row>
    <row r="75" spans="1:11" ht="19.5" customHeight="1">
      <c r="A75" s="290"/>
      <c r="B75" s="290"/>
      <c r="C75" s="290"/>
      <c r="D75" s="290"/>
      <c r="E75" s="290"/>
      <c r="F75" s="290"/>
      <c r="G75" s="290"/>
      <c r="H75" s="290"/>
      <c r="I75" s="290"/>
      <c r="J75" s="290"/>
      <c r="K75" s="290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7">
    <mergeCell ref="C4:C5"/>
    <mergeCell ref="F4:F5"/>
    <mergeCell ref="I4:I5"/>
    <mergeCell ref="H2:K2"/>
    <mergeCell ref="C3:E3"/>
    <mergeCell ref="F3:H3"/>
    <mergeCell ref="I3:K3"/>
  </mergeCells>
  <printOptions/>
  <pageMargins left="0.64" right="0.3" top="0.65" bottom="0.31" header="0.21" footer="0.11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="75" zoomScaleNormal="75" zoomScalePageLayoutView="0" workbookViewId="0" topLeftCell="A1">
      <pane xSplit="3" ySplit="5" topLeftCell="D6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E80" sqref="E80"/>
    </sheetView>
  </sheetViews>
  <sheetFormatPr defaultColWidth="10.75390625" defaultRowHeight="14.25"/>
  <cols>
    <col min="1" max="1" width="11.125" style="43" customWidth="1"/>
    <col min="2" max="2" width="13.125" style="43" customWidth="1"/>
    <col min="3" max="11" width="12.125" style="43" customWidth="1"/>
    <col min="12" max="24" width="10.125" style="43" customWidth="1"/>
    <col min="25" max="16384" width="10.75390625" style="43" customWidth="1"/>
  </cols>
  <sheetData>
    <row r="1" spans="1:24" ht="39.75" customHeight="1" thickBot="1">
      <c r="A1" s="291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292"/>
      <c r="U1" s="292" t="s">
        <v>469</v>
      </c>
      <c r="V1" s="90"/>
      <c r="W1" s="90"/>
      <c r="X1" s="90"/>
    </row>
    <row r="2" spans="1:24" ht="24" customHeight="1">
      <c r="A2" s="172"/>
      <c r="B2" s="173"/>
      <c r="C2" s="1365" t="s">
        <v>383</v>
      </c>
      <c r="D2" s="1366"/>
      <c r="E2" s="1366"/>
      <c r="F2" s="1366"/>
      <c r="G2" s="1366"/>
      <c r="H2" s="1366"/>
      <c r="I2" s="1366"/>
      <c r="J2" s="1366"/>
      <c r="K2" s="1367"/>
      <c r="L2" s="1368" t="s">
        <v>127</v>
      </c>
      <c r="M2" s="1369"/>
      <c r="N2" s="1369"/>
      <c r="O2" s="1369"/>
      <c r="P2" s="1369"/>
      <c r="Q2" s="1369"/>
      <c r="R2" s="1369"/>
      <c r="S2" s="1369"/>
      <c r="T2" s="1369"/>
      <c r="U2" s="1369"/>
      <c r="V2" s="1369"/>
      <c r="W2" s="1369"/>
      <c r="X2" s="1370"/>
    </row>
    <row r="3" spans="1:24" ht="17.25" customHeight="1">
      <c r="A3" s="1371" t="s">
        <v>93</v>
      </c>
      <c r="B3" s="1373" t="s">
        <v>94</v>
      </c>
      <c r="C3" s="1375" t="s">
        <v>128</v>
      </c>
      <c r="D3" s="1376"/>
      <c r="E3" s="1376"/>
      <c r="F3" s="1376"/>
      <c r="G3" s="294" t="s">
        <v>129</v>
      </c>
      <c r="H3" s="1376" t="s">
        <v>130</v>
      </c>
      <c r="I3" s="1376"/>
      <c r="J3" s="1379"/>
      <c r="K3" s="1382" t="s">
        <v>131</v>
      </c>
      <c r="L3" s="1385" t="s">
        <v>132</v>
      </c>
      <c r="M3" s="1386"/>
      <c r="N3" s="1386"/>
      <c r="O3" s="1386"/>
      <c r="P3" s="1386"/>
      <c r="Q3" s="1387"/>
      <c r="R3" s="1390" t="s">
        <v>393</v>
      </c>
      <c r="S3" s="1385" t="s">
        <v>133</v>
      </c>
      <c r="T3" s="1386"/>
      <c r="U3" s="1386"/>
      <c r="V3" s="1386"/>
      <c r="W3" s="1386"/>
      <c r="X3" s="1393"/>
    </row>
    <row r="4" spans="1:24" ht="15.75" customHeight="1">
      <c r="A4" s="1372"/>
      <c r="B4" s="1374"/>
      <c r="C4" s="1377"/>
      <c r="D4" s="1378"/>
      <c r="E4" s="1378"/>
      <c r="F4" s="1378"/>
      <c r="G4" s="297" t="s">
        <v>134</v>
      </c>
      <c r="H4" s="1380"/>
      <c r="I4" s="1380"/>
      <c r="J4" s="1381"/>
      <c r="K4" s="1383"/>
      <c r="L4" s="1388"/>
      <c r="M4" s="1380"/>
      <c r="N4" s="1380"/>
      <c r="O4" s="1380"/>
      <c r="P4" s="1380"/>
      <c r="Q4" s="1389"/>
      <c r="R4" s="1391"/>
      <c r="S4" s="1388"/>
      <c r="T4" s="1380"/>
      <c r="U4" s="1380"/>
      <c r="V4" s="1380"/>
      <c r="W4" s="1380"/>
      <c r="X4" s="1394"/>
    </row>
    <row r="5" spans="1:24" ht="24" customHeight="1" thickBot="1">
      <c r="A5" s="179"/>
      <c r="B5" s="180"/>
      <c r="C5" s="299" t="s">
        <v>384</v>
      </c>
      <c r="D5" s="300" t="s">
        <v>385</v>
      </c>
      <c r="E5" s="301" t="s">
        <v>386</v>
      </c>
      <c r="F5" s="300" t="s">
        <v>387</v>
      </c>
      <c r="G5" s="302" t="s">
        <v>135</v>
      </c>
      <c r="H5" s="303" t="s">
        <v>136</v>
      </c>
      <c r="I5" s="300" t="s">
        <v>137</v>
      </c>
      <c r="J5" s="304" t="s">
        <v>138</v>
      </c>
      <c r="K5" s="1384"/>
      <c r="L5" s="303" t="s">
        <v>388</v>
      </c>
      <c r="M5" s="181" t="s">
        <v>389</v>
      </c>
      <c r="N5" s="182" t="s">
        <v>139</v>
      </c>
      <c r="O5" s="305" t="s">
        <v>390</v>
      </c>
      <c r="P5" s="306" t="s">
        <v>46</v>
      </c>
      <c r="Q5" s="307" t="s">
        <v>47</v>
      </c>
      <c r="R5" s="1392"/>
      <c r="S5" s="307" t="s">
        <v>391</v>
      </c>
      <c r="T5" s="181" t="s">
        <v>392</v>
      </c>
      <c r="U5" s="182" t="s">
        <v>139</v>
      </c>
      <c r="V5" s="181" t="s">
        <v>390</v>
      </c>
      <c r="W5" s="300" t="s">
        <v>46</v>
      </c>
      <c r="X5" s="183" t="s">
        <v>47</v>
      </c>
    </row>
    <row r="6" spans="1:24" ht="18.75" customHeight="1">
      <c r="A6" s="191"/>
      <c r="B6" s="175" t="s">
        <v>475</v>
      </c>
      <c r="C6" s="308">
        <v>353</v>
      </c>
      <c r="D6" s="309">
        <v>32</v>
      </c>
      <c r="E6" s="310">
        <v>0</v>
      </c>
      <c r="F6" s="309">
        <v>321</v>
      </c>
      <c r="G6" s="310">
        <v>170</v>
      </c>
      <c r="H6" s="311">
        <v>4851</v>
      </c>
      <c r="I6" s="309">
        <v>379</v>
      </c>
      <c r="J6" s="310">
        <v>4472</v>
      </c>
      <c r="K6" s="312">
        <v>2886</v>
      </c>
      <c r="L6" s="308">
        <v>64972</v>
      </c>
      <c r="M6" s="309">
        <v>11883</v>
      </c>
      <c r="N6" s="310">
        <v>44</v>
      </c>
      <c r="O6" s="313">
        <v>441</v>
      </c>
      <c r="P6" s="310">
        <v>14608</v>
      </c>
      <c r="Q6" s="314">
        <v>37996</v>
      </c>
      <c r="R6" s="315">
        <v>10135</v>
      </c>
      <c r="S6" s="314">
        <v>54837</v>
      </c>
      <c r="T6" s="309">
        <v>1748</v>
      </c>
      <c r="U6" s="310">
        <v>44</v>
      </c>
      <c r="V6" s="309">
        <v>441</v>
      </c>
      <c r="W6" s="309">
        <v>14608</v>
      </c>
      <c r="X6" s="316">
        <v>37996</v>
      </c>
    </row>
    <row r="7" spans="1:24" ht="18.75" customHeight="1">
      <c r="A7" s="317"/>
      <c r="B7" s="175">
        <v>19</v>
      </c>
      <c r="C7" s="309">
        <v>354</v>
      </c>
      <c r="D7" s="309">
        <v>32</v>
      </c>
      <c r="E7" s="318">
        <v>0</v>
      </c>
      <c r="F7" s="309">
        <v>322</v>
      </c>
      <c r="G7" s="310">
        <v>167</v>
      </c>
      <c r="H7" s="309">
        <v>4891</v>
      </c>
      <c r="I7" s="309">
        <v>366</v>
      </c>
      <c r="J7" s="310">
        <v>4525</v>
      </c>
      <c r="K7" s="319">
        <v>2910</v>
      </c>
      <c r="L7" s="308">
        <v>64767</v>
      </c>
      <c r="M7" s="309">
        <v>11859</v>
      </c>
      <c r="N7" s="310">
        <v>52</v>
      </c>
      <c r="O7" s="313">
        <v>391</v>
      </c>
      <c r="P7" s="310">
        <v>14352</v>
      </c>
      <c r="Q7" s="314">
        <v>38113</v>
      </c>
      <c r="R7" s="315">
        <v>10111</v>
      </c>
      <c r="S7" s="314">
        <v>54656</v>
      </c>
      <c r="T7" s="309">
        <v>1748</v>
      </c>
      <c r="U7" s="310">
        <v>52</v>
      </c>
      <c r="V7" s="309">
        <v>391</v>
      </c>
      <c r="W7" s="309">
        <v>14352</v>
      </c>
      <c r="X7" s="316">
        <v>38113</v>
      </c>
    </row>
    <row r="8" spans="1:24" ht="27.75" customHeight="1">
      <c r="A8" s="320"/>
      <c r="B8" s="321">
        <v>20</v>
      </c>
      <c r="C8" s="322">
        <f aca="true" t="shared" si="0" ref="C8:X8">SUM(C9,C19,C20,C21,C22,C23,C27,C30,C31,C36,C43,C48,C52,C56,C60,C63,C66)</f>
        <v>353</v>
      </c>
      <c r="D8" s="323">
        <f t="shared" si="0"/>
        <v>32</v>
      </c>
      <c r="E8" s="322">
        <f t="shared" si="0"/>
        <v>0</v>
      </c>
      <c r="F8" s="322">
        <f t="shared" si="0"/>
        <v>321</v>
      </c>
      <c r="G8" s="322">
        <f t="shared" si="0"/>
        <v>164</v>
      </c>
      <c r="H8" s="322">
        <f t="shared" si="0"/>
        <v>4908</v>
      </c>
      <c r="I8" s="322">
        <f t="shared" si="0"/>
        <v>343</v>
      </c>
      <c r="J8" s="322">
        <f t="shared" si="0"/>
        <v>4565</v>
      </c>
      <c r="K8" s="322">
        <f t="shared" si="0"/>
        <v>2917</v>
      </c>
      <c r="L8" s="322">
        <f t="shared" si="0"/>
        <v>64760</v>
      </c>
      <c r="M8" s="322">
        <f t="shared" si="0"/>
        <v>11830</v>
      </c>
      <c r="N8" s="322">
        <f t="shared" si="0"/>
        <v>52</v>
      </c>
      <c r="O8" s="322">
        <f t="shared" si="0"/>
        <v>391</v>
      </c>
      <c r="P8" s="322">
        <f t="shared" si="0"/>
        <v>14263</v>
      </c>
      <c r="Q8" s="323">
        <f t="shared" si="0"/>
        <v>38224</v>
      </c>
      <c r="R8" s="324">
        <f t="shared" si="0"/>
        <v>10082</v>
      </c>
      <c r="S8" s="322">
        <f t="shared" si="0"/>
        <v>54678</v>
      </c>
      <c r="T8" s="322">
        <f t="shared" si="0"/>
        <v>1748</v>
      </c>
      <c r="U8" s="322">
        <f t="shared" si="0"/>
        <v>52</v>
      </c>
      <c r="V8" s="322">
        <f t="shared" si="0"/>
        <v>391</v>
      </c>
      <c r="W8" s="322">
        <f t="shared" si="0"/>
        <v>14263</v>
      </c>
      <c r="X8" s="325">
        <f t="shared" si="0"/>
        <v>38224</v>
      </c>
    </row>
    <row r="9" spans="1:24" ht="18.75" customHeight="1">
      <c r="A9" s="326" t="s">
        <v>98</v>
      </c>
      <c r="B9" s="204" t="s">
        <v>320</v>
      </c>
      <c r="C9" s="327">
        <f aca="true" t="shared" si="1" ref="C9:C40">D9+E9+F9</f>
        <v>107</v>
      </c>
      <c r="D9" s="328">
        <f aca="true" t="shared" si="2" ref="D9:J9">SUM(D10:D18)</f>
        <v>11</v>
      </c>
      <c r="E9" s="327">
        <f t="shared" si="2"/>
        <v>0</v>
      </c>
      <c r="F9" s="327">
        <f t="shared" si="2"/>
        <v>96</v>
      </c>
      <c r="G9" s="329">
        <f t="shared" si="2"/>
        <v>41</v>
      </c>
      <c r="H9" s="328">
        <f t="shared" si="2"/>
        <v>1568</v>
      </c>
      <c r="I9" s="327">
        <f t="shared" si="2"/>
        <v>88</v>
      </c>
      <c r="J9" s="330">
        <f t="shared" si="2"/>
        <v>1480</v>
      </c>
      <c r="K9" s="331">
        <f>SUM(K10:K18)</f>
        <v>919</v>
      </c>
      <c r="L9" s="332">
        <f aca="true" t="shared" si="3" ref="L9:R9">SUM(L10:L18)</f>
        <v>18790</v>
      </c>
      <c r="M9" s="327">
        <f t="shared" si="3"/>
        <v>3653</v>
      </c>
      <c r="N9" s="329">
        <f t="shared" si="3"/>
        <v>10</v>
      </c>
      <c r="O9" s="333">
        <f t="shared" si="3"/>
        <v>100</v>
      </c>
      <c r="P9" s="329">
        <f t="shared" si="3"/>
        <v>3299</v>
      </c>
      <c r="Q9" s="328">
        <f t="shared" si="3"/>
        <v>11728</v>
      </c>
      <c r="R9" s="334">
        <f t="shared" si="3"/>
        <v>3211</v>
      </c>
      <c r="S9" s="328">
        <f aca="true" t="shared" si="4" ref="S9:S22">SUM(T9:X9)</f>
        <v>15579</v>
      </c>
      <c r="T9" s="335">
        <f>SUM(T10:T18)</f>
        <v>442</v>
      </c>
      <c r="U9" s="329">
        <f>SUM(U10:U18)</f>
        <v>10</v>
      </c>
      <c r="V9" s="327">
        <f>SUM(V10:V18)</f>
        <v>100</v>
      </c>
      <c r="W9" s="327">
        <f>SUM(W10:W18)</f>
        <v>3299</v>
      </c>
      <c r="X9" s="336">
        <f>SUM(X10:X18)</f>
        <v>11728</v>
      </c>
    </row>
    <row r="10" spans="1:24" ht="18.75" customHeight="1">
      <c r="A10" s="209"/>
      <c r="B10" s="210" t="s">
        <v>321</v>
      </c>
      <c r="C10" s="327">
        <f t="shared" si="1"/>
        <v>5</v>
      </c>
      <c r="D10" s="244">
        <v>0</v>
      </c>
      <c r="E10" s="266">
        <v>0</v>
      </c>
      <c r="F10" s="266">
        <v>5</v>
      </c>
      <c r="G10" s="337">
        <v>3</v>
      </c>
      <c r="H10" s="328">
        <f aca="true" t="shared" si="5" ref="H10:H22">I10+J10</f>
        <v>222</v>
      </c>
      <c r="I10" s="268">
        <v>18</v>
      </c>
      <c r="J10" s="338">
        <v>204</v>
      </c>
      <c r="K10" s="211">
        <v>136</v>
      </c>
      <c r="L10" s="332">
        <f aca="true" t="shared" si="6" ref="L10:L22">SUM(M10:Q10)</f>
        <v>1072</v>
      </c>
      <c r="M10" s="268">
        <v>0</v>
      </c>
      <c r="N10" s="338">
        <v>0</v>
      </c>
      <c r="O10" s="339">
        <v>0</v>
      </c>
      <c r="P10" s="338">
        <v>223</v>
      </c>
      <c r="Q10" s="212">
        <v>849</v>
      </c>
      <c r="R10" s="340">
        <v>0</v>
      </c>
      <c r="S10" s="328">
        <f t="shared" si="4"/>
        <v>1072</v>
      </c>
      <c r="T10" s="341">
        <v>0</v>
      </c>
      <c r="U10" s="338">
        <v>0</v>
      </c>
      <c r="V10" s="268">
        <v>0</v>
      </c>
      <c r="W10" s="268">
        <v>223</v>
      </c>
      <c r="X10" s="342">
        <v>849</v>
      </c>
    </row>
    <row r="11" spans="1:24" ht="18.75" customHeight="1">
      <c r="A11" s="209"/>
      <c r="B11" s="210" t="s">
        <v>322</v>
      </c>
      <c r="C11" s="327">
        <f t="shared" si="1"/>
        <v>8</v>
      </c>
      <c r="D11" s="244">
        <v>0</v>
      </c>
      <c r="E11" s="266">
        <v>0</v>
      </c>
      <c r="F11" s="266">
        <v>8</v>
      </c>
      <c r="G11" s="337">
        <v>5</v>
      </c>
      <c r="H11" s="328">
        <f t="shared" si="5"/>
        <v>166</v>
      </c>
      <c r="I11" s="268">
        <v>8</v>
      </c>
      <c r="J11" s="338">
        <v>158</v>
      </c>
      <c r="K11" s="211">
        <v>88</v>
      </c>
      <c r="L11" s="332">
        <f t="shared" si="6"/>
        <v>945</v>
      </c>
      <c r="M11" s="268">
        <v>0</v>
      </c>
      <c r="N11" s="338">
        <v>0</v>
      </c>
      <c r="O11" s="339">
        <v>0</v>
      </c>
      <c r="P11" s="338">
        <v>350</v>
      </c>
      <c r="Q11" s="212">
        <v>595</v>
      </c>
      <c r="R11" s="340">
        <v>0</v>
      </c>
      <c r="S11" s="328">
        <f t="shared" si="4"/>
        <v>945</v>
      </c>
      <c r="T11" s="341">
        <v>0</v>
      </c>
      <c r="U11" s="338">
        <v>0</v>
      </c>
      <c r="V11" s="268">
        <v>0</v>
      </c>
      <c r="W11" s="268">
        <v>350</v>
      </c>
      <c r="X11" s="342">
        <v>595</v>
      </c>
    </row>
    <row r="12" spans="1:24" ht="18.75" customHeight="1">
      <c r="A12" s="209"/>
      <c r="B12" s="210" t="s">
        <v>323</v>
      </c>
      <c r="C12" s="327">
        <f t="shared" si="1"/>
        <v>11</v>
      </c>
      <c r="D12" s="244">
        <v>1</v>
      </c>
      <c r="E12" s="266">
        <v>0</v>
      </c>
      <c r="F12" s="266">
        <v>10</v>
      </c>
      <c r="G12" s="337">
        <v>3</v>
      </c>
      <c r="H12" s="328">
        <f t="shared" si="5"/>
        <v>134</v>
      </c>
      <c r="I12" s="268">
        <v>8</v>
      </c>
      <c r="J12" s="338">
        <v>126</v>
      </c>
      <c r="K12" s="211">
        <v>70</v>
      </c>
      <c r="L12" s="332">
        <f t="shared" si="6"/>
        <v>1596</v>
      </c>
      <c r="M12" s="268">
        <v>300</v>
      </c>
      <c r="N12" s="338">
        <v>0</v>
      </c>
      <c r="O12" s="339">
        <v>0</v>
      </c>
      <c r="P12" s="338">
        <v>149</v>
      </c>
      <c r="Q12" s="212">
        <v>1147</v>
      </c>
      <c r="R12" s="340">
        <v>300</v>
      </c>
      <c r="S12" s="328">
        <f t="shared" si="4"/>
        <v>1296</v>
      </c>
      <c r="T12" s="341">
        <v>0</v>
      </c>
      <c r="U12" s="338">
        <v>0</v>
      </c>
      <c r="V12" s="268">
        <v>0</v>
      </c>
      <c r="W12" s="268">
        <v>149</v>
      </c>
      <c r="X12" s="342">
        <v>1147</v>
      </c>
    </row>
    <row r="13" spans="1:24" ht="18.75" customHeight="1">
      <c r="A13" s="209"/>
      <c r="B13" s="210" t="s">
        <v>324</v>
      </c>
      <c r="C13" s="327">
        <f t="shared" si="1"/>
        <v>9</v>
      </c>
      <c r="D13" s="244">
        <v>0</v>
      </c>
      <c r="E13" s="266">
        <v>0</v>
      </c>
      <c r="F13" s="266">
        <v>9</v>
      </c>
      <c r="G13" s="337">
        <v>5</v>
      </c>
      <c r="H13" s="328">
        <f t="shared" si="5"/>
        <v>133</v>
      </c>
      <c r="I13" s="268">
        <v>5</v>
      </c>
      <c r="J13" s="338">
        <v>128</v>
      </c>
      <c r="K13" s="211">
        <v>74</v>
      </c>
      <c r="L13" s="332">
        <f t="shared" si="6"/>
        <v>1226</v>
      </c>
      <c r="M13" s="268">
        <v>0</v>
      </c>
      <c r="N13" s="338">
        <v>0</v>
      </c>
      <c r="O13" s="339">
        <v>0</v>
      </c>
      <c r="P13" s="338">
        <v>368</v>
      </c>
      <c r="Q13" s="212">
        <v>858</v>
      </c>
      <c r="R13" s="340">
        <v>0</v>
      </c>
      <c r="S13" s="328">
        <f t="shared" si="4"/>
        <v>1226</v>
      </c>
      <c r="T13" s="341">
        <v>0</v>
      </c>
      <c r="U13" s="338">
        <v>0</v>
      </c>
      <c r="V13" s="268">
        <v>0</v>
      </c>
      <c r="W13" s="268">
        <v>368</v>
      </c>
      <c r="X13" s="342">
        <v>858</v>
      </c>
    </row>
    <row r="14" spans="1:24" ht="18.75" customHeight="1">
      <c r="A14" s="209"/>
      <c r="B14" s="210" t="s">
        <v>325</v>
      </c>
      <c r="C14" s="327">
        <f t="shared" si="1"/>
        <v>12</v>
      </c>
      <c r="D14" s="244">
        <v>0</v>
      </c>
      <c r="E14" s="266">
        <v>0</v>
      </c>
      <c r="F14" s="266">
        <v>12</v>
      </c>
      <c r="G14" s="337">
        <v>6</v>
      </c>
      <c r="H14" s="328">
        <f t="shared" si="5"/>
        <v>141</v>
      </c>
      <c r="I14" s="268">
        <v>12</v>
      </c>
      <c r="J14" s="338">
        <v>129</v>
      </c>
      <c r="K14" s="211">
        <v>83</v>
      </c>
      <c r="L14" s="332">
        <f t="shared" si="6"/>
        <v>1682</v>
      </c>
      <c r="M14" s="268">
        <v>0</v>
      </c>
      <c r="N14" s="338">
        <v>0</v>
      </c>
      <c r="O14" s="339">
        <v>0</v>
      </c>
      <c r="P14" s="338">
        <v>508</v>
      </c>
      <c r="Q14" s="212">
        <v>1174</v>
      </c>
      <c r="R14" s="340">
        <v>0</v>
      </c>
      <c r="S14" s="328">
        <f t="shared" si="4"/>
        <v>1682</v>
      </c>
      <c r="T14" s="341">
        <v>0</v>
      </c>
      <c r="U14" s="338">
        <v>0</v>
      </c>
      <c r="V14" s="268">
        <v>0</v>
      </c>
      <c r="W14" s="268">
        <v>508</v>
      </c>
      <c r="X14" s="342">
        <v>1174</v>
      </c>
    </row>
    <row r="15" spans="1:24" ht="18.75" customHeight="1">
      <c r="A15" s="209"/>
      <c r="B15" s="210" t="s">
        <v>326</v>
      </c>
      <c r="C15" s="327">
        <f t="shared" si="1"/>
        <v>6</v>
      </c>
      <c r="D15" s="244">
        <v>0</v>
      </c>
      <c r="E15" s="266">
        <v>0</v>
      </c>
      <c r="F15" s="266">
        <v>6</v>
      </c>
      <c r="G15" s="337">
        <v>3</v>
      </c>
      <c r="H15" s="328">
        <f t="shared" si="5"/>
        <v>167</v>
      </c>
      <c r="I15" s="268">
        <v>9</v>
      </c>
      <c r="J15" s="338">
        <v>158</v>
      </c>
      <c r="K15" s="211">
        <v>105</v>
      </c>
      <c r="L15" s="332">
        <f t="shared" si="6"/>
        <v>1006</v>
      </c>
      <c r="M15" s="268">
        <v>0</v>
      </c>
      <c r="N15" s="338">
        <v>0</v>
      </c>
      <c r="O15" s="339">
        <v>0</v>
      </c>
      <c r="P15" s="343">
        <v>191</v>
      </c>
      <c r="Q15" s="212">
        <v>815</v>
      </c>
      <c r="R15" s="340">
        <v>0</v>
      </c>
      <c r="S15" s="328">
        <f t="shared" si="4"/>
        <v>1006</v>
      </c>
      <c r="T15" s="341">
        <v>0</v>
      </c>
      <c r="U15" s="338">
        <v>0</v>
      </c>
      <c r="V15" s="268">
        <v>0</v>
      </c>
      <c r="W15" s="268">
        <v>191</v>
      </c>
      <c r="X15" s="342">
        <v>815</v>
      </c>
    </row>
    <row r="16" spans="1:24" ht="18.75" customHeight="1">
      <c r="A16" s="209"/>
      <c r="B16" s="210" t="s">
        <v>327</v>
      </c>
      <c r="C16" s="327">
        <f t="shared" si="1"/>
        <v>19</v>
      </c>
      <c r="D16" s="244">
        <v>4</v>
      </c>
      <c r="E16" s="266">
        <v>0</v>
      </c>
      <c r="F16" s="266">
        <v>15</v>
      </c>
      <c r="G16" s="337">
        <v>7</v>
      </c>
      <c r="H16" s="328">
        <f t="shared" si="5"/>
        <v>146</v>
      </c>
      <c r="I16" s="268">
        <v>13</v>
      </c>
      <c r="J16" s="338">
        <v>133</v>
      </c>
      <c r="K16" s="211">
        <v>99</v>
      </c>
      <c r="L16" s="332">
        <f t="shared" si="6"/>
        <v>3687</v>
      </c>
      <c r="M16" s="268">
        <v>1484</v>
      </c>
      <c r="N16" s="338">
        <v>0</v>
      </c>
      <c r="O16" s="339">
        <v>0</v>
      </c>
      <c r="P16" s="338">
        <v>856</v>
      </c>
      <c r="Q16" s="212">
        <v>1347</v>
      </c>
      <c r="R16" s="340">
        <v>1088</v>
      </c>
      <c r="S16" s="328">
        <f t="shared" si="4"/>
        <v>2599</v>
      </c>
      <c r="T16" s="341">
        <v>396</v>
      </c>
      <c r="U16" s="338">
        <v>0</v>
      </c>
      <c r="V16" s="268">
        <v>0</v>
      </c>
      <c r="W16" s="268">
        <v>856</v>
      </c>
      <c r="X16" s="342">
        <v>1347</v>
      </c>
    </row>
    <row r="17" spans="1:24" ht="18.75" customHeight="1">
      <c r="A17" s="209"/>
      <c r="B17" s="210" t="s">
        <v>328</v>
      </c>
      <c r="C17" s="327">
        <f t="shared" si="1"/>
        <v>21</v>
      </c>
      <c r="D17" s="244">
        <v>0</v>
      </c>
      <c r="E17" s="266">
        <v>0</v>
      </c>
      <c r="F17" s="266">
        <v>21</v>
      </c>
      <c r="G17" s="337">
        <v>5</v>
      </c>
      <c r="H17" s="328">
        <f t="shared" si="5"/>
        <v>298</v>
      </c>
      <c r="I17" s="268">
        <v>8</v>
      </c>
      <c r="J17" s="338">
        <v>290</v>
      </c>
      <c r="K17" s="211">
        <v>180</v>
      </c>
      <c r="L17" s="332">
        <f t="shared" si="6"/>
        <v>3901</v>
      </c>
      <c r="M17" s="268">
        <v>46</v>
      </c>
      <c r="N17" s="338">
        <v>10</v>
      </c>
      <c r="O17" s="339">
        <v>0</v>
      </c>
      <c r="P17" s="338">
        <v>291</v>
      </c>
      <c r="Q17" s="212">
        <v>3554</v>
      </c>
      <c r="R17" s="340">
        <v>0</v>
      </c>
      <c r="S17" s="328">
        <f t="shared" si="4"/>
        <v>3901</v>
      </c>
      <c r="T17" s="341">
        <v>46</v>
      </c>
      <c r="U17" s="338">
        <v>10</v>
      </c>
      <c r="V17" s="268">
        <v>0</v>
      </c>
      <c r="W17" s="268">
        <v>291</v>
      </c>
      <c r="X17" s="342">
        <v>3554</v>
      </c>
    </row>
    <row r="18" spans="1:24" ht="18.75" customHeight="1">
      <c r="A18" s="213"/>
      <c r="B18" s="214" t="s">
        <v>329</v>
      </c>
      <c r="C18" s="327">
        <f t="shared" si="1"/>
        <v>16</v>
      </c>
      <c r="D18" s="244">
        <v>6</v>
      </c>
      <c r="E18" s="266">
        <v>0</v>
      </c>
      <c r="F18" s="266">
        <v>10</v>
      </c>
      <c r="G18" s="337">
        <v>4</v>
      </c>
      <c r="H18" s="328">
        <f t="shared" si="5"/>
        <v>161</v>
      </c>
      <c r="I18" s="268">
        <v>7</v>
      </c>
      <c r="J18" s="338">
        <v>154</v>
      </c>
      <c r="K18" s="211">
        <v>84</v>
      </c>
      <c r="L18" s="332">
        <f t="shared" si="6"/>
        <v>3675</v>
      </c>
      <c r="M18" s="268">
        <v>1823</v>
      </c>
      <c r="N18" s="338">
        <v>0</v>
      </c>
      <c r="O18" s="339">
        <v>100</v>
      </c>
      <c r="P18" s="338">
        <v>363</v>
      </c>
      <c r="Q18" s="212">
        <v>1389</v>
      </c>
      <c r="R18" s="340">
        <v>1823</v>
      </c>
      <c r="S18" s="328">
        <f t="shared" si="4"/>
        <v>1852</v>
      </c>
      <c r="T18" s="344">
        <v>0</v>
      </c>
      <c r="U18" s="338">
        <v>0</v>
      </c>
      <c r="V18" s="268">
        <v>100</v>
      </c>
      <c r="W18" s="268">
        <v>363</v>
      </c>
      <c r="X18" s="342">
        <v>1389</v>
      </c>
    </row>
    <row r="19" spans="1:24" ht="18.75" customHeight="1">
      <c r="A19" s="215" t="s">
        <v>102</v>
      </c>
      <c r="B19" s="216" t="s">
        <v>330</v>
      </c>
      <c r="C19" s="345">
        <f t="shared" si="1"/>
        <v>36</v>
      </c>
      <c r="D19" s="217">
        <v>2</v>
      </c>
      <c r="E19" s="346">
        <v>0</v>
      </c>
      <c r="F19" s="346">
        <v>34</v>
      </c>
      <c r="G19" s="346">
        <v>18</v>
      </c>
      <c r="H19" s="345">
        <f t="shared" si="5"/>
        <v>409</v>
      </c>
      <c r="I19" s="346">
        <v>45</v>
      </c>
      <c r="J19" s="346">
        <v>364</v>
      </c>
      <c r="K19" s="346">
        <v>281</v>
      </c>
      <c r="L19" s="345">
        <f t="shared" si="6"/>
        <v>6090</v>
      </c>
      <c r="M19" s="346">
        <v>982</v>
      </c>
      <c r="N19" s="346">
        <v>6</v>
      </c>
      <c r="O19" s="346">
        <v>0</v>
      </c>
      <c r="P19" s="347">
        <v>1274</v>
      </c>
      <c r="Q19" s="347">
        <v>3828</v>
      </c>
      <c r="R19" s="348">
        <v>497</v>
      </c>
      <c r="S19" s="345">
        <f t="shared" si="4"/>
        <v>5593</v>
      </c>
      <c r="T19" s="349">
        <v>485</v>
      </c>
      <c r="U19" s="346">
        <v>6</v>
      </c>
      <c r="V19" s="346">
        <v>0</v>
      </c>
      <c r="W19" s="346">
        <v>1274</v>
      </c>
      <c r="X19" s="350">
        <v>3828</v>
      </c>
    </row>
    <row r="20" spans="1:24" ht="18.75" customHeight="1">
      <c r="A20" s="215" t="s">
        <v>103</v>
      </c>
      <c r="B20" s="216" t="s">
        <v>331</v>
      </c>
      <c r="C20" s="345">
        <f t="shared" si="1"/>
        <v>26</v>
      </c>
      <c r="D20" s="217">
        <v>0</v>
      </c>
      <c r="E20" s="346">
        <v>0</v>
      </c>
      <c r="F20" s="346">
        <v>26</v>
      </c>
      <c r="G20" s="346">
        <v>18</v>
      </c>
      <c r="H20" s="345">
        <f t="shared" si="5"/>
        <v>482</v>
      </c>
      <c r="I20" s="346">
        <v>29</v>
      </c>
      <c r="J20" s="346">
        <v>453</v>
      </c>
      <c r="K20" s="346">
        <v>241</v>
      </c>
      <c r="L20" s="345">
        <f t="shared" si="6"/>
        <v>4067</v>
      </c>
      <c r="M20" s="346">
        <v>0</v>
      </c>
      <c r="N20" s="346">
        <v>8</v>
      </c>
      <c r="O20" s="346">
        <v>0</v>
      </c>
      <c r="P20" s="347">
        <v>1286</v>
      </c>
      <c r="Q20" s="347">
        <v>2773</v>
      </c>
      <c r="R20" s="348">
        <v>0</v>
      </c>
      <c r="S20" s="345">
        <f t="shared" si="4"/>
        <v>4067</v>
      </c>
      <c r="T20" s="349">
        <v>0</v>
      </c>
      <c r="U20" s="346">
        <v>8</v>
      </c>
      <c r="V20" s="346">
        <v>0</v>
      </c>
      <c r="W20" s="346">
        <v>1286</v>
      </c>
      <c r="X20" s="350">
        <v>2773</v>
      </c>
    </row>
    <row r="21" spans="1:24" ht="18.75" customHeight="1">
      <c r="A21" s="215" t="s">
        <v>104</v>
      </c>
      <c r="B21" s="216" t="s">
        <v>332</v>
      </c>
      <c r="C21" s="345">
        <f t="shared" si="1"/>
        <v>23</v>
      </c>
      <c r="D21" s="217">
        <v>2</v>
      </c>
      <c r="E21" s="346">
        <v>0</v>
      </c>
      <c r="F21" s="346">
        <v>21</v>
      </c>
      <c r="G21" s="346">
        <v>13</v>
      </c>
      <c r="H21" s="345">
        <f t="shared" si="5"/>
        <v>456</v>
      </c>
      <c r="I21" s="346">
        <v>22</v>
      </c>
      <c r="J21" s="346">
        <v>434</v>
      </c>
      <c r="K21" s="346">
        <v>276</v>
      </c>
      <c r="L21" s="345">
        <f t="shared" si="6"/>
        <v>4976</v>
      </c>
      <c r="M21" s="346">
        <v>796</v>
      </c>
      <c r="N21" s="346">
        <v>0</v>
      </c>
      <c r="O21" s="346">
        <v>60</v>
      </c>
      <c r="P21" s="347">
        <v>1066</v>
      </c>
      <c r="Q21" s="347">
        <v>3054</v>
      </c>
      <c r="R21" s="348">
        <v>737</v>
      </c>
      <c r="S21" s="345">
        <f t="shared" si="4"/>
        <v>4239</v>
      </c>
      <c r="T21" s="349">
        <v>59</v>
      </c>
      <c r="U21" s="346">
        <v>0</v>
      </c>
      <c r="V21" s="346">
        <v>60</v>
      </c>
      <c r="W21" s="346">
        <v>1066</v>
      </c>
      <c r="X21" s="350">
        <v>3054</v>
      </c>
    </row>
    <row r="22" spans="1:24" ht="18.75" customHeight="1">
      <c r="A22" s="215" t="s">
        <v>105</v>
      </c>
      <c r="B22" s="216" t="s">
        <v>333</v>
      </c>
      <c r="C22" s="345">
        <f t="shared" si="1"/>
        <v>3</v>
      </c>
      <c r="D22" s="217">
        <v>0</v>
      </c>
      <c r="E22" s="346">
        <v>0</v>
      </c>
      <c r="F22" s="346">
        <v>3</v>
      </c>
      <c r="G22" s="346">
        <v>0</v>
      </c>
      <c r="H22" s="345">
        <f t="shared" si="5"/>
        <v>116</v>
      </c>
      <c r="I22" s="346">
        <v>6</v>
      </c>
      <c r="J22" s="346">
        <v>110</v>
      </c>
      <c r="K22" s="346">
        <v>65</v>
      </c>
      <c r="L22" s="345">
        <f t="shared" si="6"/>
        <v>412</v>
      </c>
      <c r="M22" s="346">
        <v>0</v>
      </c>
      <c r="N22" s="346">
        <v>0</v>
      </c>
      <c r="O22" s="346">
        <v>0</v>
      </c>
      <c r="P22" s="347">
        <v>0</v>
      </c>
      <c r="Q22" s="347">
        <v>412</v>
      </c>
      <c r="R22" s="348">
        <v>0</v>
      </c>
      <c r="S22" s="345">
        <f t="shared" si="4"/>
        <v>412</v>
      </c>
      <c r="T22" s="349">
        <v>0</v>
      </c>
      <c r="U22" s="346">
        <v>0</v>
      </c>
      <c r="V22" s="346">
        <v>0</v>
      </c>
      <c r="W22" s="346">
        <v>0</v>
      </c>
      <c r="X22" s="350">
        <v>412</v>
      </c>
    </row>
    <row r="23" spans="1:24" ht="18.75" customHeight="1">
      <c r="A23" s="221" t="s">
        <v>334</v>
      </c>
      <c r="B23" s="222"/>
      <c r="C23" s="351">
        <f t="shared" si="1"/>
        <v>18</v>
      </c>
      <c r="D23" s="352">
        <f aca="true" t="shared" si="7" ref="D23:X23">SUM(D24:D26)</f>
        <v>0</v>
      </c>
      <c r="E23" s="352">
        <f t="shared" si="7"/>
        <v>0</v>
      </c>
      <c r="F23" s="352">
        <f t="shared" si="7"/>
        <v>18</v>
      </c>
      <c r="G23" s="352">
        <f t="shared" si="7"/>
        <v>9</v>
      </c>
      <c r="H23" s="352">
        <f t="shared" si="7"/>
        <v>294</v>
      </c>
      <c r="I23" s="352">
        <f t="shared" si="7"/>
        <v>14</v>
      </c>
      <c r="J23" s="352">
        <f t="shared" si="7"/>
        <v>280</v>
      </c>
      <c r="K23" s="353">
        <f t="shared" si="7"/>
        <v>179</v>
      </c>
      <c r="L23" s="354">
        <f t="shared" si="7"/>
        <v>3971</v>
      </c>
      <c r="M23" s="352">
        <f t="shared" si="7"/>
        <v>256</v>
      </c>
      <c r="N23" s="352">
        <f t="shared" si="7"/>
        <v>0</v>
      </c>
      <c r="O23" s="352">
        <f t="shared" si="7"/>
        <v>0</v>
      </c>
      <c r="P23" s="352">
        <f t="shared" si="7"/>
        <v>1299</v>
      </c>
      <c r="Q23" s="352">
        <f t="shared" si="7"/>
        <v>2416</v>
      </c>
      <c r="R23" s="355">
        <f t="shared" si="7"/>
        <v>0</v>
      </c>
      <c r="S23" s="352">
        <f t="shared" si="7"/>
        <v>3971</v>
      </c>
      <c r="T23" s="352">
        <f t="shared" si="7"/>
        <v>256</v>
      </c>
      <c r="U23" s="352">
        <f t="shared" si="7"/>
        <v>0</v>
      </c>
      <c r="V23" s="352">
        <f t="shared" si="7"/>
        <v>0</v>
      </c>
      <c r="W23" s="352">
        <f t="shared" si="7"/>
        <v>1299</v>
      </c>
      <c r="X23" s="356">
        <f t="shared" si="7"/>
        <v>2416</v>
      </c>
    </row>
    <row r="24" spans="1:24" ht="18.75" customHeight="1">
      <c r="A24" s="209"/>
      <c r="B24" s="227" t="s">
        <v>335</v>
      </c>
      <c r="C24" s="327">
        <f t="shared" si="1"/>
        <v>8</v>
      </c>
      <c r="D24" s="212">
        <v>0</v>
      </c>
      <c r="E24" s="268">
        <v>0</v>
      </c>
      <c r="F24" s="268">
        <v>8</v>
      </c>
      <c r="G24" s="268">
        <v>3</v>
      </c>
      <c r="H24" s="327">
        <f>I24+J24</f>
        <v>167</v>
      </c>
      <c r="I24" s="268">
        <v>10</v>
      </c>
      <c r="J24" s="268">
        <v>157</v>
      </c>
      <c r="K24" s="268">
        <v>104</v>
      </c>
      <c r="L24" s="327">
        <f>SUM(M24:Q24)</f>
        <v>1521</v>
      </c>
      <c r="M24" s="268">
        <v>232</v>
      </c>
      <c r="N24" s="268">
        <v>0</v>
      </c>
      <c r="O24" s="268">
        <v>0</v>
      </c>
      <c r="P24" s="357">
        <v>186</v>
      </c>
      <c r="Q24" s="357">
        <v>1103</v>
      </c>
      <c r="R24" s="358">
        <v>0</v>
      </c>
      <c r="S24" s="327">
        <f>SUM(T24:X24)</f>
        <v>1521</v>
      </c>
      <c r="T24" s="341">
        <v>232</v>
      </c>
      <c r="U24" s="268">
        <v>0</v>
      </c>
      <c r="V24" s="268">
        <v>0</v>
      </c>
      <c r="W24" s="268">
        <v>186</v>
      </c>
      <c r="X24" s="342">
        <v>1103</v>
      </c>
    </row>
    <row r="25" spans="1:24" ht="18.75" customHeight="1">
      <c r="A25" s="209"/>
      <c r="B25" s="227" t="s">
        <v>336</v>
      </c>
      <c r="C25" s="327">
        <f t="shared" si="1"/>
        <v>8</v>
      </c>
      <c r="D25" s="205">
        <v>0</v>
      </c>
      <c r="E25" s="359">
        <v>0</v>
      </c>
      <c r="F25" s="359">
        <v>8</v>
      </c>
      <c r="G25" s="360">
        <v>4</v>
      </c>
      <c r="H25" s="328">
        <f>I25+J25</f>
        <v>110</v>
      </c>
      <c r="I25" s="359">
        <v>4</v>
      </c>
      <c r="J25" s="361">
        <v>106</v>
      </c>
      <c r="K25" s="362">
        <v>67</v>
      </c>
      <c r="L25" s="332">
        <f>SUM(M25:Q25)</f>
        <v>1883</v>
      </c>
      <c r="M25" s="359">
        <v>24</v>
      </c>
      <c r="N25" s="360">
        <v>0</v>
      </c>
      <c r="O25" s="363">
        <v>0</v>
      </c>
      <c r="P25" s="360">
        <v>546</v>
      </c>
      <c r="Q25" s="205">
        <v>1313</v>
      </c>
      <c r="R25" s="364">
        <v>0</v>
      </c>
      <c r="S25" s="328">
        <f>SUM(T25:X25)</f>
        <v>1883</v>
      </c>
      <c r="T25" s="341">
        <v>24</v>
      </c>
      <c r="U25" s="360">
        <v>0</v>
      </c>
      <c r="V25" s="359">
        <v>0</v>
      </c>
      <c r="W25" s="359">
        <v>546</v>
      </c>
      <c r="X25" s="365">
        <v>1313</v>
      </c>
    </row>
    <row r="26" spans="1:24" ht="18.75" customHeight="1">
      <c r="A26" s="213"/>
      <c r="B26" s="228" t="s">
        <v>106</v>
      </c>
      <c r="C26" s="366">
        <f t="shared" si="1"/>
        <v>2</v>
      </c>
      <c r="D26" s="251">
        <v>0</v>
      </c>
      <c r="E26" s="274">
        <v>0</v>
      </c>
      <c r="F26" s="274">
        <v>2</v>
      </c>
      <c r="G26" s="367">
        <v>2</v>
      </c>
      <c r="H26" s="368">
        <f>I26+J26</f>
        <v>17</v>
      </c>
      <c r="I26" s="274">
        <v>0</v>
      </c>
      <c r="J26" s="367">
        <v>17</v>
      </c>
      <c r="K26" s="248">
        <v>8</v>
      </c>
      <c r="L26" s="369">
        <f>SUM(M26:Q26)</f>
        <v>567</v>
      </c>
      <c r="M26" s="274">
        <v>0</v>
      </c>
      <c r="N26" s="367">
        <v>0</v>
      </c>
      <c r="O26" s="370">
        <v>0</v>
      </c>
      <c r="P26" s="367">
        <v>567</v>
      </c>
      <c r="Q26" s="251">
        <v>0</v>
      </c>
      <c r="R26" s="371">
        <v>0</v>
      </c>
      <c r="S26" s="368">
        <f>SUM(T26:X26)</f>
        <v>567</v>
      </c>
      <c r="T26" s="344">
        <v>0</v>
      </c>
      <c r="U26" s="367">
        <v>0</v>
      </c>
      <c r="V26" s="274">
        <v>0</v>
      </c>
      <c r="W26" s="274">
        <v>567</v>
      </c>
      <c r="X26" s="372">
        <v>0</v>
      </c>
    </row>
    <row r="27" spans="1:24" ht="18.75" customHeight="1">
      <c r="A27" s="221" t="s">
        <v>337</v>
      </c>
      <c r="B27" s="222"/>
      <c r="C27" s="327">
        <f t="shared" si="1"/>
        <v>16</v>
      </c>
      <c r="D27" s="373">
        <f aca="true" t="shared" si="8" ref="D27:X27">SUM(D28:D29)</f>
        <v>4</v>
      </c>
      <c r="E27" s="373">
        <f t="shared" si="8"/>
        <v>0</v>
      </c>
      <c r="F27" s="373">
        <f t="shared" si="8"/>
        <v>12</v>
      </c>
      <c r="G27" s="373">
        <f t="shared" si="8"/>
        <v>6</v>
      </c>
      <c r="H27" s="373">
        <f t="shared" si="8"/>
        <v>265</v>
      </c>
      <c r="I27" s="373">
        <f t="shared" si="8"/>
        <v>20</v>
      </c>
      <c r="J27" s="373">
        <f t="shared" si="8"/>
        <v>245</v>
      </c>
      <c r="K27" s="374">
        <f t="shared" si="8"/>
        <v>171</v>
      </c>
      <c r="L27" s="375">
        <f t="shared" si="8"/>
        <v>4296</v>
      </c>
      <c r="M27" s="373">
        <f t="shared" si="8"/>
        <v>1326</v>
      </c>
      <c r="N27" s="373">
        <f t="shared" si="8"/>
        <v>0</v>
      </c>
      <c r="O27" s="373">
        <f t="shared" si="8"/>
        <v>148</v>
      </c>
      <c r="P27" s="373">
        <f t="shared" si="8"/>
        <v>884</v>
      </c>
      <c r="Q27" s="373">
        <f t="shared" si="8"/>
        <v>1938</v>
      </c>
      <c r="R27" s="376">
        <f t="shared" si="8"/>
        <v>1326</v>
      </c>
      <c r="S27" s="373">
        <f t="shared" si="8"/>
        <v>2970</v>
      </c>
      <c r="T27" s="373">
        <f t="shared" si="8"/>
        <v>0</v>
      </c>
      <c r="U27" s="373">
        <f t="shared" si="8"/>
        <v>0</v>
      </c>
      <c r="V27" s="373">
        <f t="shared" si="8"/>
        <v>148</v>
      </c>
      <c r="W27" s="373">
        <f t="shared" si="8"/>
        <v>884</v>
      </c>
      <c r="X27" s="377">
        <f t="shared" si="8"/>
        <v>1938</v>
      </c>
    </row>
    <row r="28" spans="1:24" ht="18.75" customHeight="1">
      <c r="A28" s="209"/>
      <c r="B28" s="227" t="s">
        <v>211</v>
      </c>
      <c r="C28" s="327">
        <f t="shared" si="1"/>
        <v>7</v>
      </c>
      <c r="D28" s="212">
        <v>0</v>
      </c>
      <c r="E28" s="268">
        <v>0</v>
      </c>
      <c r="F28" s="268">
        <v>7</v>
      </c>
      <c r="G28" s="268">
        <v>3</v>
      </c>
      <c r="H28" s="327">
        <f>I28+J28</f>
        <v>191</v>
      </c>
      <c r="I28" s="268">
        <v>13</v>
      </c>
      <c r="J28" s="268">
        <v>178</v>
      </c>
      <c r="K28" s="268">
        <v>128</v>
      </c>
      <c r="L28" s="327">
        <f>SUM(M28:Q28)</f>
        <v>1357</v>
      </c>
      <c r="M28" s="268">
        <v>0</v>
      </c>
      <c r="N28" s="268">
        <v>0</v>
      </c>
      <c r="O28" s="268">
        <v>0</v>
      </c>
      <c r="P28" s="357">
        <v>242</v>
      </c>
      <c r="Q28" s="357">
        <v>1115</v>
      </c>
      <c r="R28" s="358">
        <v>0</v>
      </c>
      <c r="S28" s="327">
        <f>SUM(T28:X28)</f>
        <v>1357</v>
      </c>
      <c r="T28" s="341">
        <v>0</v>
      </c>
      <c r="U28" s="268">
        <v>0</v>
      </c>
      <c r="V28" s="268">
        <v>0</v>
      </c>
      <c r="W28" s="268">
        <v>242</v>
      </c>
      <c r="X28" s="342">
        <v>1115</v>
      </c>
    </row>
    <row r="29" spans="1:24" ht="18.75" customHeight="1">
      <c r="A29" s="213"/>
      <c r="B29" s="227" t="s">
        <v>212</v>
      </c>
      <c r="C29" s="366">
        <f t="shared" si="1"/>
        <v>9</v>
      </c>
      <c r="D29" s="212">
        <v>4</v>
      </c>
      <c r="E29" s="274">
        <v>0</v>
      </c>
      <c r="F29" s="274">
        <v>5</v>
      </c>
      <c r="G29" s="274">
        <v>3</v>
      </c>
      <c r="H29" s="366">
        <f>I29+J29</f>
        <v>74</v>
      </c>
      <c r="I29" s="274">
        <v>7</v>
      </c>
      <c r="J29" s="274">
        <v>67</v>
      </c>
      <c r="K29" s="274">
        <v>43</v>
      </c>
      <c r="L29" s="366">
        <f>SUM(M29:Q29)</f>
        <v>2939</v>
      </c>
      <c r="M29" s="274">
        <v>1326</v>
      </c>
      <c r="N29" s="274">
        <v>0</v>
      </c>
      <c r="O29" s="274">
        <v>148</v>
      </c>
      <c r="P29" s="378">
        <v>642</v>
      </c>
      <c r="Q29" s="378">
        <v>823</v>
      </c>
      <c r="R29" s="379">
        <v>1326</v>
      </c>
      <c r="S29" s="366">
        <f>SUM(T29:X29)</f>
        <v>1613</v>
      </c>
      <c r="T29" s="344">
        <v>0</v>
      </c>
      <c r="U29" s="274">
        <v>0</v>
      </c>
      <c r="V29" s="274">
        <v>148</v>
      </c>
      <c r="W29" s="274">
        <v>642</v>
      </c>
      <c r="X29" s="372">
        <v>823</v>
      </c>
    </row>
    <row r="30" spans="1:24" ht="18.75" customHeight="1">
      <c r="A30" s="215" t="s">
        <v>107</v>
      </c>
      <c r="B30" s="237" t="s">
        <v>338</v>
      </c>
      <c r="C30" s="327">
        <f t="shared" si="1"/>
        <v>22</v>
      </c>
      <c r="D30" s="380">
        <v>2</v>
      </c>
      <c r="E30" s="360">
        <v>0</v>
      </c>
      <c r="F30" s="359">
        <v>20</v>
      </c>
      <c r="G30" s="360">
        <v>11</v>
      </c>
      <c r="H30" s="328">
        <f>I30+J30</f>
        <v>242</v>
      </c>
      <c r="I30" s="359">
        <v>23</v>
      </c>
      <c r="J30" s="361">
        <v>219</v>
      </c>
      <c r="K30" s="362">
        <v>153</v>
      </c>
      <c r="L30" s="332">
        <f>SUM(M30:Q30)</f>
        <v>3636</v>
      </c>
      <c r="M30" s="359">
        <v>679</v>
      </c>
      <c r="N30" s="360">
        <v>0</v>
      </c>
      <c r="O30" s="363">
        <v>0</v>
      </c>
      <c r="P30" s="360">
        <v>689</v>
      </c>
      <c r="Q30" s="205">
        <v>2268</v>
      </c>
      <c r="R30" s="364">
        <v>679</v>
      </c>
      <c r="S30" s="328">
        <f>SUM(T30:X30)</f>
        <v>2957</v>
      </c>
      <c r="T30" s="381">
        <v>0</v>
      </c>
      <c r="U30" s="360">
        <v>0</v>
      </c>
      <c r="V30" s="359">
        <v>0</v>
      </c>
      <c r="W30" s="359">
        <v>689</v>
      </c>
      <c r="X30" s="365">
        <v>2268</v>
      </c>
    </row>
    <row r="31" spans="1:24" ht="18.75" customHeight="1">
      <c r="A31" s="221" t="s">
        <v>108</v>
      </c>
      <c r="B31" s="227"/>
      <c r="C31" s="351">
        <f t="shared" si="1"/>
        <v>19</v>
      </c>
      <c r="D31" s="382">
        <f aca="true" t="shared" si="9" ref="D31:X31">SUM(D32:D35)</f>
        <v>2</v>
      </c>
      <c r="E31" s="382">
        <f t="shared" si="9"/>
        <v>0</v>
      </c>
      <c r="F31" s="382">
        <f t="shared" si="9"/>
        <v>17</v>
      </c>
      <c r="G31" s="382">
        <f t="shared" si="9"/>
        <v>8</v>
      </c>
      <c r="H31" s="382">
        <f t="shared" si="9"/>
        <v>287</v>
      </c>
      <c r="I31" s="382">
        <f t="shared" si="9"/>
        <v>21</v>
      </c>
      <c r="J31" s="382">
        <f t="shared" si="9"/>
        <v>266</v>
      </c>
      <c r="K31" s="382">
        <f t="shared" si="9"/>
        <v>181</v>
      </c>
      <c r="L31" s="382">
        <f t="shared" si="9"/>
        <v>3943</v>
      </c>
      <c r="M31" s="382">
        <f t="shared" si="9"/>
        <v>783</v>
      </c>
      <c r="N31" s="382">
        <f t="shared" si="9"/>
        <v>6</v>
      </c>
      <c r="O31" s="382">
        <f t="shared" si="9"/>
        <v>0</v>
      </c>
      <c r="P31" s="382">
        <f t="shared" si="9"/>
        <v>871</v>
      </c>
      <c r="Q31" s="354">
        <f t="shared" si="9"/>
        <v>2283</v>
      </c>
      <c r="R31" s="383">
        <f t="shared" si="9"/>
        <v>783</v>
      </c>
      <c r="S31" s="382">
        <f t="shared" si="9"/>
        <v>3160</v>
      </c>
      <c r="T31" s="382">
        <f t="shared" si="9"/>
        <v>0</v>
      </c>
      <c r="U31" s="382">
        <f t="shared" si="9"/>
        <v>6</v>
      </c>
      <c r="V31" s="382">
        <f t="shared" si="9"/>
        <v>0</v>
      </c>
      <c r="W31" s="382">
        <f t="shared" si="9"/>
        <v>871</v>
      </c>
      <c r="X31" s="384">
        <f t="shared" si="9"/>
        <v>2283</v>
      </c>
    </row>
    <row r="32" spans="1:24" ht="18.75" customHeight="1">
      <c r="A32" s="209"/>
      <c r="B32" s="227" t="s">
        <v>109</v>
      </c>
      <c r="C32" s="327">
        <f t="shared" si="1"/>
        <v>15</v>
      </c>
      <c r="D32" s="268">
        <v>1</v>
      </c>
      <c r="E32" s="268">
        <v>0</v>
      </c>
      <c r="F32" s="268">
        <v>14</v>
      </c>
      <c r="G32" s="338">
        <v>6</v>
      </c>
      <c r="H32" s="328">
        <f>I32+J32</f>
        <v>168</v>
      </c>
      <c r="I32" s="268">
        <v>13</v>
      </c>
      <c r="J32" s="338">
        <v>155</v>
      </c>
      <c r="K32" s="211">
        <v>115</v>
      </c>
      <c r="L32" s="332">
        <f>SUM(M32:Q32)</f>
        <v>2996</v>
      </c>
      <c r="M32" s="268">
        <v>425</v>
      </c>
      <c r="N32" s="338">
        <v>6</v>
      </c>
      <c r="O32" s="339">
        <v>0</v>
      </c>
      <c r="P32" s="343">
        <v>770</v>
      </c>
      <c r="Q32" s="212">
        <v>1795</v>
      </c>
      <c r="R32" s="340">
        <v>425</v>
      </c>
      <c r="S32" s="328">
        <f>SUM(T32:X32)</f>
        <v>2571</v>
      </c>
      <c r="T32" s="341">
        <v>0</v>
      </c>
      <c r="U32" s="338">
        <v>6</v>
      </c>
      <c r="V32" s="268">
        <v>0</v>
      </c>
      <c r="W32" s="268">
        <v>770</v>
      </c>
      <c r="X32" s="342">
        <v>1795</v>
      </c>
    </row>
    <row r="33" spans="1:24" ht="18.75" customHeight="1">
      <c r="A33" s="209"/>
      <c r="B33" s="227" t="s">
        <v>339</v>
      </c>
      <c r="C33" s="327">
        <f t="shared" si="1"/>
        <v>2</v>
      </c>
      <c r="D33" s="266">
        <v>0</v>
      </c>
      <c r="E33" s="268">
        <v>0</v>
      </c>
      <c r="F33" s="268">
        <v>2</v>
      </c>
      <c r="G33" s="338">
        <v>1</v>
      </c>
      <c r="H33" s="328">
        <f>I33+J33</f>
        <v>76</v>
      </c>
      <c r="I33" s="268">
        <v>6</v>
      </c>
      <c r="J33" s="338">
        <v>70</v>
      </c>
      <c r="K33" s="211">
        <v>37</v>
      </c>
      <c r="L33" s="332">
        <f>SUM(M33:Q33)</f>
        <v>489</v>
      </c>
      <c r="M33" s="268">
        <v>0</v>
      </c>
      <c r="N33" s="338">
        <v>0</v>
      </c>
      <c r="O33" s="339">
        <v>0</v>
      </c>
      <c r="P33" s="338">
        <v>51</v>
      </c>
      <c r="Q33" s="212">
        <v>438</v>
      </c>
      <c r="R33" s="340">
        <v>0</v>
      </c>
      <c r="S33" s="328">
        <f>SUM(T33:X33)</f>
        <v>489</v>
      </c>
      <c r="T33" s="341">
        <v>0</v>
      </c>
      <c r="U33" s="338">
        <v>0</v>
      </c>
      <c r="V33" s="268">
        <v>0</v>
      </c>
      <c r="W33" s="268">
        <v>51</v>
      </c>
      <c r="X33" s="342">
        <v>438</v>
      </c>
    </row>
    <row r="34" spans="1:24" ht="18.75" customHeight="1">
      <c r="A34" s="209"/>
      <c r="B34" s="227" t="s">
        <v>340</v>
      </c>
      <c r="C34" s="327">
        <f t="shared" si="1"/>
        <v>2</v>
      </c>
      <c r="D34" s="359">
        <v>1</v>
      </c>
      <c r="E34" s="359">
        <v>0</v>
      </c>
      <c r="F34" s="359">
        <v>1</v>
      </c>
      <c r="G34" s="360">
        <v>1</v>
      </c>
      <c r="H34" s="328">
        <f>I34+J34</f>
        <v>18</v>
      </c>
      <c r="I34" s="359">
        <v>0</v>
      </c>
      <c r="J34" s="361">
        <v>18</v>
      </c>
      <c r="K34" s="362">
        <v>15</v>
      </c>
      <c r="L34" s="332">
        <f>SUM(M34:Q34)</f>
        <v>458</v>
      </c>
      <c r="M34" s="359">
        <v>358</v>
      </c>
      <c r="N34" s="360">
        <v>0</v>
      </c>
      <c r="O34" s="363">
        <v>0</v>
      </c>
      <c r="P34" s="360">
        <v>50</v>
      </c>
      <c r="Q34" s="205">
        <v>50</v>
      </c>
      <c r="R34" s="364">
        <v>358</v>
      </c>
      <c r="S34" s="328">
        <f>SUM(T34:X34)</f>
        <v>100</v>
      </c>
      <c r="T34" s="341">
        <v>0</v>
      </c>
      <c r="U34" s="360">
        <v>0</v>
      </c>
      <c r="V34" s="359">
        <v>0</v>
      </c>
      <c r="W34" s="359">
        <v>50</v>
      </c>
      <c r="X34" s="365">
        <v>50</v>
      </c>
    </row>
    <row r="35" spans="1:24" ht="18.75" customHeight="1">
      <c r="A35" s="213"/>
      <c r="B35" s="247" t="s">
        <v>341</v>
      </c>
      <c r="C35" s="327">
        <f t="shared" si="1"/>
        <v>0</v>
      </c>
      <c r="D35" s="268">
        <v>0</v>
      </c>
      <c r="E35" s="268">
        <v>0</v>
      </c>
      <c r="F35" s="268">
        <v>0</v>
      </c>
      <c r="G35" s="338">
        <v>0</v>
      </c>
      <c r="H35" s="328">
        <f>I35+J35</f>
        <v>25</v>
      </c>
      <c r="I35" s="268">
        <v>2</v>
      </c>
      <c r="J35" s="338">
        <v>23</v>
      </c>
      <c r="K35" s="211">
        <v>14</v>
      </c>
      <c r="L35" s="332">
        <f>SUM(M35:Q35)</f>
        <v>0</v>
      </c>
      <c r="M35" s="268">
        <v>0</v>
      </c>
      <c r="N35" s="338">
        <v>0</v>
      </c>
      <c r="O35" s="339">
        <v>0</v>
      </c>
      <c r="P35" s="338">
        <v>0</v>
      </c>
      <c r="Q35" s="212">
        <v>0</v>
      </c>
      <c r="R35" s="340">
        <v>0</v>
      </c>
      <c r="S35" s="328">
        <f>SUM(T35:X35)</f>
        <v>0</v>
      </c>
      <c r="T35" s="341">
        <v>0</v>
      </c>
      <c r="U35" s="338">
        <v>0</v>
      </c>
      <c r="V35" s="268">
        <v>0</v>
      </c>
      <c r="W35" s="268">
        <v>0</v>
      </c>
      <c r="X35" s="342">
        <v>0</v>
      </c>
    </row>
    <row r="36" spans="1:24" ht="18.75" customHeight="1">
      <c r="A36" s="221" t="s">
        <v>213</v>
      </c>
      <c r="B36" s="227"/>
      <c r="C36" s="351">
        <f t="shared" si="1"/>
        <v>22</v>
      </c>
      <c r="D36" s="382">
        <f aca="true" t="shared" si="10" ref="D36:X36">SUM(D37:D42)</f>
        <v>2</v>
      </c>
      <c r="E36" s="382">
        <f t="shared" si="10"/>
        <v>0</v>
      </c>
      <c r="F36" s="382">
        <f t="shared" si="10"/>
        <v>20</v>
      </c>
      <c r="G36" s="382">
        <f t="shared" si="10"/>
        <v>8</v>
      </c>
      <c r="H36" s="382">
        <f t="shared" si="10"/>
        <v>210</v>
      </c>
      <c r="I36" s="382">
        <f t="shared" si="10"/>
        <v>21</v>
      </c>
      <c r="J36" s="382">
        <f t="shared" si="10"/>
        <v>189</v>
      </c>
      <c r="K36" s="382">
        <f t="shared" si="10"/>
        <v>130</v>
      </c>
      <c r="L36" s="382">
        <f t="shared" si="10"/>
        <v>4431</v>
      </c>
      <c r="M36" s="382">
        <f t="shared" si="10"/>
        <v>847</v>
      </c>
      <c r="N36" s="382">
        <f t="shared" si="10"/>
        <v>6</v>
      </c>
      <c r="O36" s="382">
        <f t="shared" si="10"/>
        <v>50</v>
      </c>
      <c r="P36" s="382">
        <f t="shared" si="10"/>
        <v>1075</v>
      </c>
      <c r="Q36" s="354">
        <f t="shared" si="10"/>
        <v>2453</v>
      </c>
      <c r="R36" s="383">
        <f t="shared" si="10"/>
        <v>847</v>
      </c>
      <c r="S36" s="382">
        <f t="shared" si="10"/>
        <v>3584</v>
      </c>
      <c r="T36" s="382">
        <f t="shared" si="10"/>
        <v>0</v>
      </c>
      <c r="U36" s="382">
        <f t="shared" si="10"/>
        <v>6</v>
      </c>
      <c r="V36" s="382">
        <f t="shared" si="10"/>
        <v>50</v>
      </c>
      <c r="W36" s="382">
        <f t="shared" si="10"/>
        <v>1075</v>
      </c>
      <c r="X36" s="384">
        <f t="shared" si="10"/>
        <v>2453</v>
      </c>
    </row>
    <row r="37" spans="1:24" ht="18.75" customHeight="1">
      <c r="A37" s="209"/>
      <c r="B37" s="227" t="s">
        <v>342</v>
      </c>
      <c r="C37" s="327">
        <f t="shared" si="1"/>
        <v>2</v>
      </c>
      <c r="D37" s="266">
        <v>0</v>
      </c>
      <c r="E37" s="338">
        <v>0</v>
      </c>
      <c r="F37" s="268">
        <v>2</v>
      </c>
      <c r="G37" s="338">
        <v>0</v>
      </c>
      <c r="H37" s="328">
        <f aca="true" t="shared" si="11" ref="H37:H42">I37+J37</f>
        <v>37</v>
      </c>
      <c r="I37" s="268">
        <v>7</v>
      </c>
      <c r="J37" s="338">
        <v>30</v>
      </c>
      <c r="K37" s="211">
        <v>17</v>
      </c>
      <c r="L37" s="332">
        <f aca="true" t="shared" si="12" ref="L37:L42">SUM(M37:Q37)</f>
        <v>430</v>
      </c>
      <c r="M37" s="268">
        <v>0</v>
      </c>
      <c r="N37" s="338">
        <v>0</v>
      </c>
      <c r="O37" s="339">
        <v>0</v>
      </c>
      <c r="P37" s="338">
        <v>0</v>
      </c>
      <c r="Q37" s="212">
        <v>430</v>
      </c>
      <c r="R37" s="340">
        <v>0</v>
      </c>
      <c r="S37" s="328">
        <f aca="true" t="shared" si="13" ref="S37:S42">SUM(T37:X37)</f>
        <v>430</v>
      </c>
      <c r="T37" s="341">
        <v>0</v>
      </c>
      <c r="U37" s="338">
        <v>0</v>
      </c>
      <c r="V37" s="268">
        <v>0</v>
      </c>
      <c r="W37" s="268">
        <v>0</v>
      </c>
      <c r="X37" s="342">
        <v>430</v>
      </c>
    </row>
    <row r="38" spans="1:24" ht="18.75" customHeight="1">
      <c r="A38" s="209"/>
      <c r="B38" s="227" t="s">
        <v>343</v>
      </c>
      <c r="C38" s="327">
        <f t="shared" si="1"/>
        <v>7</v>
      </c>
      <c r="D38" s="266">
        <v>1</v>
      </c>
      <c r="E38" s="338">
        <v>0</v>
      </c>
      <c r="F38" s="268">
        <v>6</v>
      </c>
      <c r="G38" s="338">
        <v>5</v>
      </c>
      <c r="H38" s="328">
        <f t="shared" si="11"/>
        <v>61</v>
      </c>
      <c r="I38" s="268">
        <v>3</v>
      </c>
      <c r="J38" s="338">
        <v>58</v>
      </c>
      <c r="K38" s="211">
        <v>47</v>
      </c>
      <c r="L38" s="332">
        <f t="shared" si="12"/>
        <v>1778</v>
      </c>
      <c r="M38" s="268">
        <v>445</v>
      </c>
      <c r="N38" s="338">
        <v>0</v>
      </c>
      <c r="O38" s="339">
        <v>0</v>
      </c>
      <c r="P38" s="338">
        <v>615</v>
      </c>
      <c r="Q38" s="212">
        <v>718</v>
      </c>
      <c r="R38" s="340">
        <v>445</v>
      </c>
      <c r="S38" s="328">
        <f t="shared" si="13"/>
        <v>1333</v>
      </c>
      <c r="T38" s="341">
        <v>0</v>
      </c>
      <c r="U38" s="338">
        <v>0</v>
      </c>
      <c r="V38" s="268">
        <v>0</v>
      </c>
      <c r="W38" s="268">
        <v>615</v>
      </c>
      <c r="X38" s="342">
        <v>718</v>
      </c>
    </row>
    <row r="39" spans="1:24" ht="18.75" customHeight="1">
      <c r="A39" s="209"/>
      <c r="B39" s="227" t="s">
        <v>344</v>
      </c>
      <c r="C39" s="327">
        <f t="shared" si="1"/>
        <v>4</v>
      </c>
      <c r="D39" s="268">
        <v>0</v>
      </c>
      <c r="E39" s="338">
        <v>0</v>
      </c>
      <c r="F39" s="268">
        <v>4</v>
      </c>
      <c r="G39" s="338">
        <v>2</v>
      </c>
      <c r="H39" s="328">
        <f t="shared" si="11"/>
        <v>38</v>
      </c>
      <c r="I39" s="268">
        <v>8</v>
      </c>
      <c r="J39" s="338">
        <v>30</v>
      </c>
      <c r="K39" s="211">
        <v>20</v>
      </c>
      <c r="L39" s="332">
        <f t="shared" si="12"/>
        <v>870</v>
      </c>
      <c r="M39" s="268">
        <v>0</v>
      </c>
      <c r="N39" s="338">
        <v>0</v>
      </c>
      <c r="O39" s="339">
        <v>50</v>
      </c>
      <c r="P39" s="338">
        <v>340</v>
      </c>
      <c r="Q39" s="212">
        <v>480</v>
      </c>
      <c r="R39" s="340">
        <v>0</v>
      </c>
      <c r="S39" s="328">
        <f t="shared" si="13"/>
        <v>870</v>
      </c>
      <c r="T39" s="341">
        <v>0</v>
      </c>
      <c r="U39" s="338">
        <v>0</v>
      </c>
      <c r="V39" s="268">
        <v>50</v>
      </c>
      <c r="W39" s="268">
        <v>340</v>
      </c>
      <c r="X39" s="342">
        <v>480</v>
      </c>
    </row>
    <row r="40" spans="1:24" ht="18.75" customHeight="1">
      <c r="A40" s="254"/>
      <c r="B40" s="227" t="s">
        <v>345</v>
      </c>
      <c r="C40" s="327">
        <f t="shared" si="1"/>
        <v>4</v>
      </c>
      <c r="D40" s="359">
        <v>0</v>
      </c>
      <c r="E40" s="385">
        <v>0</v>
      </c>
      <c r="F40" s="359">
        <v>4</v>
      </c>
      <c r="G40" s="360">
        <v>1</v>
      </c>
      <c r="H40" s="328">
        <f t="shared" si="11"/>
        <v>32</v>
      </c>
      <c r="I40" s="359">
        <v>1</v>
      </c>
      <c r="J40" s="361">
        <v>31</v>
      </c>
      <c r="K40" s="362">
        <v>19</v>
      </c>
      <c r="L40" s="332">
        <f t="shared" si="12"/>
        <v>514</v>
      </c>
      <c r="M40" s="359">
        <v>0</v>
      </c>
      <c r="N40" s="360">
        <v>6</v>
      </c>
      <c r="O40" s="363">
        <v>0</v>
      </c>
      <c r="P40" s="360">
        <v>120</v>
      </c>
      <c r="Q40" s="205">
        <v>388</v>
      </c>
      <c r="R40" s="364">
        <v>0</v>
      </c>
      <c r="S40" s="328">
        <f t="shared" si="13"/>
        <v>514</v>
      </c>
      <c r="T40" s="341">
        <v>0</v>
      </c>
      <c r="U40" s="360">
        <v>6</v>
      </c>
      <c r="V40" s="359">
        <v>0</v>
      </c>
      <c r="W40" s="359">
        <v>120</v>
      </c>
      <c r="X40" s="365">
        <v>388</v>
      </c>
    </row>
    <row r="41" spans="1:24" ht="18.75" customHeight="1">
      <c r="A41" s="209"/>
      <c r="B41" s="227" t="s">
        <v>346</v>
      </c>
      <c r="C41" s="327">
        <f aca="true" t="shared" si="14" ref="C41:C69">D41+E41+F41</f>
        <v>3</v>
      </c>
      <c r="D41" s="268">
        <v>1</v>
      </c>
      <c r="E41" s="338">
        <v>0</v>
      </c>
      <c r="F41" s="268">
        <v>2</v>
      </c>
      <c r="G41" s="338">
        <v>0</v>
      </c>
      <c r="H41" s="328">
        <f t="shared" si="11"/>
        <v>29</v>
      </c>
      <c r="I41" s="268">
        <v>2</v>
      </c>
      <c r="J41" s="338">
        <v>27</v>
      </c>
      <c r="K41" s="211">
        <v>20</v>
      </c>
      <c r="L41" s="332">
        <f t="shared" si="12"/>
        <v>669</v>
      </c>
      <c r="M41" s="268">
        <v>402</v>
      </c>
      <c r="N41" s="338">
        <v>0</v>
      </c>
      <c r="O41" s="339">
        <v>0</v>
      </c>
      <c r="P41" s="338">
        <v>0</v>
      </c>
      <c r="Q41" s="212">
        <v>267</v>
      </c>
      <c r="R41" s="340">
        <v>402</v>
      </c>
      <c r="S41" s="328">
        <f t="shared" si="13"/>
        <v>267</v>
      </c>
      <c r="T41" s="341">
        <v>0</v>
      </c>
      <c r="U41" s="338">
        <v>0</v>
      </c>
      <c r="V41" s="268">
        <v>0</v>
      </c>
      <c r="W41" s="268">
        <v>0</v>
      </c>
      <c r="X41" s="342">
        <v>267</v>
      </c>
    </row>
    <row r="42" spans="1:24" ht="18.75" customHeight="1">
      <c r="A42" s="256"/>
      <c r="B42" s="247" t="s">
        <v>347</v>
      </c>
      <c r="C42" s="366">
        <f t="shared" si="14"/>
        <v>2</v>
      </c>
      <c r="D42" s="274">
        <v>0</v>
      </c>
      <c r="E42" s="367">
        <v>0</v>
      </c>
      <c r="F42" s="274">
        <v>2</v>
      </c>
      <c r="G42" s="367">
        <v>0</v>
      </c>
      <c r="H42" s="368">
        <f t="shared" si="11"/>
        <v>13</v>
      </c>
      <c r="I42" s="274">
        <v>0</v>
      </c>
      <c r="J42" s="367">
        <v>13</v>
      </c>
      <c r="K42" s="248">
        <v>7</v>
      </c>
      <c r="L42" s="369">
        <f t="shared" si="12"/>
        <v>170</v>
      </c>
      <c r="M42" s="274">
        <v>0</v>
      </c>
      <c r="N42" s="367">
        <v>0</v>
      </c>
      <c r="O42" s="370">
        <v>0</v>
      </c>
      <c r="P42" s="367">
        <v>0</v>
      </c>
      <c r="Q42" s="251">
        <v>170</v>
      </c>
      <c r="R42" s="371">
        <v>0</v>
      </c>
      <c r="S42" s="368">
        <f t="shared" si="13"/>
        <v>170</v>
      </c>
      <c r="T42" s="344">
        <v>0</v>
      </c>
      <c r="U42" s="367">
        <v>0</v>
      </c>
      <c r="V42" s="274">
        <v>0</v>
      </c>
      <c r="W42" s="274">
        <v>0</v>
      </c>
      <c r="X42" s="372">
        <v>170</v>
      </c>
    </row>
    <row r="43" spans="1:24" ht="18.75" customHeight="1">
      <c r="A43" s="209" t="s">
        <v>111</v>
      </c>
      <c r="B43" s="227"/>
      <c r="C43" s="327">
        <f t="shared" si="14"/>
        <v>15</v>
      </c>
      <c r="D43" s="331">
        <f aca="true" t="shared" si="15" ref="D43:X43">SUM(D44:D47)</f>
        <v>1</v>
      </c>
      <c r="E43" s="331">
        <f t="shared" si="15"/>
        <v>0</v>
      </c>
      <c r="F43" s="331">
        <f t="shared" si="15"/>
        <v>14</v>
      </c>
      <c r="G43" s="331">
        <f t="shared" si="15"/>
        <v>7</v>
      </c>
      <c r="H43" s="331">
        <f t="shared" si="15"/>
        <v>112</v>
      </c>
      <c r="I43" s="331">
        <f t="shared" si="15"/>
        <v>8</v>
      </c>
      <c r="J43" s="331">
        <f t="shared" si="15"/>
        <v>104</v>
      </c>
      <c r="K43" s="331">
        <f t="shared" si="15"/>
        <v>66</v>
      </c>
      <c r="L43" s="327">
        <f t="shared" si="15"/>
        <v>1838</v>
      </c>
      <c r="M43" s="331">
        <f t="shared" si="15"/>
        <v>360</v>
      </c>
      <c r="N43" s="331">
        <f t="shared" si="15"/>
        <v>0</v>
      </c>
      <c r="O43" s="331">
        <f t="shared" si="15"/>
        <v>0</v>
      </c>
      <c r="P43" s="331">
        <f t="shared" si="15"/>
        <v>427</v>
      </c>
      <c r="Q43" s="328">
        <f t="shared" si="15"/>
        <v>1051</v>
      </c>
      <c r="R43" s="386">
        <f t="shared" si="15"/>
        <v>360</v>
      </c>
      <c r="S43" s="331">
        <f t="shared" si="15"/>
        <v>1478</v>
      </c>
      <c r="T43" s="331">
        <f t="shared" si="15"/>
        <v>0</v>
      </c>
      <c r="U43" s="331">
        <f t="shared" si="15"/>
        <v>0</v>
      </c>
      <c r="V43" s="331">
        <f t="shared" si="15"/>
        <v>0</v>
      </c>
      <c r="W43" s="331">
        <f t="shared" si="15"/>
        <v>427</v>
      </c>
      <c r="X43" s="387">
        <f t="shared" si="15"/>
        <v>1051</v>
      </c>
    </row>
    <row r="44" spans="1:24" ht="18.75" customHeight="1">
      <c r="A44" s="209"/>
      <c r="B44" s="227" t="s">
        <v>348</v>
      </c>
      <c r="C44" s="327">
        <f t="shared" si="14"/>
        <v>1</v>
      </c>
      <c r="D44" s="211">
        <v>0</v>
      </c>
      <c r="E44" s="338">
        <v>0</v>
      </c>
      <c r="F44" s="268">
        <v>1</v>
      </c>
      <c r="G44" s="338">
        <v>0</v>
      </c>
      <c r="H44" s="328">
        <f>I44+J44</f>
        <v>33</v>
      </c>
      <c r="I44" s="268">
        <v>3</v>
      </c>
      <c r="J44" s="338">
        <v>30</v>
      </c>
      <c r="K44" s="211">
        <v>17</v>
      </c>
      <c r="L44" s="332">
        <f>SUM(M44:Q44)</f>
        <v>205</v>
      </c>
      <c r="M44" s="268">
        <v>0</v>
      </c>
      <c r="N44" s="338">
        <v>0</v>
      </c>
      <c r="O44" s="339">
        <v>0</v>
      </c>
      <c r="P44" s="338">
        <v>0</v>
      </c>
      <c r="Q44" s="212">
        <v>205</v>
      </c>
      <c r="R44" s="340">
        <v>0</v>
      </c>
      <c r="S44" s="328">
        <f>SUM(T44:X44)</f>
        <v>205</v>
      </c>
      <c r="T44" s="341">
        <v>0</v>
      </c>
      <c r="U44" s="338">
        <v>0</v>
      </c>
      <c r="V44" s="268">
        <v>0</v>
      </c>
      <c r="W44" s="268">
        <v>0</v>
      </c>
      <c r="X44" s="342">
        <v>205</v>
      </c>
    </row>
    <row r="45" spans="1:24" ht="18.75" customHeight="1">
      <c r="A45" s="209"/>
      <c r="B45" s="227" t="s">
        <v>349</v>
      </c>
      <c r="C45" s="327">
        <f t="shared" si="14"/>
        <v>9</v>
      </c>
      <c r="D45" s="211">
        <v>1</v>
      </c>
      <c r="E45" s="338">
        <v>0</v>
      </c>
      <c r="F45" s="268">
        <v>8</v>
      </c>
      <c r="G45" s="338">
        <v>3</v>
      </c>
      <c r="H45" s="328">
        <f>I45+J45</f>
        <v>44</v>
      </c>
      <c r="I45" s="268">
        <v>2</v>
      </c>
      <c r="J45" s="338">
        <v>42</v>
      </c>
      <c r="K45" s="211">
        <v>29</v>
      </c>
      <c r="L45" s="332">
        <f>SUM(M45:Q45)</f>
        <v>1139</v>
      </c>
      <c r="M45" s="268">
        <v>360</v>
      </c>
      <c r="N45" s="338">
        <v>0</v>
      </c>
      <c r="O45" s="339">
        <v>0</v>
      </c>
      <c r="P45" s="338">
        <v>168</v>
      </c>
      <c r="Q45" s="212">
        <v>611</v>
      </c>
      <c r="R45" s="340">
        <v>360</v>
      </c>
      <c r="S45" s="328">
        <f>SUM(T45:X45)</f>
        <v>779</v>
      </c>
      <c r="T45" s="341">
        <v>0</v>
      </c>
      <c r="U45" s="338">
        <v>0</v>
      </c>
      <c r="V45" s="268">
        <v>0</v>
      </c>
      <c r="W45" s="268">
        <v>168</v>
      </c>
      <c r="X45" s="342">
        <v>611</v>
      </c>
    </row>
    <row r="46" spans="1:24" ht="18.75" customHeight="1">
      <c r="A46" s="209"/>
      <c r="B46" s="227" t="s">
        <v>350</v>
      </c>
      <c r="C46" s="327">
        <f t="shared" si="14"/>
        <v>1</v>
      </c>
      <c r="D46" s="211">
        <v>0</v>
      </c>
      <c r="E46" s="338">
        <v>0</v>
      </c>
      <c r="F46" s="268">
        <v>1</v>
      </c>
      <c r="G46" s="338">
        <v>1</v>
      </c>
      <c r="H46" s="328">
        <f>I46+J46</f>
        <v>19</v>
      </c>
      <c r="I46" s="268">
        <v>3</v>
      </c>
      <c r="J46" s="338">
        <v>16</v>
      </c>
      <c r="K46" s="211">
        <v>14</v>
      </c>
      <c r="L46" s="332">
        <f>SUM(M46:Q46)</f>
        <v>132</v>
      </c>
      <c r="M46" s="268">
        <v>0</v>
      </c>
      <c r="N46" s="338">
        <v>0</v>
      </c>
      <c r="O46" s="339">
        <v>0</v>
      </c>
      <c r="P46" s="338">
        <v>91</v>
      </c>
      <c r="Q46" s="212">
        <v>41</v>
      </c>
      <c r="R46" s="340">
        <v>0</v>
      </c>
      <c r="S46" s="328">
        <f>SUM(T46:X46)</f>
        <v>132</v>
      </c>
      <c r="T46" s="341">
        <v>0</v>
      </c>
      <c r="U46" s="338">
        <v>0</v>
      </c>
      <c r="V46" s="268">
        <v>0</v>
      </c>
      <c r="W46" s="268">
        <v>91</v>
      </c>
      <c r="X46" s="342">
        <v>41</v>
      </c>
    </row>
    <row r="47" spans="1:24" ht="18.75" customHeight="1">
      <c r="A47" s="256"/>
      <c r="B47" s="247" t="s">
        <v>159</v>
      </c>
      <c r="C47" s="366">
        <f t="shared" si="14"/>
        <v>4</v>
      </c>
      <c r="D47" s="388">
        <v>0</v>
      </c>
      <c r="E47" s="367">
        <v>0</v>
      </c>
      <c r="F47" s="274">
        <v>4</v>
      </c>
      <c r="G47" s="367">
        <v>3</v>
      </c>
      <c r="H47" s="368">
        <f>I47+J47</f>
        <v>16</v>
      </c>
      <c r="I47" s="274">
        <v>0</v>
      </c>
      <c r="J47" s="367">
        <v>16</v>
      </c>
      <c r="K47" s="248">
        <v>6</v>
      </c>
      <c r="L47" s="369">
        <f>SUM(M47:Q47)</f>
        <v>362</v>
      </c>
      <c r="M47" s="274">
        <v>0</v>
      </c>
      <c r="N47" s="367">
        <v>0</v>
      </c>
      <c r="O47" s="370">
        <v>0</v>
      </c>
      <c r="P47" s="367">
        <v>168</v>
      </c>
      <c r="Q47" s="251">
        <v>194</v>
      </c>
      <c r="R47" s="371">
        <v>0</v>
      </c>
      <c r="S47" s="368">
        <f>SUM(T47:X47)</f>
        <v>362</v>
      </c>
      <c r="T47" s="344">
        <v>0</v>
      </c>
      <c r="U47" s="367">
        <v>0</v>
      </c>
      <c r="V47" s="274">
        <v>0</v>
      </c>
      <c r="W47" s="274">
        <v>168</v>
      </c>
      <c r="X47" s="372">
        <v>194</v>
      </c>
    </row>
    <row r="48" spans="1:24" ht="18.75" customHeight="1">
      <c r="A48" s="209" t="s">
        <v>115</v>
      </c>
      <c r="B48" s="227"/>
      <c r="C48" s="327">
        <f t="shared" si="14"/>
        <v>10</v>
      </c>
      <c r="D48" s="389">
        <f aca="true" t="shared" si="16" ref="D48:X48">SUM(D49:D51)</f>
        <v>1</v>
      </c>
      <c r="E48" s="389">
        <f t="shared" si="16"/>
        <v>0</v>
      </c>
      <c r="F48" s="389">
        <f t="shared" si="16"/>
        <v>9</v>
      </c>
      <c r="G48" s="389">
        <f t="shared" si="16"/>
        <v>5</v>
      </c>
      <c r="H48" s="389">
        <f t="shared" si="16"/>
        <v>74</v>
      </c>
      <c r="I48" s="389">
        <f t="shared" si="16"/>
        <v>14</v>
      </c>
      <c r="J48" s="389">
        <f t="shared" si="16"/>
        <v>60</v>
      </c>
      <c r="K48" s="389">
        <f t="shared" si="16"/>
        <v>42</v>
      </c>
      <c r="L48" s="389">
        <f t="shared" si="16"/>
        <v>1868</v>
      </c>
      <c r="M48" s="389">
        <f t="shared" si="16"/>
        <v>558</v>
      </c>
      <c r="N48" s="389">
        <f t="shared" si="16"/>
        <v>4</v>
      </c>
      <c r="O48" s="389">
        <f t="shared" si="16"/>
        <v>0</v>
      </c>
      <c r="P48" s="389">
        <f t="shared" si="16"/>
        <v>250</v>
      </c>
      <c r="Q48" s="375">
        <f t="shared" si="16"/>
        <v>1056</v>
      </c>
      <c r="R48" s="390">
        <f t="shared" si="16"/>
        <v>247</v>
      </c>
      <c r="S48" s="389">
        <f t="shared" si="16"/>
        <v>1621</v>
      </c>
      <c r="T48" s="389">
        <f t="shared" si="16"/>
        <v>311</v>
      </c>
      <c r="U48" s="389">
        <f t="shared" si="16"/>
        <v>4</v>
      </c>
      <c r="V48" s="389">
        <f t="shared" si="16"/>
        <v>0</v>
      </c>
      <c r="W48" s="389">
        <f t="shared" si="16"/>
        <v>250</v>
      </c>
      <c r="X48" s="391">
        <f t="shared" si="16"/>
        <v>1056</v>
      </c>
    </row>
    <row r="49" spans="1:24" ht="18.75" customHeight="1">
      <c r="A49" s="209"/>
      <c r="B49" s="227" t="s">
        <v>351</v>
      </c>
      <c r="C49" s="327">
        <f t="shared" si="14"/>
        <v>4</v>
      </c>
      <c r="D49" s="268">
        <v>0</v>
      </c>
      <c r="E49" s="338">
        <v>0</v>
      </c>
      <c r="F49" s="268">
        <v>4</v>
      </c>
      <c r="G49" s="338">
        <v>2</v>
      </c>
      <c r="H49" s="328">
        <f>I49+J49</f>
        <v>23</v>
      </c>
      <c r="I49" s="268">
        <v>3</v>
      </c>
      <c r="J49" s="338">
        <v>20</v>
      </c>
      <c r="K49" s="211">
        <v>16</v>
      </c>
      <c r="L49" s="332">
        <f>SUM(M49:Q49)</f>
        <v>764</v>
      </c>
      <c r="M49" s="268">
        <v>311</v>
      </c>
      <c r="N49" s="338">
        <v>0</v>
      </c>
      <c r="O49" s="339">
        <v>0</v>
      </c>
      <c r="P49" s="338">
        <v>78</v>
      </c>
      <c r="Q49" s="212">
        <v>375</v>
      </c>
      <c r="R49" s="340">
        <v>0</v>
      </c>
      <c r="S49" s="328">
        <f>SUM(T49:X49)</f>
        <v>764</v>
      </c>
      <c r="T49" s="341">
        <v>311</v>
      </c>
      <c r="U49" s="338">
        <v>0</v>
      </c>
      <c r="V49" s="268">
        <v>0</v>
      </c>
      <c r="W49" s="268">
        <v>78</v>
      </c>
      <c r="X49" s="342">
        <v>375</v>
      </c>
    </row>
    <row r="50" spans="1:24" ht="18.75" customHeight="1">
      <c r="A50" s="209"/>
      <c r="B50" s="227" t="s">
        <v>352</v>
      </c>
      <c r="C50" s="327">
        <f t="shared" si="14"/>
        <v>5</v>
      </c>
      <c r="D50" s="268">
        <v>1</v>
      </c>
      <c r="E50" s="338">
        <v>0</v>
      </c>
      <c r="F50" s="268">
        <v>4</v>
      </c>
      <c r="G50" s="338">
        <v>2</v>
      </c>
      <c r="H50" s="328">
        <f>I50+J50</f>
        <v>38</v>
      </c>
      <c r="I50" s="268">
        <v>9</v>
      </c>
      <c r="J50" s="338">
        <v>29</v>
      </c>
      <c r="K50" s="211">
        <v>19</v>
      </c>
      <c r="L50" s="332">
        <f>SUM(M50:Q50)</f>
        <v>1074</v>
      </c>
      <c r="M50" s="268">
        <v>247</v>
      </c>
      <c r="N50" s="338">
        <v>4</v>
      </c>
      <c r="O50" s="339">
        <v>0</v>
      </c>
      <c r="P50" s="338">
        <v>142</v>
      </c>
      <c r="Q50" s="212">
        <v>681</v>
      </c>
      <c r="R50" s="340">
        <v>247</v>
      </c>
      <c r="S50" s="328">
        <f>SUM(T50:X50)</f>
        <v>827</v>
      </c>
      <c r="T50" s="341">
        <v>0</v>
      </c>
      <c r="U50" s="338">
        <v>4</v>
      </c>
      <c r="V50" s="268">
        <v>0</v>
      </c>
      <c r="W50" s="268">
        <v>142</v>
      </c>
      <c r="X50" s="342">
        <v>681</v>
      </c>
    </row>
    <row r="51" spans="1:24" ht="18.75" customHeight="1">
      <c r="A51" s="213"/>
      <c r="B51" s="228" t="s">
        <v>353</v>
      </c>
      <c r="C51" s="327">
        <f t="shared" si="14"/>
        <v>1</v>
      </c>
      <c r="D51" s="268">
        <v>0</v>
      </c>
      <c r="E51" s="338">
        <v>0</v>
      </c>
      <c r="F51" s="268">
        <v>1</v>
      </c>
      <c r="G51" s="338">
        <v>1</v>
      </c>
      <c r="H51" s="328">
        <f>I51+J51</f>
        <v>13</v>
      </c>
      <c r="I51" s="268">
        <v>2</v>
      </c>
      <c r="J51" s="338">
        <v>11</v>
      </c>
      <c r="K51" s="211">
        <v>7</v>
      </c>
      <c r="L51" s="332">
        <f>SUM(M51:Q51)</f>
        <v>30</v>
      </c>
      <c r="M51" s="268">
        <v>0</v>
      </c>
      <c r="N51" s="338">
        <v>0</v>
      </c>
      <c r="O51" s="339">
        <v>0</v>
      </c>
      <c r="P51" s="338">
        <v>30</v>
      </c>
      <c r="Q51" s="212">
        <v>0</v>
      </c>
      <c r="R51" s="340">
        <v>0</v>
      </c>
      <c r="S51" s="328">
        <f>SUM(T51:X51)</f>
        <v>30</v>
      </c>
      <c r="T51" s="341">
        <v>0</v>
      </c>
      <c r="U51" s="338">
        <v>0</v>
      </c>
      <c r="V51" s="268">
        <v>0</v>
      </c>
      <c r="W51" s="268">
        <v>30</v>
      </c>
      <c r="X51" s="342">
        <v>0</v>
      </c>
    </row>
    <row r="52" spans="1:24" ht="18.75" customHeight="1">
      <c r="A52" s="221" t="s">
        <v>116</v>
      </c>
      <c r="B52" s="222"/>
      <c r="C52" s="351">
        <f t="shared" si="14"/>
        <v>3</v>
      </c>
      <c r="D52" s="382">
        <f aca="true" t="shared" si="17" ref="D52:X52">SUM(D53:D55)</f>
        <v>1</v>
      </c>
      <c r="E52" s="382">
        <f t="shared" si="17"/>
        <v>0</v>
      </c>
      <c r="F52" s="382">
        <f t="shared" si="17"/>
        <v>2</v>
      </c>
      <c r="G52" s="382">
        <f t="shared" si="17"/>
        <v>1</v>
      </c>
      <c r="H52" s="382">
        <f t="shared" si="17"/>
        <v>31</v>
      </c>
      <c r="I52" s="382">
        <f t="shared" si="17"/>
        <v>3</v>
      </c>
      <c r="J52" s="382">
        <f t="shared" si="17"/>
        <v>28</v>
      </c>
      <c r="K52" s="382">
        <f t="shared" si="17"/>
        <v>17</v>
      </c>
      <c r="L52" s="382">
        <f t="shared" si="17"/>
        <v>557</v>
      </c>
      <c r="M52" s="382">
        <f t="shared" si="17"/>
        <v>329</v>
      </c>
      <c r="N52" s="382">
        <f t="shared" si="17"/>
        <v>0</v>
      </c>
      <c r="O52" s="382">
        <f t="shared" si="17"/>
        <v>0</v>
      </c>
      <c r="P52" s="382">
        <f t="shared" si="17"/>
        <v>73</v>
      </c>
      <c r="Q52" s="354">
        <f t="shared" si="17"/>
        <v>155</v>
      </c>
      <c r="R52" s="383">
        <f t="shared" si="17"/>
        <v>329</v>
      </c>
      <c r="S52" s="382">
        <f t="shared" si="17"/>
        <v>228</v>
      </c>
      <c r="T52" s="382">
        <f t="shared" si="17"/>
        <v>0</v>
      </c>
      <c r="U52" s="382">
        <f t="shared" si="17"/>
        <v>0</v>
      </c>
      <c r="V52" s="382">
        <f t="shared" si="17"/>
        <v>0</v>
      </c>
      <c r="W52" s="382">
        <f t="shared" si="17"/>
        <v>73</v>
      </c>
      <c r="X52" s="384">
        <f t="shared" si="17"/>
        <v>155</v>
      </c>
    </row>
    <row r="53" spans="1:24" ht="18.75" customHeight="1">
      <c r="A53" s="209"/>
      <c r="B53" s="227" t="s">
        <v>117</v>
      </c>
      <c r="C53" s="327">
        <f t="shared" si="14"/>
        <v>0</v>
      </c>
      <c r="D53" s="268">
        <v>0</v>
      </c>
      <c r="E53" s="338">
        <v>0</v>
      </c>
      <c r="F53" s="268">
        <v>0</v>
      </c>
      <c r="G53" s="338">
        <v>0</v>
      </c>
      <c r="H53" s="328">
        <f>I53+J53</f>
        <v>6</v>
      </c>
      <c r="I53" s="268">
        <v>0</v>
      </c>
      <c r="J53" s="338">
        <v>6</v>
      </c>
      <c r="K53" s="268">
        <v>4</v>
      </c>
      <c r="L53" s="332">
        <f>SUM(M53:Q53)</f>
        <v>0</v>
      </c>
      <c r="M53" s="359">
        <v>0</v>
      </c>
      <c r="N53" s="360">
        <v>0</v>
      </c>
      <c r="O53" s="363">
        <v>0</v>
      </c>
      <c r="P53" s="360">
        <v>0</v>
      </c>
      <c r="Q53" s="205">
        <v>0</v>
      </c>
      <c r="R53" s="392">
        <v>0</v>
      </c>
      <c r="S53" s="328">
        <f>SUM(T53:X53)</f>
        <v>0</v>
      </c>
      <c r="T53" s="341">
        <v>0</v>
      </c>
      <c r="U53" s="338">
        <v>0</v>
      </c>
      <c r="V53" s="268">
        <v>0</v>
      </c>
      <c r="W53" s="268">
        <v>0</v>
      </c>
      <c r="X53" s="342">
        <v>0</v>
      </c>
    </row>
    <row r="54" spans="1:24" ht="18.75" customHeight="1">
      <c r="A54" s="209"/>
      <c r="B54" s="227" t="s">
        <v>118</v>
      </c>
      <c r="C54" s="327">
        <f t="shared" si="14"/>
        <v>2</v>
      </c>
      <c r="D54" s="268">
        <v>1</v>
      </c>
      <c r="E54" s="338">
        <v>0</v>
      </c>
      <c r="F54" s="268">
        <v>1</v>
      </c>
      <c r="G54" s="338">
        <v>1</v>
      </c>
      <c r="H54" s="328">
        <f>I54+J54</f>
        <v>16</v>
      </c>
      <c r="I54" s="268">
        <v>3</v>
      </c>
      <c r="J54" s="338">
        <v>13</v>
      </c>
      <c r="K54" s="211">
        <v>10</v>
      </c>
      <c r="L54" s="332">
        <f>SUM(M54:Q54)</f>
        <v>402</v>
      </c>
      <c r="M54" s="268">
        <v>329</v>
      </c>
      <c r="N54" s="338">
        <v>0</v>
      </c>
      <c r="O54" s="339">
        <v>0</v>
      </c>
      <c r="P54" s="338">
        <v>73</v>
      </c>
      <c r="Q54" s="212">
        <v>0</v>
      </c>
      <c r="R54" s="340">
        <v>329</v>
      </c>
      <c r="S54" s="328">
        <f>SUM(T54:X54)</f>
        <v>73</v>
      </c>
      <c r="T54" s="341">
        <v>0</v>
      </c>
      <c r="U54" s="338">
        <v>0</v>
      </c>
      <c r="V54" s="268">
        <v>0</v>
      </c>
      <c r="W54" s="268">
        <v>73</v>
      </c>
      <c r="X54" s="342">
        <v>0</v>
      </c>
    </row>
    <row r="55" spans="1:24" ht="18.75" customHeight="1">
      <c r="A55" s="256"/>
      <c r="B55" s="393" t="s">
        <v>354</v>
      </c>
      <c r="C55" s="366">
        <f t="shared" si="14"/>
        <v>1</v>
      </c>
      <c r="D55" s="274">
        <v>0</v>
      </c>
      <c r="E55" s="367">
        <v>0</v>
      </c>
      <c r="F55" s="274">
        <v>1</v>
      </c>
      <c r="G55" s="367">
        <v>0</v>
      </c>
      <c r="H55" s="368">
        <f>I55+J55</f>
        <v>9</v>
      </c>
      <c r="I55" s="274">
        <v>0</v>
      </c>
      <c r="J55" s="367">
        <v>9</v>
      </c>
      <c r="K55" s="248">
        <v>3</v>
      </c>
      <c r="L55" s="369">
        <f>SUM(M55:Q55)</f>
        <v>155</v>
      </c>
      <c r="M55" s="274">
        <v>0</v>
      </c>
      <c r="N55" s="367">
        <v>0</v>
      </c>
      <c r="O55" s="370">
        <v>0</v>
      </c>
      <c r="P55" s="367">
        <v>0</v>
      </c>
      <c r="Q55" s="251">
        <v>155</v>
      </c>
      <c r="R55" s="371">
        <v>0</v>
      </c>
      <c r="S55" s="368">
        <f>SUM(T55:X55)</f>
        <v>155</v>
      </c>
      <c r="T55" s="344">
        <v>0</v>
      </c>
      <c r="U55" s="367">
        <v>0</v>
      </c>
      <c r="V55" s="274">
        <v>0</v>
      </c>
      <c r="W55" s="274">
        <v>0</v>
      </c>
      <c r="X55" s="372">
        <v>155</v>
      </c>
    </row>
    <row r="56" spans="1:24" ht="18.75" customHeight="1">
      <c r="A56" s="209" t="s">
        <v>355</v>
      </c>
      <c r="B56" s="227"/>
      <c r="C56" s="327">
        <f t="shared" si="14"/>
        <v>8</v>
      </c>
      <c r="D56" s="389">
        <f aca="true" t="shared" si="18" ref="D56:X56">SUM(D57:D59)</f>
        <v>0</v>
      </c>
      <c r="E56" s="389">
        <f t="shared" si="18"/>
        <v>0</v>
      </c>
      <c r="F56" s="389">
        <f t="shared" si="18"/>
        <v>8</v>
      </c>
      <c r="G56" s="389">
        <f t="shared" si="18"/>
        <v>3</v>
      </c>
      <c r="H56" s="389">
        <f t="shared" si="18"/>
        <v>91</v>
      </c>
      <c r="I56" s="389">
        <f t="shared" si="18"/>
        <v>4</v>
      </c>
      <c r="J56" s="389">
        <f t="shared" si="18"/>
        <v>87</v>
      </c>
      <c r="K56" s="389">
        <f t="shared" si="18"/>
        <v>46</v>
      </c>
      <c r="L56" s="389">
        <f t="shared" si="18"/>
        <v>1085</v>
      </c>
      <c r="M56" s="389">
        <f t="shared" si="18"/>
        <v>65</v>
      </c>
      <c r="N56" s="389">
        <f t="shared" si="18"/>
        <v>4</v>
      </c>
      <c r="O56" s="389">
        <f t="shared" si="18"/>
        <v>0</v>
      </c>
      <c r="P56" s="389">
        <f t="shared" si="18"/>
        <v>210</v>
      </c>
      <c r="Q56" s="375">
        <f t="shared" si="18"/>
        <v>806</v>
      </c>
      <c r="R56" s="390">
        <f t="shared" si="18"/>
        <v>0</v>
      </c>
      <c r="S56" s="389">
        <f t="shared" si="18"/>
        <v>1085</v>
      </c>
      <c r="T56" s="389">
        <f t="shared" si="18"/>
        <v>65</v>
      </c>
      <c r="U56" s="389">
        <f t="shared" si="18"/>
        <v>4</v>
      </c>
      <c r="V56" s="389">
        <f t="shared" si="18"/>
        <v>0</v>
      </c>
      <c r="W56" s="389">
        <f t="shared" si="18"/>
        <v>210</v>
      </c>
      <c r="X56" s="391">
        <f t="shared" si="18"/>
        <v>806</v>
      </c>
    </row>
    <row r="57" spans="1:24" ht="18.75" customHeight="1">
      <c r="A57" s="209"/>
      <c r="B57" s="227" t="s">
        <v>356</v>
      </c>
      <c r="C57" s="327">
        <f t="shared" si="14"/>
        <v>3</v>
      </c>
      <c r="D57" s="268">
        <v>0</v>
      </c>
      <c r="E57" s="266">
        <v>0</v>
      </c>
      <c r="F57" s="266">
        <v>3</v>
      </c>
      <c r="G57" s="266">
        <v>1</v>
      </c>
      <c r="H57" s="328">
        <f>I57+J57</f>
        <v>66</v>
      </c>
      <c r="I57" s="266">
        <v>3</v>
      </c>
      <c r="J57" s="266">
        <v>63</v>
      </c>
      <c r="K57" s="266">
        <v>32</v>
      </c>
      <c r="L57" s="332">
        <f>SUM(M57:Q57)</f>
        <v>705</v>
      </c>
      <c r="M57" s="266">
        <v>65</v>
      </c>
      <c r="N57" s="266">
        <v>4</v>
      </c>
      <c r="O57" s="266">
        <v>0</v>
      </c>
      <c r="P57" s="266">
        <v>40</v>
      </c>
      <c r="Q57" s="394">
        <v>596</v>
      </c>
      <c r="R57" s="395">
        <v>0</v>
      </c>
      <c r="S57" s="328">
        <f>SUM(T57:X57)</f>
        <v>705</v>
      </c>
      <c r="T57" s="341">
        <v>65</v>
      </c>
      <c r="U57" s="266">
        <v>4</v>
      </c>
      <c r="V57" s="266">
        <v>0</v>
      </c>
      <c r="W57" s="266">
        <v>40</v>
      </c>
      <c r="X57" s="396">
        <v>596</v>
      </c>
    </row>
    <row r="58" spans="1:24" ht="18.75" customHeight="1">
      <c r="A58" s="209"/>
      <c r="B58" s="227" t="s">
        <v>357</v>
      </c>
      <c r="C58" s="327">
        <f t="shared" si="14"/>
        <v>2</v>
      </c>
      <c r="D58" s="268">
        <v>0</v>
      </c>
      <c r="E58" s="266">
        <v>0</v>
      </c>
      <c r="F58" s="266">
        <v>2</v>
      </c>
      <c r="G58" s="266">
        <v>0</v>
      </c>
      <c r="H58" s="328">
        <f>I58+J58</f>
        <v>13</v>
      </c>
      <c r="I58" s="266">
        <v>1</v>
      </c>
      <c r="J58" s="266">
        <v>12</v>
      </c>
      <c r="K58" s="266">
        <v>7</v>
      </c>
      <c r="L58" s="332">
        <f>SUM(M58:Q58)</f>
        <v>100</v>
      </c>
      <c r="M58" s="266">
        <v>0</v>
      </c>
      <c r="N58" s="266">
        <v>0</v>
      </c>
      <c r="O58" s="266">
        <v>0</v>
      </c>
      <c r="P58" s="266">
        <v>0</v>
      </c>
      <c r="Q58" s="394">
        <v>100</v>
      </c>
      <c r="R58" s="395">
        <v>0</v>
      </c>
      <c r="S58" s="328">
        <f>SUM(T58:X58)</f>
        <v>100</v>
      </c>
      <c r="T58" s="341">
        <v>0</v>
      </c>
      <c r="U58" s="266">
        <v>0</v>
      </c>
      <c r="V58" s="266">
        <v>0</v>
      </c>
      <c r="W58" s="266">
        <v>0</v>
      </c>
      <c r="X58" s="396">
        <v>100</v>
      </c>
    </row>
    <row r="59" spans="1:24" ht="18.75" customHeight="1">
      <c r="A59" s="213"/>
      <c r="B59" s="228" t="s">
        <v>358</v>
      </c>
      <c r="C59" s="366">
        <f t="shared" si="14"/>
        <v>3</v>
      </c>
      <c r="D59" s="268">
        <v>0</v>
      </c>
      <c r="E59" s="266">
        <v>0</v>
      </c>
      <c r="F59" s="266">
        <v>3</v>
      </c>
      <c r="G59" s="266">
        <v>2</v>
      </c>
      <c r="H59" s="328">
        <f>I59+J59</f>
        <v>12</v>
      </c>
      <c r="I59" s="266">
        <v>0</v>
      </c>
      <c r="J59" s="266">
        <v>12</v>
      </c>
      <c r="K59" s="266">
        <v>7</v>
      </c>
      <c r="L59" s="332">
        <f>SUM(M59:Q59)</f>
        <v>280</v>
      </c>
      <c r="M59" s="266">
        <v>0</v>
      </c>
      <c r="N59" s="266">
        <v>0</v>
      </c>
      <c r="O59" s="266">
        <v>0</v>
      </c>
      <c r="P59" s="266">
        <v>170</v>
      </c>
      <c r="Q59" s="394">
        <v>110</v>
      </c>
      <c r="R59" s="395">
        <v>0</v>
      </c>
      <c r="S59" s="328">
        <f>SUM(T59:X59)</f>
        <v>280</v>
      </c>
      <c r="T59" s="344">
        <v>0</v>
      </c>
      <c r="U59" s="266">
        <v>0</v>
      </c>
      <c r="V59" s="266">
        <v>0</v>
      </c>
      <c r="W59" s="266">
        <v>170</v>
      </c>
      <c r="X59" s="396">
        <v>110</v>
      </c>
    </row>
    <row r="60" spans="1:24" ht="18.75" customHeight="1">
      <c r="A60" s="221" t="s">
        <v>121</v>
      </c>
      <c r="B60" s="222"/>
      <c r="C60" s="327">
        <f t="shared" si="14"/>
        <v>5</v>
      </c>
      <c r="D60" s="382">
        <f aca="true" t="shared" si="19" ref="D60:X60">SUM(D61:D62)</f>
        <v>2</v>
      </c>
      <c r="E60" s="382">
        <f t="shared" si="19"/>
        <v>0</v>
      </c>
      <c r="F60" s="382">
        <f t="shared" si="19"/>
        <v>3</v>
      </c>
      <c r="G60" s="382">
        <f t="shared" si="19"/>
        <v>2</v>
      </c>
      <c r="H60" s="382">
        <f t="shared" si="19"/>
        <v>45</v>
      </c>
      <c r="I60" s="382">
        <f t="shared" si="19"/>
        <v>2</v>
      </c>
      <c r="J60" s="382">
        <f t="shared" si="19"/>
        <v>43</v>
      </c>
      <c r="K60" s="382">
        <f t="shared" si="19"/>
        <v>26</v>
      </c>
      <c r="L60" s="382">
        <f t="shared" si="19"/>
        <v>1146</v>
      </c>
      <c r="M60" s="382">
        <f t="shared" si="19"/>
        <v>537</v>
      </c>
      <c r="N60" s="382">
        <f t="shared" si="19"/>
        <v>0</v>
      </c>
      <c r="O60" s="382">
        <f t="shared" si="19"/>
        <v>7</v>
      </c>
      <c r="P60" s="382">
        <f t="shared" si="19"/>
        <v>91</v>
      </c>
      <c r="Q60" s="354">
        <f t="shared" si="19"/>
        <v>511</v>
      </c>
      <c r="R60" s="383">
        <f t="shared" si="19"/>
        <v>537</v>
      </c>
      <c r="S60" s="382">
        <f t="shared" si="19"/>
        <v>609</v>
      </c>
      <c r="T60" s="382">
        <f t="shared" si="19"/>
        <v>0</v>
      </c>
      <c r="U60" s="382">
        <f t="shared" si="19"/>
        <v>0</v>
      </c>
      <c r="V60" s="382">
        <f t="shared" si="19"/>
        <v>7</v>
      </c>
      <c r="W60" s="382">
        <f t="shared" si="19"/>
        <v>91</v>
      </c>
      <c r="X60" s="384">
        <f t="shared" si="19"/>
        <v>511</v>
      </c>
    </row>
    <row r="61" spans="1:24" ht="18.75" customHeight="1">
      <c r="A61" s="209"/>
      <c r="B61" s="227" t="s">
        <v>359</v>
      </c>
      <c r="C61" s="327">
        <f t="shared" si="14"/>
        <v>2</v>
      </c>
      <c r="D61" s="268">
        <v>1</v>
      </c>
      <c r="E61" s="266">
        <v>0</v>
      </c>
      <c r="F61" s="266">
        <v>1</v>
      </c>
      <c r="G61" s="266">
        <v>1</v>
      </c>
      <c r="H61" s="327">
        <f>I61+J61</f>
        <v>18</v>
      </c>
      <c r="I61" s="266">
        <v>1</v>
      </c>
      <c r="J61" s="266">
        <v>17</v>
      </c>
      <c r="K61" s="266">
        <v>10</v>
      </c>
      <c r="L61" s="327">
        <f>SUM(M61:Q61)</f>
        <v>707</v>
      </c>
      <c r="M61" s="266">
        <v>287</v>
      </c>
      <c r="N61" s="266">
        <v>0</v>
      </c>
      <c r="O61" s="266">
        <v>7</v>
      </c>
      <c r="P61" s="266">
        <v>55</v>
      </c>
      <c r="Q61" s="394">
        <v>358</v>
      </c>
      <c r="R61" s="395">
        <v>287</v>
      </c>
      <c r="S61" s="327">
        <f>SUM(T61:X61)</f>
        <v>420</v>
      </c>
      <c r="T61" s="341">
        <v>0</v>
      </c>
      <c r="U61" s="266">
        <v>0</v>
      </c>
      <c r="V61" s="266">
        <v>7</v>
      </c>
      <c r="W61" s="266">
        <v>55</v>
      </c>
      <c r="X61" s="396">
        <v>358</v>
      </c>
    </row>
    <row r="62" spans="1:24" ht="18.75" customHeight="1">
      <c r="A62" s="213"/>
      <c r="B62" s="228" t="s">
        <v>360</v>
      </c>
      <c r="C62" s="327">
        <f t="shared" si="14"/>
        <v>3</v>
      </c>
      <c r="D62" s="268">
        <v>1</v>
      </c>
      <c r="E62" s="272">
        <v>0</v>
      </c>
      <c r="F62" s="272">
        <v>2</v>
      </c>
      <c r="G62" s="272">
        <v>1</v>
      </c>
      <c r="H62" s="366">
        <f>I62+J62</f>
        <v>27</v>
      </c>
      <c r="I62" s="272">
        <v>1</v>
      </c>
      <c r="J62" s="272">
        <v>26</v>
      </c>
      <c r="K62" s="272">
        <v>16</v>
      </c>
      <c r="L62" s="366">
        <f>SUM(M62:Q62)</f>
        <v>439</v>
      </c>
      <c r="M62" s="272">
        <v>250</v>
      </c>
      <c r="N62" s="272">
        <v>0</v>
      </c>
      <c r="O62" s="272">
        <v>0</v>
      </c>
      <c r="P62" s="272">
        <v>36</v>
      </c>
      <c r="Q62" s="397">
        <v>153</v>
      </c>
      <c r="R62" s="398">
        <v>250</v>
      </c>
      <c r="S62" s="366">
        <f>SUM(T62:X62)</f>
        <v>189</v>
      </c>
      <c r="T62" s="341">
        <v>0</v>
      </c>
      <c r="U62" s="272">
        <v>0</v>
      </c>
      <c r="V62" s="272">
        <v>0</v>
      </c>
      <c r="W62" s="272">
        <v>36</v>
      </c>
      <c r="X62" s="399">
        <v>153</v>
      </c>
    </row>
    <row r="63" spans="1:24" ht="18.75" customHeight="1">
      <c r="A63" s="221" t="s">
        <v>361</v>
      </c>
      <c r="B63" s="222"/>
      <c r="C63" s="351">
        <f t="shared" si="14"/>
        <v>8</v>
      </c>
      <c r="D63" s="382">
        <f aca="true" t="shared" si="20" ref="D63:X63">SUM(D64:D65)</f>
        <v>1</v>
      </c>
      <c r="E63" s="382">
        <f t="shared" si="20"/>
        <v>0</v>
      </c>
      <c r="F63" s="382">
        <f t="shared" si="20"/>
        <v>7</v>
      </c>
      <c r="G63" s="382">
        <f t="shared" si="20"/>
        <v>4</v>
      </c>
      <c r="H63" s="382">
        <f t="shared" si="20"/>
        <v>85</v>
      </c>
      <c r="I63" s="382">
        <f t="shared" si="20"/>
        <v>7</v>
      </c>
      <c r="J63" s="382">
        <f t="shared" si="20"/>
        <v>78</v>
      </c>
      <c r="K63" s="382">
        <f t="shared" si="20"/>
        <v>46</v>
      </c>
      <c r="L63" s="382">
        <f t="shared" si="20"/>
        <v>1577</v>
      </c>
      <c r="M63" s="382">
        <f t="shared" si="20"/>
        <v>266</v>
      </c>
      <c r="N63" s="382">
        <f t="shared" si="20"/>
        <v>4</v>
      </c>
      <c r="O63" s="382">
        <f t="shared" si="20"/>
        <v>0</v>
      </c>
      <c r="P63" s="382">
        <f t="shared" si="20"/>
        <v>493</v>
      </c>
      <c r="Q63" s="354">
        <f t="shared" si="20"/>
        <v>814</v>
      </c>
      <c r="R63" s="383">
        <f t="shared" si="20"/>
        <v>266</v>
      </c>
      <c r="S63" s="382">
        <f t="shared" si="20"/>
        <v>1311</v>
      </c>
      <c r="T63" s="382">
        <f t="shared" si="20"/>
        <v>0</v>
      </c>
      <c r="U63" s="382">
        <f t="shared" si="20"/>
        <v>4</v>
      </c>
      <c r="V63" s="382">
        <f t="shared" si="20"/>
        <v>0</v>
      </c>
      <c r="W63" s="382">
        <f t="shared" si="20"/>
        <v>493</v>
      </c>
      <c r="X63" s="384">
        <f t="shared" si="20"/>
        <v>814</v>
      </c>
    </row>
    <row r="64" spans="1:24" ht="18.75" customHeight="1">
      <c r="A64" s="209"/>
      <c r="B64" s="227" t="s">
        <v>362</v>
      </c>
      <c r="C64" s="327">
        <f t="shared" si="14"/>
        <v>4</v>
      </c>
      <c r="D64" s="268">
        <v>0</v>
      </c>
      <c r="E64" s="266">
        <v>0</v>
      </c>
      <c r="F64" s="266">
        <v>4</v>
      </c>
      <c r="G64" s="266">
        <v>3</v>
      </c>
      <c r="H64" s="328">
        <f>I64+J64</f>
        <v>35</v>
      </c>
      <c r="I64" s="266">
        <v>4</v>
      </c>
      <c r="J64" s="266">
        <v>31</v>
      </c>
      <c r="K64" s="266">
        <v>15</v>
      </c>
      <c r="L64" s="332">
        <f>SUM(M64:Q64)</f>
        <v>461</v>
      </c>
      <c r="M64" s="266">
        <v>0</v>
      </c>
      <c r="N64" s="266">
        <v>0</v>
      </c>
      <c r="O64" s="266">
        <v>0</v>
      </c>
      <c r="P64" s="266">
        <v>173</v>
      </c>
      <c r="Q64" s="394">
        <v>288</v>
      </c>
      <c r="R64" s="395">
        <v>0</v>
      </c>
      <c r="S64" s="328">
        <f>SUM(T64:X64)</f>
        <v>461</v>
      </c>
      <c r="T64" s="341">
        <v>0</v>
      </c>
      <c r="U64" s="266">
        <v>0</v>
      </c>
      <c r="V64" s="266">
        <v>0</v>
      </c>
      <c r="W64" s="266">
        <v>173</v>
      </c>
      <c r="X64" s="396">
        <v>288</v>
      </c>
    </row>
    <row r="65" spans="1:24" ht="18.75" customHeight="1">
      <c r="A65" s="213"/>
      <c r="B65" s="228" t="s">
        <v>363</v>
      </c>
      <c r="C65" s="327">
        <f t="shared" si="14"/>
        <v>4</v>
      </c>
      <c r="D65" s="268">
        <v>1</v>
      </c>
      <c r="E65" s="266">
        <v>0</v>
      </c>
      <c r="F65" s="266">
        <v>3</v>
      </c>
      <c r="G65" s="266">
        <v>1</v>
      </c>
      <c r="H65" s="328">
        <f>I65+J65</f>
        <v>50</v>
      </c>
      <c r="I65" s="266">
        <v>3</v>
      </c>
      <c r="J65" s="266">
        <v>47</v>
      </c>
      <c r="K65" s="266">
        <v>31</v>
      </c>
      <c r="L65" s="332">
        <f>SUM(M65:Q65)</f>
        <v>1116</v>
      </c>
      <c r="M65" s="266">
        <v>266</v>
      </c>
      <c r="N65" s="266">
        <v>4</v>
      </c>
      <c r="O65" s="266">
        <v>0</v>
      </c>
      <c r="P65" s="266">
        <v>320</v>
      </c>
      <c r="Q65" s="394">
        <v>526</v>
      </c>
      <c r="R65" s="395">
        <v>266</v>
      </c>
      <c r="S65" s="328">
        <f>SUM(T65:X65)</f>
        <v>850</v>
      </c>
      <c r="T65" s="341">
        <v>0</v>
      </c>
      <c r="U65" s="266">
        <v>4</v>
      </c>
      <c r="V65" s="266">
        <v>0</v>
      </c>
      <c r="W65" s="266">
        <v>320</v>
      </c>
      <c r="X65" s="399">
        <v>526</v>
      </c>
    </row>
    <row r="66" spans="1:24" ht="18.75" customHeight="1">
      <c r="A66" s="221" t="s">
        <v>364</v>
      </c>
      <c r="B66" s="222"/>
      <c r="C66" s="351">
        <f t="shared" si="14"/>
        <v>12</v>
      </c>
      <c r="D66" s="382">
        <f aca="true" t="shared" si="21" ref="D66:X66">SUM(D67:D69)</f>
        <v>1</v>
      </c>
      <c r="E66" s="382">
        <f t="shared" si="21"/>
        <v>0</v>
      </c>
      <c r="F66" s="382">
        <f t="shared" si="21"/>
        <v>11</v>
      </c>
      <c r="G66" s="382">
        <f t="shared" si="21"/>
        <v>10</v>
      </c>
      <c r="H66" s="382">
        <f t="shared" si="21"/>
        <v>141</v>
      </c>
      <c r="I66" s="382">
        <f t="shared" si="21"/>
        <v>16</v>
      </c>
      <c r="J66" s="382">
        <f t="shared" si="21"/>
        <v>125</v>
      </c>
      <c r="K66" s="382">
        <f t="shared" si="21"/>
        <v>78</v>
      </c>
      <c r="L66" s="382">
        <f t="shared" si="21"/>
        <v>2077</v>
      </c>
      <c r="M66" s="382">
        <f t="shared" si="21"/>
        <v>393</v>
      </c>
      <c r="N66" s="382">
        <f t="shared" si="21"/>
        <v>4</v>
      </c>
      <c r="O66" s="382">
        <f t="shared" si="21"/>
        <v>26</v>
      </c>
      <c r="P66" s="382">
        <f t="shared" si="21"/>
        <v>976</v>
      </c>
      <c r="Q66" s="354">
        <f t="shared" si="21"/>
        <v>678</v>
      </c>
      <c r="R66" s="383">
        <f t="shared" si="21"/>
        <v>263</v>
      </c>
      <c r="S66" s="382">
        <f t="shared" si="21"/>
        <v>1814</v>
      </c>
      <c r="T66" s="382">
        <f t="shared" si="21"/>
        <v>130</v>
      </c>
      <c r="U66" s="382">
        <f t="shared" si="21"/>
        <v>4</v>
      </c>
      <c r="V66" s="382">
        <f t="shared" si="21"/>
        <v>26</v>
      </c>
      <c r="W66" s="382">
        <f t="shared" si="21"/>
        <v>976</v>
      </c>
      <c r="X66" s="384">
        <f t="shared" si="21"/>
        <v>678</v>
      </c>
    </row>
    <row r="67" spans="1:24" ht="18.75" customHeight="1">
      <c r="A67" s="209"/>
      <c r="B67" s="227" t="s">
        <v>365</v>
      </c>
      <c r="C67" s="327">
        <f t="shared" si="14"/>
        <v>3</v>
      </c>
      <c r="D67" s="268">
        <v>1</v>
      </c>
      <c r="E67" s="266">
        <v>0</v>
      </c>
      <c r="F67" s="266">
        <v>2</v>
      </c>
      <c r="G67" s="266">
        <v>1</v>
      </c>
      <c r="H67" s="328">
        <f>I67+J67</f>
        <v>57</v>
      </c>
      <c r="I67" s="266">
        <v>10</v>
      </c>
      <c r="J67" s="266">
        <v>47</v>
      </c>
      <c r="K67" s="266">
        <v>28</v>
      </c>
      <c r="L67" s="332">
        <f>SUM(M67:Q67)</f>
        <v>865</v>
      </c>
      <c r="M67" s="266">
        <v>308</v>
      </c>
      <c r="N67" s="266">
        <v>4</v>
      </c>
      <c r="O67" s="266">
        <v>26</v>
      </c>
      <c r="P67" s="266">
        <v>100</v>
      </c>
      <c r="Q67" s="394">
        <v>427</v>
      </c>
      <c r="R67" s="395">
        <v>263</v>
      </c>
      <c r="S67" s="328">
        <f>SUM(T67:X67)</f>
        <v>602</v>
      </c>
      <c r="T67" s="341">
        <v>45</v>
      </c>
      <c r="U67" s="266">
        <v>4</v>
      </c>
      <c r="V67" s="266">
        <v>26</v>
      </c>
      <c r="W67" s="266">
        <v>100</v>
      </c>
      <c r="X67" s="396">
        <v>427</v>
      </c>
    </row>
    <row r="68" spans="1:24" ht="18.75" customHeight="1">
      <c r="A68" s="209"/>
      <c r="B68" s="227" t="s">
        <v>124</v>
      </c>
      <c r="C68" s="327">
        <f t="shared" si="14"/>
        <v>5</v>
      </c>
      <c r="D68" s="268">
        <v>0</v>
      </c>
      <c r="E68" s="266">
        <v>0</v>
      </c>
      <c r="F68" s="266">
        <v>5</v>
      </c>
      <c r="G68" s="266">
        <v>5</v>
      </c>
      <c r="H68" s="328">
        <f>I68+J68</f>
        <v>41</v>
      </c>
      <c r="I68" s="266">
        <v>2</v>
      </c>
      <c r="J68" s="266">
        <v>39</v>
      </c>
      <c r="K68" s="266">
        <v>27</v>
      </c>
      <c r="L68" s="332">
        <f>SUM(M68:Q68)</f>
        <v>630</v>
      </c>
      <c r="M68" s="266">
        <v>85</v>
      </c>
      <c r="N68" s="266">
        <v>0</v>
      </c>
      <c r="O68" s="266">
        <v>0</v>
      </c>
      <c r="P68" s="266">
        <v>504</v>
      </c>
      <c r="Q68" s="394">
        <v>41</v>
      </c>
      <c r="R68" s="395">
        <v>0</v>
      </c>
      <c r="S68" s="328">
        <f>SUM(T68:X68)</f>
        <v>630</v>
      </c>
      <c r="T68" s="341">
        <v>85</v>
      </c>
      <c r="U68" s="266">
        <v>0</v>
      </c>
      <c r="V68" s="266">
        <v>0</v>
      </c>
      <c r="W68" s="266">
        <v>504</v>
      </c>
      <c r="X68" s="396">
        <v>41</v>
      </c>
    </row>
    <row r="69" spans="1:24" ht="18.75" customHeight="1" thickBot="1">
      <c r="A69" s="281"/>
      <c r="B69" s="282" t="s">
        <v>125</v>
      </c>
      <c r="C69" s="400">
        <f t="shared" si="14"/>
        <v>4</v>
      </c>
      <c r="D69" s="286">
        <v>0</v>
      </c>
      <c r="E69" s="401">
        <v>0</v>
      </c>
      <c r="F69" s="401">
        <v>4</v>
      </c>
      <c r="G69" s="401">
        <v>4</v>
      </c>
      <c r="H69" s="402">
        <f>I69+J69</f>
        <v>43</v>
      </c>
      <c r="I69" s="401">
        <v>4</v>
      </c>
      <c r="J69" s="401">
        <v>39</v>
      </c>
      <c r="K69" s="401">
        <v>23</v>
      </c>
      <c r="L69" s="403">
        <f>SUM(M69:Q69)</f>
        <v>582</v>
      </c>
      <c r="M69" s="401">
        <v>0</v>
      </c>
      <c r="N69" s="401">
        <v>0</v>
      </c>
      <c r="O69" s="401">
        <v>0</v>
      </c>
      <c r="P69" s="401">
        <v>372</v>
      </c>
      <c r="Q69" s="404">
        <v>210</v>
      </c>
      <c r="R69" s="405">
        <v>0</v>
      </c>
      <c r="S69" s="402">
        <f>SUM(T69:X69)</f>
        <v>582</v>
      </c>
      <c r="T69" s="406">
        <v>0</v>
      </c>
      <c r="U69" s="401">
        <v>0</v>
      </c>
      <c r="V69" s="401">
        <v>0</v>
      </c>
      <c r="W69" s="401">
        <v>372</v>
      </c>
      <c r="X69" s="407">
        <v>210</v>
      </c>
    </row>
  </sheetData>
  <sheetProtection/>
  <mergeCells count="10">
    <mergeCell ref="C2:K2"/>
    <mergeCell ref="L2:X2"/>
    <mergeCell ref="A3:A4"/>
    <mergeCell ref="B3:B4"/>
    <mergeCell ref="C3:F4"/>
    <mergeCell ref="H3:J4"/>
    <mergeCell ref="K3:K5"/>
    <mergeCell ref="L3:Q4"/>
    <mergeCell ref="R3:R5"/>
    <mergeCell ref="S3:X4"/>
  </mergeCells>
  <printOptions/>
  <pageMargins left="0.75" right="0.75" top="0.65" bottom="0.55" header="0.512" footer="0.51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79"/>
  <sheetViews>
    <sheetView zoomScale="75" zoomScaleNormal="75" zoomScalePageLayoutView="0" workbookViewId="0" topLeftCell="A1">
      <pane xSplit="2" ySplit="5" topLeftCell="C42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G10" sqref="G10"/>
    </sheetView>
  </sheetViews>
  <sheetFormatPr defaultColWidth="10.75390625" defaultRowHeight="14.25"/>
  <cols>
    <col min="1" max="1" width="8.625" style="43" customWidth="1"/>
    <col min="2" max="2" width="10.625" style="43" customWidth="1"/>
    <col min="3" max="3" width="14.25390625" style="43" hidden="1" customWidth="1"/>
    <col min="4" max="4" width="9.625" style="43" customWidth="1"/>
    <col min="5" max="5" width="8.625" style="43" customWidth="1"/>
    <col min="6" max="6" width="6.625" style="43" customWidth="1"/>
    <col min="7" max="7" width="5.625" style="43" customWidth="1"/>
    <col min="8" max="9" width="8.625" style="43" customWidth="1"/>
    <col min="10" max="10" width="7.625" style="43" customWidth="1"/>
    <col min="11" max="11" width="11.50390625" style="43" customWidth="1"/>
    <col min="12" max="12" width="9.75390625" style="43" customWidth="1"/>
    <col min="13" max="13" width="8.625" style="43" customWidth="1"/>
    <col min="14" max="14" width="8.125" style="43" customWidth="1"/>
    <col min="15" max="15" width="9.75390625" style="43" customWidth="1"/>
    <col min="16" max="16" width="10.25390625" style="43" customWidth="1"/>
    <col min="17" max="17" width="7.625" style="43" customWidth="1"/>
    <col min="18" max="18" width="3.125" style="49" customWidth="1"/>
    <col min="19" max="16384" width="10.75390625" style="43" customWidth="1"/>
  </cols>
  <sheetData>
    <row r="1" spans="1:17" ht="39.75" customHeight="1" thickBot="1">
      <c r="A1" s="408" t="s">
        <v>140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395" t="s">
        <v>436</v>
      </c>
      <c r="P1" s="1396"/>
      <c r="Q1" s="1396"/>
    </row>
    <row r="2" spans="1:17" ht="24" customHeight="1" thickBot="1">
      <c r="A2" s="409"/>
      <c r="B2" s="185"/>
      <c r="C2" s="185"/>
      <c r="D2" s="1366" t="s">
        <v>141</v>
      </c>
      <c r="E2" s="1366"/>
      <c r="F2" s="1366"/>
      <c r="G2" s="1366"/>
      <c r="H2" s="1366"/>
      <c r="I2" s="1366"/>
      <c r="J2" s="1367"/>
      <c r="K2" s="1365" t="s">
        <v>142</v>
      </c>
      <c r="L2" s="1366"/>
      <c r="M2" s="1366"/>
      <c r="N2" s="1366"/>
      <c r="O2" s="1366"/>
      <c r="P2" s="1366"/>
      <c r="Q2" s="1405"/>
    </row>
    <row r="3" spans="1:17" ht="17.25" customHeight="1">
      <c r="A3" s="1397" t="s">
        <v>143</v>
      </c>
      <c r="B3" s="1398" t="s">
        <v>144</v>
      </c>
      <c r="C3" s="411" t="s">
        <v>382</v>
      </c>
      <c r="D3" s="293" t="s">
        <v>145</v>
      </c>
      <c r="E3" s="412"/>
      <c r="F3" s="412"/>
      <c r="G3" s="412"/>
      <c r="H3" s="412"/>
      <c r="I3" s="412"/>
      <c r="J3" s="1399" t="s">
        <v>146</v>
      </c>
      <c r="K3" s="296" t="s">
        <v>145</v>
      </c>
      <c r="L3" s="298"/>
      <c r="M3" s="298"/>
      <c r="N3" s="298"/>
      <c r="O3" s="298"/>
      <c r="P3" s="298"/>
      <c r="Q3" s="1402" t="s">
        <v>146</v>
      </c>
    </row>
    <row r="4" spans="1:17" ht="15.75" customHeight="1">
      <c r="A4" s="1397"/>
      <c r="B4" s="1398"/>
      <c r="C4" s="413" t="s">
        <v>95</v>
      </c>
      <c r="D4" s="295"/>
      <c r="E4" s="414" t="s">
        <v>509</v>
      </c>
      <c r="F4" s="96" t="s">
        <v>139</v>
      </c>
      <c r="G4" s="414" t="s">
        <v>147</v>
      </c>
      <c r="H4" s="293" t="s">
        <v>148</v>
      </c>
      <c r="I4" s="414" t="s">
        <v>149</v>
      </c>
      <c r="J4" s="1400"/>
      <c r="K4" s="296"/>
      <c r="L4" s="414" t="s">
        <v>510</v>
      </c>
      <c r="M4" s="96" t="s">
        <v>139</v>
      </c>
      <c r="N4" s="414" t="s">
        <v>147</v>
      </c>
      <c r="O4" s="293" t="s">
        <v>148</v>
      </c>
      <c r="P4" s="414" t="s">
        <v>149</v>
      </c>
      <c r="Q4" s="1403"/>
    </row>
    <row r="5" spans="1:17" ht="24" customHeight="1" thickBot="1">
      <c r="A5" s="415"/>
      <c r="B5" s="416"/>
      <c r="C5" s="417" t="s">
        <v>511</v>
      </c>
      <c r="D5" s="418"/>
      <c r="E5" s="416" t="s">
        <v>150</v>
      </c>
      <c r="F5" s="419" t="s">
        <v>151</v>
      </c>
      <c r="G5" s="416" t="s">
        <v>152</v>
      </c>
      <c r="H5" s="418" t="s">
        <v>153</v>
      </c>
      <c r="I5" s="416" t="s">
        <v>153</v>
      </c>
      <c r="J5" s="1401"/>
      <c r="K5" s="419"/>
      <c r="L5" s="416" t="s">
        <v>150</v>
      </c>
      <c r="M5" s="419" t="s">
        <v>151</v>
      </c>
      <c r="N5" s="416" t="s">
        <v>152</v>
      </c>
      <c r="O5" s="418" t="s">
        <v>153</v>
      </c>
      <c r="P5" s="416" t="s">
        <v>153</v>
      </c>
      <c r="Q5" s="1404"/>
    </row>
    <row r="6" spans="1:17" ht="18.75" customHeight="1">
      <c r="A6" s="410"/>
      <c r="B6" s="175" t="s">
        <v>475</v>
      </c>
      <c r="C6" s="173"/>
      <c r="D6" s="420">
        <v>64972</v>
      </c>
      <c r="E6" s="421">
        <v>11883</v>
      </c>
      <c r="F6" s="422">
        <v>44</v>
      </c>
      <c r="G6" s="421">
        <v>441</v>
      </c>
      <c r="H6" s="420">
        <v>14608</v>
      </c>
      <c r="I6" s="421">
        <v>37996</v>
      </c>
      <c r="J6" s="423">
        <v>4221</v>
      </c>
      <c r="K6" s="424">
        <v>1162.2898032200358</v>
      </c>
      <c r="L6" s="424">
        <v>212.57602862254024</v>
      </c>
      <c r="M6" s="424">
        <v>0.7871198568872987</v>
      </c>
      <c r="N6" s="425">
        <v>7.889087656529518</v>
      </c>
      <c r="O6" s="425">
        <v>261.3237924865832</v>
      </c>
      <c r="P6" s="425">
        <v>679.7137745974956</v>
      </c>
      <c r="Q6" s="426">
        <v>75.5098389982111</v>
      </c>
    </row>
    <row r="7" spans="1:17" ht="18.75" customHeight="1">
      <c r="A7" s="410"/>
      <c r="B7" s="175">
        <v>19</v>
      </c>
      <c r="C7" s="427"/>
      <c r="D7" s="428">
        <v>64767</v>
      </c>
      <c r="E7" s="119">
        <v>11859</v>
      </c>
      <c r="F7" s="422">
        <v>52</v>
      </c>
      <c r="G7" s="119">
        <v>391</v>
      </c>
      <c r="H7" s="428">
        <v>14352</v>
      </c>
      <c r="I7" s="119">
        <v>38113</v>
      </c>
      <c r="J7" s="429">
        <v>4190</v>
      </c>
      <c r="K7" s="118">
        <v>1158.8298443370907</v>
      </c>
      <c r="L7" s="118">
        <v>212.18464841653247</v>
      </c>
      <c r="M7" s="118">
        <v>0.9303989980318483</v>
      </c>
      <c r="N7" s="430">
        <v>6.995884773662551</v>
      </c>
      <c r="O7" s="430">
        <v>256.7901234567901</v>
      </c>
      <c r="P7" s="430">
        <v>681.9287886920737</v>
      </c>
      <c r="Q7" s="426">
        <v>74.96868849525855</v>
      </c>
    </row>
    <row r="8" spans="1:17" ht="27.75" customHeight="1">
      <c r="A8" s="431"/>
      <c r="B8" s="321">
        <v>20</v>
      </c>
      <c r="C8" s="432">
        <v>5586000</v>
      </c>
      <c r="D8" s="433">
        <f aca="true" t="shared" si="0" ref="D8:J8">SUM(D9,D19,D20,D21,D22,D23,D27,D30,D31,D36,D43,D48,D52,D56,D60,D63,D66)</f>
        <v>64760</v>
      </c>
      <c r="E8" s="433">
        <f t="shared" si="0"/>
        <v>11830</v>
      </c>
      <c r="F8" s="433">
        <f t="shared" si="0"/>
        <v>52</v>
      </c>
      <c r="G8" s="433">
        <f t="shared" si="0"/>
        <v>391</v>
      </c>
      <c r="H8" s="433">
        <f t="shared" si="0"/>
        <v>14263</v>
      </c>
      <c r="I8" s="433">
        <f t="shared" si="0"/>
        <v>38224</v>
      </c>
      <c r="J8" s="433">
        <f t="shared" si="0"/>
        <v>3969</v>
      </c>
      <c r="K8" s="434">
        <f aca="true" t="shared" si="1" ref="K8:K39">D8/$C8*100000</f>
        <v>1159.326888650197</v>
      </c>
      <c r="L8" s="435">
        <f aca="true" t="shared" si="2" ref="L8:L39">E8/$C8*100000</f>
        <v>211.77944862155388</v>
      </c>
      <c r="M8" s="436">
        <f aca="true" t="shared" si="3" ref="M8:M39">F8/$C8*100000</f>
        <v>0.9308986752595776</v>
      </c>
      <c r="N8" s="437">
        <f aca="true" t="shared" si="4" ref="N8:N39">G8/$C8*100000</f>
        <v>6.999641962047978</v>
      </c>
      <c r="O8" s="437">
        <f aca="true" t="shared" si="5" ref="O8:O39">H8/$C8*100000</f>
        <v>255.33476548514142</v>
      </c>
      <c r="P8" s="437">
        <f aca="true" t="shared" si="6" ref="P8:P39">I8/$C8*100000</f>
        <v>684.2821339061941</v>
      </c>
      <c r="Q8" s="438">
        <f aca="true" t="shared" si="7" ref="Q8:Q39">J8/$C8*100000</f>
        <v>71.05263157894737</v>
      </c>
    </row>
    <row r="9" spans="1:17" ht="18.75" customHeight="1">
      <c r="A9" s="439" t="s">
        <v>98</v>
      </c>
      <c r="B9" s="440" t="s">
        <v>320</v>
      </c>
      <c r="C9" s="441">
        <f>SUM(C10:C18)</f>
        <v>1533034</v>
      </c>
      <c r="D9" s="442">
        <f aca="true" t="shared" si="8" ref="D9:D40">SUM(E9:I9)</f>
        <v>18790</v>
      </c>
      <c r="E9" s="442">
        <f aca="true" t="shared" si="9" ref="E9:J9">SUM(E10:E18)</f>
        <v>3653</v>
      </c>
      <c r="F9" s="443">
        <f t="shared" si="9"/>
        <v>10</v>
      </c>
      <c r="G9" s="442">
        <f t="shared" si="9"/>
        <v>100</v>
      </c>
      <c r="H9" s="444">
        <f t="shared" si="9"/>
        <v>3299</v>
      </c>
      <c r="I9" s="442">
        <f t="shared" si="9"/>
        <v>11728</v>
      </c>
      <c r="J9" s="445">
        <f t="shared" si="9"/>
        <v>807</v>
      </c>
      <c r="K9" s="446">
        <f t="shared" si="1"/>
        <v>1225.6740555003998</v>
      </c>
      <c r="L9" s="447">
        <f t="shared" si="2"/>
        <v>238.28564793735822</v>
      </c>
      <c r="M9" s="448">
        <f t="shared" si="3"/>
        <v>0.6523012535925491</v>
      </c>
      <c r="N9" s="449">
        <f t="shared" si="4"/>
        <v>6.523012535925491</v>
      </c>
      <c r="O9" s="449">
        <f t="shared" si="5"/>
        <v>215.19418356018195</v>
      </c>
      <c r="P9" s="449">
        <f t="shared" si="6"/>
        <v>765.0189102133417</v>
      </c>
      <c r="Q9" s="450">
        <f t="shared" si="7"/>
        <v>52.64071116491872</v>
      </c>
    </row>
    <row r="10" spans="1:17" ht="18.75" customHeight="1">
      <c r="A10" s="451"/>
      <c r="B10" s="452" t="s">
        <v>321</v>
      </c>
      <c r="C10" s="441">
        <v>208299</v>
      </c>
      <c r="D10" s="442">
        <f t="shared" si="8"/>
        <v>1072</v>
      </c>
      <c r="E10" s="453">
        <v>0</v>
      </c>
      <c r="F10" s="454">
        <v>0</v>
      </c>
      <c r="G10" s="455">
        <v>0</v>
      </c>
      <c r="H10" s="454">
        <v>223</v>
      </c>
      <c r="I10" s="455">
        <v>849</v>
      </c>
      <c r="J10" s="456">
        <v>100</v>
      </c>
      <c r="K10" s="446">
        <f t="shared" si="1"/>
        <v>514.6448134652591</v>
      </c>
      <c r="L10" s="457">
        <f t="shared" si="2"/>
        <v>0</v>
      </c>
      <c r="M10" s="458">
        <f t="shared" si="3"/>
        <v>0</v>
      </c>
      <c r="N10" s="430">
        <f t="shared" si="4"/>
        <v>0</v>
      </c>
      <c r="O10" s="430">
        <f t="shared" si="5"/>
        <v>107.05764309958282</v>
      </c>
      <c r="P10" s="430">
        <f t="shared" si="6"/>
        <v>407.58717036567623</v>
      </c>
      <c r="Q10" s="121">
        <f t="shared" si="7"/>
        <v>48.0079117038488</v>
      </c>
    </row>
    <row r="11" spans="1:17" ht="18.75" customHeight="1">
      <c r="A11" s="451"/>
      <c r="B11" s="452" t="s">
        <v>322</v>
      </c>
      <c r="C11" s="441">
        <v>129598</v>
      </c>
      <c r="D11" s="442">
        <f t="shared" si="8"/>
        <v>945</v>
      </c>
      <c r="E11" s="159">
        <v>0</v>
      </c>
      <c r="F11" s="454">
        <v>0</v>
      </c>
      <c r="G11" s="455">
        <v>0</v>
      </c>
      <c r="H11" s="454">
        <v>350</v>
      </c>
      <c r="I11" s="455">
        <v>595</v>
      </c>
      <c r="J11" s="456">
        <v>67</v>
      </c>
      <c r="K11" s="446">
        <f t="shared" si="1"/>
        <v>729.1779194123366</v>
      </c>
      <c r="L11" s="457">
        <f t="shared" si="2"/>
        <v>0</v>
      </c>
      <c r="M11" s="458">
        <f t="shared" si="3"/>
        <v>0</v>
      </c>
      <c r="N11" s="430">
        <f t="shared" si="4"/>
        <v>0</v>
      </c>
      <c r="O11" s="430">
        <f t="shared" si="5"/>
        <v>270.0658960786432</v>
      </c>
      <c r="P11" s="430">
        <f t="shared" si="6"/>
        <v>459.11202333369346</v>
      </c>
      <c r="Q11" s="121">
        <f t="shared" si="7"/>
        <v>51.6983286779117</v>
      </c>
    </row>
    <row r="12" spans="1:17" ht="18.75" customHeight="1">
      <c r="A12" s="451"/>
      <c r="B12" s="452" t="s">
        <v>323</v>
      </c>
      <c r="C12" s="441">
        <v>108006</v>
      </c>
      <c r="D12" s="442">
        <f t="shared" si="8"/>
        <v>1596</v>
      </c>
      <c r="E12" s="159">
        <v>300</v>
      </c>
      <c r="F12" s="454">
        <v>0</v>
      </c>
      <c r="G12" s="455">
        <v>0</v>
      </c>
      <c r="H12" s="454">
        <v>149</v>
      </c>
      <c r="I12" s="455">
        <v>1147</v>
      </c>
      <c r="J12" s="456">
        <v>30</v>
      </c>
      <c r="K12" s="446">
        <f t="shared" si="1"/>
        <v>1477.6956835731348</v>
      </c>
      <c r="L12" s="457">
        <f t="shared" si="2"/>
        <v>277.76234653630354</v>
      </c>
      <c r="M12" s="458">
        <f t="shared" si="3"/>
        <v>0</v>
      </c>
      <c r="N12" s="430">
        <f t="shared" si="4"/>
        <v>0</v>
      </c>
      <c r="O12" s="430">
        <f t="shared" si="5"/>
        <v>137.95529877969742</v>
      </c>
      <c r="P12" s="430">
        <f t="shared" si="6"/>
        <v>1061.978038257134</v>
      </c>
      <c r="Q12" s="121">
        <f t="shared" si="7"/>
        <v>27.776234653630354</v>
      </c>
    </row>
    <row r="13" spans="1:17" ht="18.75" customHeight="1">
      <c r="A13" s="451"/>
      <c r="B13" s="452" t="s">
        <v>324</v>
      </c>
      <c r="C13" s="441">
        <v>102084</v>
      </c>
      <c r="D13" s="442">
        <f t="shared" si="8"/>
        <v>1226</v>
      </c>
      <c r="E13" s="159">
        <v>0</v>
      </c>
      <c r="F13" s="454">
        <v>0</v>
      </c>
      <c r="G13" s="455">
        <v>0</v>
      </c>
      <c r="H13" s="454">
        <v>368</v>
      </c>
      <c r="I13" s="455">
        <v>858</v>
      </c>
      <c r="J13" s="456">
        <v>52</v>
      </c>
      <c r="K13" s="446">
        <f t="shared" si="1"/>
        <v>1200.9717487559265</v>
      </c>
      <c r="L13" s="457">
        <f t="shared" si="2"/>
        <v>0</v>
      </c>
      <c r="M13" s="458">
        <f t="shared" si="3"/>
        <v>0</v>
      </c>
      <c r="N13" s="430">
        <f t="shared" si="4"/>
        <v>0</v>
      </c>
      <c r="O13" s="430">
        <f t="shared" si="5"/>
        <v>360.4874417146664</v>
      </c>
      <c r="P13" s="430">
        <f t="shared" si="6"/>
        <v>840.4843070412602</v>
      </c>
      <c r="Q13" s="121">
        <f t="shared" si="7"/>
        <v>50.93844285098547</v>
      </c>
    </row>
    <row r="14" spans="1:17" ht="18.75" customHeight="1">
      <c r="A14" s="451"/>
      <c r="B14" s="452" t="s">
        <v>325</v>
      </c>
      <c r="C14" s="441">
        <v>168478</v>
      </c>
      <c r="D14" s="442">
        <f t="shared" si="8"/>
        <v>1682</v>
      </c>
      <c r="E14" s="159">
        <v>0</v>
      </c>
      <c r="F14" s="454">
        <v>0</v>
      </c>
      <c r="G14" s="455">
        <v>0</v>
      </c>
      <c r="H14" s="454">
        <v>508</v>
      </c>
      <c r="I14" s="455">
        <v>1174</v>
      </c>
      <c r="J14" s="456">
        <v>152</v>
      </c>
      <c r="K14" s="446">
        <f t="shared" si="1"/>
        <v>998.3499329289285</v>
      </c>
      <c r="L14" s="457">
        <f t="shared" si="2"/>
        <v>0</v>
      </c>
      <c r="M14" s="458">
        <f t="shared" si="3"/>
        <v>0</v>
      </c>
      <c r="N14" s="430">
        <f t="shared" si="4"/>
        <v>0</v>
      </c>
      <c r="O14" s="430">
        <f t="shared" si="5"/>
        <v>301.52304751955745</v>
      </c>
      <c r="P14" s="430">
        <f t="shared" si="6"/>
        <v>696.8268854093709</v>
      </c>
      <c r="Q14" s="121">
        <f t="shared" si="7"/>
        <v>90.2194945334109</v>
      </c>
    </row>
    <row r="15" spans="1:17" ht="18.75" customHeight="1">
      <c r="A15" s="451"/>
      <c r="B15" s="452" t="s">
        <v>326</v>
      </c>
      <c r="C15" s="441">
        <v>220201</v>
      </c>
      <c r="D15" s="442">
        <f t="shared" si="8"/>
        <v>1006</v>
      </c>
      <c r="E15" s="159">
        <v>0</v>
      </c>
      <c r="F15" s="454">
        <v>0</v>
      </c>
      <c r="G15" s="455">
        <v>0</v>
      </c>
      <c r="H15" s="459">
        <v>191</v>
      </c>
      <c r="I15" s="455">
        <v>815</v>
      </c>
      <c r="J15" s="456">
        <v>83</v>
      </c>
      <c r="K15" s="446">
        <f t="shared" si="1"/>
        <v>456.85532763248125</v>
      </c>
      <c r="L15" s="457">
        <f t="shared" si="2"/>
        <v>0</v>
      </c>
      <c r="M15" s="458">
        <f t="shared" si="3"/>
        <v>0</v>
      </c>
      <c r="N15" s="430">
        <f t="shared" si="4"/>
        <v>0</v>
      </c>
      <c r="O15" s="430">
        <f t="shared" si="5"/>
        <v>86.73893397396016</v>
      </c>
      <c r="P15" s="430">
        <f t="shared" si="6"/>
        <v>370.1163936585211</v>
      </c>
      <c r="Q15" s="121">
        <f t="shared" si="7"/>
        <v>37.69283518240154</v>
      </c>
    </row>
    <row r="16" spans="1:17" ht="18.75" customHeight="1">
      <c r="A16" s="451"/>
      <c r="B16" s="452" t="s">
        <v>327</v>
      </c>
      <c r="C16" s="441">
        <v>226428</v>
      </c>
      <c r="D16" s="442">
        <f t="shared" si="8"/>
        <v>3687</v>
      </c>
      <c r="E16" s="159">
        <v>1484</v>
      </c>
      <c r="F16" s="454">
        <v>0</v>
      </c>
      <c r="G16" s="455">
        <v>0</v>
      </c>
      <c r="H16" s="454">
        <v>856</v>
      </c>
      <c r="I16" s="455">
        <v>1347</v>
      </c>
      <c r="J16" s="456">
        <v>154</v>
      </c>
      <c r="K16" s="446">
        <f t="shared" si="1"/>
        <v>1628.3321850654513</v>
      </c>
      <c r="L16" s="457">
        <f t="shared" si="2"/>
        <v>655.3959757627148</v>
      </c>
      <c r="M16" s="458">
        <f t="shared" si="3"/>
        <v>0</v>
      </c>
      <c r="N16" s="430">
        <f t="shared" si="4"/>
        <v>0</v>
      </c>
      <c r="O16" s="430">
        <f t="shared" si="5"/>
        <v>378.0451180949353</v>
      </c>
      <c r="P16" s="430">
        <f t="shared" si="6"/>
        <v>594.8910912078011</v>
      </c>
      <c r="Q16" s="121">
        <f t="shared" si="7"/>
        <v>68.01278993764022</v>
      </c>
    </row>
    <row r="17" spans="1:17" ht="18.75" customHeight="1">
      <c r="A17" s="451"/>
      <c r="B17" s="452" t="s">
        <v>328</v>
      </c>
      <c r="C17" s="441">
        <v>120774</v>
      </c>
      <c r="D17" s="442">
        <f t="shared" si="8"/>
        <v>3901</v>
      </c>
      <c r="E17" s="159">
        <v>46</v>
      </c>
      <c r="F17" s="454">
        <v>10</v>
      </c>
      <c r="G17" s="455">
        <v>0</v>
      </c>
      <c r="H17" s="454">
        <v>291</v>
      </c>
      <c r="I17" s="455">
        <v>3554</v>
      </c>
      <c r="J17" s="456">
        <v>53</v>
      </c>
      <c r="K17" s="446">
        <f t="shared" si="1"/>
        <v>3229.999834401444</v>
      </c>
      <c r="L17" s="457">
        <f t="shared" si="2"/>
        <v>38.08766787553613</v>
      </c>
      <c r="M17" s="458">
        <f t="shared" si="3"/>
        <v>8.279927799029592</v>
      </c>
      <c r="N17" s="430">
        <f t="shared" si="4"/>
        <v>0</v>
      </c>
      <c r="O17" s="430">
        <f t="shared" si="5"/>
        <v>240.94589895176114</v>
      </c>
      <c r="P17" s="430">
        <f t="shared" si="6"/>
        <v>2942.686339775117</v>
      </c>
      <c r="Q17" s="121">
        <f t="shared" si="7"/>
        <v>43.883617334856844</v>
      </c>
    </row>
    <row r="18" spans="1:17" ht="18.75" customHeight="1">
      <c r="A18" s="460"/>
      <c r="B18" s="461" t="s">
        <v>329</v>
      </c>
      <c r="C18" s="441">
        <v>249166</v>
      </c>
      <c r="D18" s="442">
        <f t="shared" si="8"/>
        <v>3675</v>
      </c>
      <c r="E18" s="159">
        <v>1823</v>
      </c>
      <c r="F18" s="454">
        <v>0</v>
      </c>
      <c r="G18" s="455">
        <v>100</v>
      </c>
      <c r="H18" s="454">
        <v>363</v>
      </c>
      <c r="I18" s="455">
        <v>1389</v>
      </c>
      <c r="J18" s="456">
        <v>116</v>
      </c>
      <c r="K18" s="446">
        <f t="shared" si="1"/>
        <v>1474.9203342350079</v>
      </c>
      <c r="L18" s="457">
        <f t="shared" si="2"/>
        <v>731.6407535538557</v>
      </c>
      <c r="M18" s="458">
        <f t="shared" si="3"/>
        <v>0</v>
      </c>
      <c r="N18" s="430">
        <f t="shared" si="4"/>
        <v>40.13388664585056</v>
      </c>
      <c r="O18" s="462">
        <f t="shared" si="5"/>
        <v>145.68600852443754</v>
      </c>
      <c r="P18" s="463">
        <f t="shared" si="6"/>
        <v>557.4596855108642</v>
      </c>
      <c r="Q18" s="121">
        <f t="shared" si="7"/>
        <v>46.555308509186645</v>
      </c>
    </row>
    <row r="19" spans="1:17" ht="18.75" customHeight="1">
      <c r="A19" s="464" t="s">
        <v>102</v>
      </c>
      <c r="B19" s="465" t="s">
        <v>330</v>
      </c>
      <c r="C19" s="466">
        <v>536502</v>
      </c>
      <c r="D19" s="467">
        <f t="shared" si="8"/>
        <v>6090</v>
      </c>
      <c r="E19" s="468">
        <v>982</v>
      </c>
      <c r="F19" s="468">
        <v>6</v>
      </c>
      <c r="G19" s="468">
        <v>0</v>
      </c>
      <c r="H19" s="469">
        <v>1274</v>
      </c>
      <c r="I19" s="468">
        <v>3828</v>
      </c>
      <c r="J19" s="468">
        <v>555</v>
      </c>
      <c r="K19" s="470">
        <f t="shared" si="1"/>
        <v>1135.130903519465</v>
      </c>
      <c r="L19" s="471">
        <f t="shared" si="2"/>
        <v>183.0375282850763</v>
      </c>
      <c r="M19" s="471">
        <f t="shared" si="3"/>
        <v>1.1183555699699161</v>
      </c>
      <c r="N19" s="471">
        <f t="shared" si="4"/>
        <v>0</v>
      </c>
      <c r="O19" s="472">
        <f t="shared" si="5"/>
        <v>237.46416602361222</v>
      </c>
      <c r="P19" s="471">
        <f t="shared" si="6"/>
        <v>713.5108536408065</v>
      </c>
      <c r="Q19" s="473">
        <f t="shared" si="7"/>
        <v>103.44789022221725</v>
      </c>
    </row>
    <row r="20" spans="1:17" ht="18.75" customHeight="1">
      <c r="A20" s="464" t="s">
        <v>103</v>
      </c>
      <c r="B20" s="465" t="s">
        <v>331</v>
      </c>
      <c r="C20" s="466">
        <v>461738</v>
      </c>
      <c r="D20" s="467">
        <f t="shared" si="8"/>
        <v>4067</v>
      </c>
      <c r="E20" s="468">
        <v>0</v>
      </c>
      <c r="F20" s="468">
        <v>8</v>
      </c>
      <c r="G20" s="468">
        <v>0</v>
      </c>
      <c r="H20" s="469">
        <v>1286</v>
      </c>
      <c r="I20" s="468">
        <v>2773</v>
      </c>
      <c r="J20" s="468">
        <v>281</v>
      </c>
      <c r="K20" s="470">
        <f t="shared" si="1"/>
        <v>880.8025330382164</v>
      </c>
      <c r="L20" s="471">
        <f t="shared" si="2"/>
        <v>0</v>
      </c>
      <c r="M20" s="471">
        <f t="shared" si="3"/>
        <v>1.732584279396541</v>
      </c>
      <c r="N20" s="471">
        <f t="shared" si="4"/>
        <v>0</v>
      </c>
      <c r="O20" s="472">
        <f t="shared" si="5"/>
        <v>278.51292291299393</v>
      </c>
      <c r="P20" s="471">
        <f t="shared" si="6"/>
        <v>600.557025845826</v>
      </c>
      <c r="Q20" s="473">
        <f t="shared" si="7"/>
        <v>60.857022813803496</v>
      </c>
    </row>
    <row r="21" spans="1:17" ht="18.75" customHeight="1">
      <c r="A21" s="464" t="s">
        <v>104</v>
      </c>
      <c r="B21" s="465" t="s">
        <v>332</v>
      </c>
      <c r="C21" s="466">
        <v>479038</v>
      </c>
      <c r="D21" s="467">
        <f t="shared" si="8"/>
        <v>4976</v>
      </c>
      <c r="E21" s="468">
        <v>796</v>
      </c>
      <c r="F21" s="468">
        <v>0</v>
      </c>
      <c r="G21" s="468">
        <v>60</v>
      </c>
      <c r="H21" s="469">
        <v>1066</v>
      </c>
      <c r="I21" s="468">
        <v>3054</v>
      </c>
      <c r="J21" s="468">
        <v>261</v>
      </c>
      <c r="K21" s="470">
        <f t="shared" si="1"/>
        <v>1038.74849176892</v>
      </c>
      <c r="L21" s="471">
        <f t="shared" si="2"/>
        <v>166.16635840998</v>
      </c>
      <c r="M21" s="471">
        <f t="shared" si="3"/>
        <v>0</v>
      </c>
      <c r="N21" s="471">
        <f t="shared" si="4"/>
        <v>12.525102392712062</v>
      </c>
      <c r="O21" s="472">
        <f t="shared" si="5"/>
        <v>222.52931917718428</v>
      </c>
      <c r="P21" s="471">
        <f t="shared" si="6"/>
        <v>637.5277117890439</v>
      </c>
      <c r="Q21" s="473">
        <f t="shared" si="7"/>
        <v>54.48419540829747</v>
      </c>
    </row>
    <row r="22" spans="1:17" ht="18.75" customHeight="1">
      <c r="A22" s="464" t="s">
        <v>105</v>
      </c>
      <c r="B22" s="465" t="s">
        <v>333</v>
      </c>
      <c r="C22" s="466">
        <v>93036</v>
      </c>
      <c r="D22" s="467">
        <f t="shared" si="8"/>
        <v>412</v>
      </c>
      <c r="E22" s="474">
        <v>0</v>
      </c>
      <c r="F22" s="474">
        <v>0</v>
      </c>
      <c r="G22" s="474">
        <v>0</v>
      </c>
      <c r="H22" s="475">
        <v>0</v>
      </c>
      <c r="I22" s="474">
        <v>412</v>
      </c>
      <c r="J22" s="474">
        <v>65</v>
      </c>
      <c r="K22" s="476">
        <f t="shared" si="1"/>
        <v>442.83933101165144</v>
      </c>
      <c r="L22" s="477">
        <f t="shared" si="2"/>
        <v>0</v>
      </c>
      <c r="M22" s="477">
        <f t="shared" si="3"/>
        <v>0</v>
      </c>
      <c r="N22" s="477">
        <f t="shared" si="4"/>
        <v>0</v>
      </c>
      <c r="O22" s="478">
        <f t="shared" si="5"/>
        <v>0</v>
      </c>
      <c r="P22" s="477">
        <f t="shared" si="6"/>
        <v>442.83933101165144</v>
      </c>
      <c r="Q22" s="479">
        <f t="shared" si="7"/>
        <v>69.86542843630423</v>
      </c>
    </row>
    <row r="23" spans="1:17" ht="18.75" customHeight="1">
      <c r="A23" s="480" t="s">
        <v>334</v>
      </c>
      <c r="B23" s="481"/>
      <c r="C23" s="482">
        <f>SUM(C24:C26)</f>
        <v>384136</v>
      </c>
      <c r="D23" s="483">
        <f t="shared" si="8"/>
        <v>3971</v>
      </c>
      <c r="E23" s="484">
        <f aca="true" t="shared" si="10" ref="E23:J23">SUM(E24:E26)</f>
        <v>256</v>
      </c>
      <c r="F23" s="484">
        <f t="shared" si="10"/>
        <v>0</v>
      </c>
      <c r="G23" s="484">
        <f t="shared" si="10"/>
        <v>0</v>
      </c>
      <c r="H23" s="484">
        <f t="shared" si="10"/>
        <v>1299</v>
      </c>
      <c r="I23" s="484">
        <f t="shared" si="10"/>
        <v>2416</v>
      </c>
      <c r="J23" s="484">
        <f t="shared" si="10"/>
        <v>165</v>
      </c>
      <c r="K23" s="476">
        <f t="shared" si="1"/>
        <v>1033.7484640856364</v>
      </c>
      <c r="L23" s="476">
        <f t="shared" si="2"/>
        <v>66.64306391486348</v>
      </c>
      <c r="M23" s="476">
        <f t="shared" si="3"/>
        <v>0</v>
      </c>
      <c r="N23" s="476">
        <f t="shared" si="4"/>
        <v>0</v>
      </c>
      <c r="O23" s="476">
        <f t="shared" si="5"/>
        <v>338.1614844742487</v>
      </c>
      <c r="P23" s="476">
        <f t="shared" si="6"/>
        <v>628.9439156965241</v>
      </c>
      <c r="Q23" s="485">
        <f t="shared" si="7"/>
        <v>42.95353728887686</v>
      </c>
    </row>
    <row r="24" spans="1:17" ht="18.75" customHeight="1">
      <c r="A24" s="451"/>
      <c r="B24" s="486" t="s">
        <v>335</v>
      </c>
      <c r="C24" s="487">
        <v>194922</v>
      </c>
      <c r="D24" s="442">
        <f t="shared" si="8"/>
        <v>1521</v>
      </c>
      <c r="E24" s="159">
        <v>232</v>
      </c>
      <c r="F24" s="159">
        <v>0</v>
      </c>
      <c r="G24" s="159">
        <v>0</v>
      </c>
      <c r="H24" s="159">
        <v>186</v>
      </c>
      <c r="I24" s="159">
        <v>1103</v>
      </c>
      <c r="J24" s="159">
        <v>144</v>
      </c>
      <c r="K24" s="446">
        <f t="shared" si="1"/>
        <v>780.31212484994</v>
      </c>
      <c r="L24" s="118">
        <f t="shared" si="2"/>
        <v>119.02196776146356</v>
      </c>
      <c r="M24" s="118">
        <f t="shared" si="3"/>
        <v>0</v>
      </c>
      <c r="N24" s="118">
        <f t="shared" si="4"/>
        <v>0</v>
      </c>
      <c r="O24" s="118">
        <f t="shared" si="5"/>
        <v>95.42278449841476</v>
      </c>
      <c r="P24" s="118">
        <f t="shared" si="6"/>
        <v>565.8673725900617</v>
      </c>
      <c r="Q24" s="121">
        <f t="shared" si="7"/>
        <v>73.87570412780497</v>
      </c>
    </row>
    <row r="25" spans="1:17" ht="18.75" customHeight="1">
      <c r="A25" s="451"/>
      <c r="B25" s="486" t="s">
        <v>336</v>
      </c>
      <c r="C25" s="487">
        <v>157549</v>
      </c>
      <c r="D25" s="442">
        <f t="shared" si="8"/>
        <v>1883</v>
      </c>
      <c r="E25" s="159">
        <v>24</v>
      </c>
      <c r="F25" s="159">
        <v>0</v>
      </c>
      <c r="G25" s="159">
        <v>0</v>
      </c>
      <c r="H25" s="159">
        <v>546</v>
      </c>
      <c r="I25" s="159">
        <v>1313</v>
      </c>
      <c r="J25" s="159">
        <v>21</v>
      </c>
      <c r="K25" s="446">
        <f t="shared" si="1"/>
        <v>1195.1837206202515</v>
      </c>
      <c r="L25" s="118">
        <f t="shared" si="2"/>
        <v>15.233355971792903</v>
      </c>
      <c r="M25" s="118">
        <f t="shared" si="3"/>
        <v>0</v>
      </c>
      <c r="N25" s="118">
        <f t="shared" si="4"/>
        <v>0</v>
      </c>
      <c r="O25" s="118">
        <f t="shared" si="5"/>
        <v>346.55884835828857</v>
      </c>
      <c r="P25" s="118">
        <f t="shared" si="6"/>
        <v>833.39151629017</v>
      </c>
      <c r="Q25" s="121">
        <f t="shared" si="7"/>
        <v>13.32918647531879</v>
      </c>
    </row>
    <row r="26" spans="1:17" ht="18.75" customHeight="1">
      <c r="A26" s="460"/>
      <c r="B26" s="486" t="s">
        <v>106</v>
      </c>
      <c r="C26" s="487">
        <v>31665</v>
      </c>
      <c r="D26" s="442">
        <f t="shared" si="8"/>
        <v>567</v>
      </c>
      <c r="E26" s="159">
        <v>0</v>
      </c>
      <c r="F26" s="159">
        <v>0</v>
      </c>
      <c r="G26" s="159">
        <v>0</v>
      </c>
      <c r="H26" s="159">
        <v>567</v>
      </c>
      <c r="I26" s="159">
        <v>0</v>
      </c>
      <c r="J26" s="159">
        <v>0</v>
      </c>
      <c r="K26" s="446">
        <f t="shared" si="1"/>
        <v>1790.6205589767883</v>
      </c>
      <c r="L26" s="118">
        <f t="shared" si="2"/>
        <v>0</v>
      </c>
      <c r="M26" s="118">
        <f t="shared" si="3"/>
        <v>0</v>
      </c>
      <c r="N26" s="118">
        <f t="shared" si="4"/>
        <v>0</v>
      </c>
      <c r="O26" s="118">
        <f t="shared" si="5"/>
        <v>1790.6205589767883</v>
      </c>
      <c r="P26" s="118">
        <f t="shared" si="6"/>
        <v>0</v>
      </c>
      <c r="Q26" s="121">
        <f t="shared" si="7"/>
        <v>0</v>
      </c>
    </row>
    <row r="27" spans="1:17" ht="18.75" customHeight="1">
      <c r="A27" s="480" t="s">
        <v>337</v>
      </c>
      <c r="B27" s="481"/>
      <c r="C27" s="488">
        <f>SUM(C28:C29)</f>
        <v>336987</v>
      </c>
      <c r="D27" s="489">
        <f t="shared" si="8"/>
        <v>4296</v>
      </c>
      <c r="E27" s="490">
        <f aca="true" t="shared" si="11" ref="E27:J27">SUM(E28:E29)</f>
        <v>1326</v>
      </c>
      <c r="F27" s="490">
        <f t="shared" si="11"/>
        <v>0</v>
      </c>
      <c r="G27" s="490">
        <f t="shared" si="11"/>
        <v>148</v>
      </c>
      <c r="H27" s="490">
        <f t="shared" si="11"/>
        <v>884</v>
      </c>
      <c r="I27" s="490">
        <f t="shared" si="11"/>
        <v>1938</v>
      </c>
      <c r="J27" s="490">
        <f t="shared" si="11"/>
        <v>264</v>
      </c>
      <c r="K27" s="491">
        <f t="shared" si="1"/>
        <v>1274.8266253594352</v>
      </c>
      <c r="L27" s="491">
        <f t="shared" si="2"/>
        <v>393.4869891123396</v>
      </c>
      <c r="M27" s="491">
        <f t="shared" si="3"/>
        <v>0</v>
      </c>
      <c r="N27" s="491">
        <f t="shared" si="4"/>
        <v>43.91860813621891</v>
      </c>
      <c r="O27" s="491">
        <f t="shared" si="5"/>
        <v>262.3246594082264</v>
      </c>
      <c r="P27" s="491">
        <f t="shared" si="6"/>
        <v>575.0963687026502</v>
      </c>
      <c r="Q27" s="492">
        <f t="shared" si="7"/>
        <v>78.34130099974183</v>
      </c>
    </row>
    <row r="28" spans="1:17" ht="18.75" customHeight="1">
      <c r="A28" s="451"/>
      <c r="B28" s="486" t="s">
        <v>211</v>
      </c>
      <c r="C28" s="487">
        <v>223043</v>
      </c>
      <c r="D28" s="493">
        <f t="shared" si="8"/>
        <v>1357</v>
      </c>
      <c r="E28" s="455">
        <v>0</v>
      </c>
      <c r="F28" s="455">
        <v>0</v>
      </c>
      <c r="G28" s="455">
        <v>0</v>
      </c>
      <c r="H28" s="455">
        <v>242</v>
      </c>
      <c r="I28" s="455">
        <v>1115</v>
      </c>
      <c r="J28" s="455">
        <v>190</v>
      </c>
      <c r="K28" s="494">
        <f t="shared" si="1"/>
        <v>608.4028640217357</v>
      </c>
      <c r="L28" s="495">
        <f t="shared" si="2"/>
        <v>0</v>
      </c>
      <c r="M28" s="495">
        <f t="shared" si="3"/>
        <v>0</v>
      </c>
      <c r="N28" s="495">
        <f t="shared" si="4"/>
        <v>0</v>
      </c>
      <c r="O28" s="495">
        <f t="shared" si="5"/>
        <v>108.49925799061167</v>
      </c>
      <c r="P28" s="495">
        <f t="shared" si="6"/>
        <v>499.90360603112407</v>
      </c>
      <c r="Q28" s="496">
        <f t="shared" si="7"/>
        <v>85.18536784386868</v>
      </c>
    </row>
    <row r="29" spans="1:17" ht="18.75" customHeight="1">
      <c r="A29" s="460"/>
      <c r="B29" s="497" t="s">
        <v>212</v>
      </c>
      <c r="C29" s="487">
        <v>113944</v>
      </c>
      <c r="D29" s="493">
        <f t="shared" si="8"/>
        <v>2939</v>
      </c>
      <c r="E29" s="498">
        <v>1326</v>
      </c>
      <c r="F29" s="498">
        <v>0</v>
      </c>
      <c r="G29" s="498">
        <v>148</v>
      </c>
      <c r="H29" s="498">
        <v>642</v>
      </c>
      <c r="I29" s="498">
        <v>823</v>
      </c>
      <c r="J29" s="498">
        <v>74</v>
      </c>
      <c r="K29" s="499">
        <f t="shared" si="1"/>
        <v>2579.337218282665</v>
      </c>
      <c r="L29" s="500">
        <f t="shared" si="2"/>
        <v>1163.729551358562</v>
      </c>
      <c r="M29" s="500">
        <f t="shared" si="3"/>
        <v>0</v>
      </c>
      <c r="N29" s="500">
        <f t="shared" si="4"/>
        <v>129.8883662149828</v>
      </c>
      <c r="O29" s="500">
        <f t="shared" si="5"/>
        <v>563.4346696622903</v>
      </c>
      <c r="P29" s="500">
        <f t="shared" si="6"/>
        <v>722.28463104683</v>
      </c>
      <c r="Q29" s="501">
        <f t="shared" si="7"/>
        <v>64.9441831074914</v>
      </c>
    </row>
    <row r="30" spans="1:17" ht="18.75" customHeight="1">
      <c r="A30" s="464" t="s">
        <v>107</v>
      </c>
      <c r="B30" s="502" t="s">
        <v>338</v>
      </c>
      <c r="C30" s="503">
        <v>292247</v>
      </c>
      <c r="D30" s="467">
        <f t="shared" si="8"/>
        <v>3636</v>
      </c>
      <c r="E30" s="504">
        <v>679</v>
      </c>
      <c r="F30" s="504">
        <v>0</v>
      </c>
      <c r="G30" s="504">
        <v>0</v>
      </c>
      <c r="H30" s="504">
        <v>689</v>
      </c>
      <c r="I30" s="504">
        <v>2268</v>
      </c>
      <c r="J30" s="504">
        <v>270</v>
      </c>
      <c r="K30" s="505">
        <f t="shared" si="1"/>
        <v>1244.1530623068843</v>
      </c>
      <c r="L30" s="463">
        <f t="shared" si="2"/>
        <v>232.33771433068605</v>
      </c>
      <c r="M30" s="463">
        <f t="shared" si="3"/>
        <v>0</v>
      </c>
      <c r="N30" s="463">
        <f t="shared" si="4"/>
        <v>0</v>
      </c>
      <c r="O30" s="462">
        <f t="shared" si="5"/>
        <v>235.75947742833972</v>
      </c>
      <c r="P30" s="463">
        <f t="shared" si="6"/>
        <v>776.0558705478585</v>
      </c>
      <c r="Q30" s="506">
        <f t="shared" si="7"/>
        <v>92.38760363664981</v>
      </c>
    </row>
    <row r="31" spans="1:17" ht="18.75" customHeight="1">
      <c r="A31" s="480" t="s">
        <v>108</v>
      </c>
      <c r="B31" s="507"/>
      <c r="C31" s="508">
        <f>SUM(C32:C35)</f>
        <v>426902</v>
      </c>
      <c r="D31" s="509">
        <f t="shared" si="8"/>
        <v>3943</v>
      </c>
      <c r="E31" s="510">
        <f aca="true" t="shared" si="12" ref="E31:J31">SUM(E32:E35)</f>
        <v>783</v>
      </c>
      <c r="F31" s="510">
        <f t="shared" si="12"/>
        <v>6</v>
      </c>
      <c r="G31" s="510">
        <f t="shared" si="12"/>
        <v>0</v>
      </c>
      <c r="H31" s="510">
        <f t="shared" si="12"/>
        <v>871</v>
      </c>
      <c r="I31" s="510">
        <f t="shared" si="12"/>
        <v>2283</v>
      </c>
      <c r="J31" s="510">
        <f t="shared" si="12"/>
        <v>333</v>
      </c>
      <c r="K31" s="511">
        <f t="shared" si="1"/>
        <v>923.6311846747029</v>
      </c>
      <c r="L31" s="511">
        <f t="shared" si="2"/>
        <v>183.41446046165163</v>
      </c>
      <c r="M31" s="511">
        <f t="shared" si="3"/>
        <v>1.405474792809591</v>
      </c>
      <c r="N31" s="511">
        <f t="shared" si="4"/>
        <v>0</v>
      </c>
      <c r="O31" s="511">
        <f t="shared" si="5"/>
        <v>204.02809075619228</v>
      </c>
      <c r="P31" s="511">
        <f t="shared" si="6"/>
        <v>534.7831586640494</v>
      </c>
      <c r="Q31" s="512">
        <f t="shared" si="7"/>
        <v>78.0038510009323</v>
      </c>
    </row>
    <row r="32" spans="1:17" ht="18.75" customHeight="1">
      <c r="A32" s="451"/>
      <c r="B32" s="486" t="s">
        <v>109</v>
      </c>
      <c r="C32" s="487">
        <v>267753</v>
      </c>
      <c r="D32" s="493">
        <f t="shared" si="8"/>
        <v>2996</v>
      </c>
      <c r="E32" s="455">
        <v>425</v>
      </c>
      <c r="F32" s="455">
        <v>6</v>
      </c>
      <c r="G32" s="455">
        <v>0</v>
      </c>
      <c r="H32" s="455">
        <v>770</v>
      </c>
      <c r="I32" s="455">
        <v>1795</v>
      </c>
      <c r="J32" s="455">
        <v>186</v>
      </c>
      <c r="K32" s="494">
        <f t="shared" si="1"/>
        <v>1118.9417112039828</v>
      </c>
      <c r="L32" s="495">
        <f t="shared" si="2"/>
        <v>158.72838026091213</v>
      </c>
      <c r="M32" s="495">
        <f t="shared" si="3"/>
        <v>2.2408712507422885</v>
      </c>
      <c r="N32" s="495">
        <f t="shared" si="4"/>
        <v>0</v>
      </c>
      <c r="O32" s="495">
        <f t="shared" si="5"/>
        <v>287.5784771785937</v>
      </c>
      <c r="P32" s="495">
        <f t="shared" si="6"/>
        <v>670.3939825137346</v>
      </c>
      <c r="Q32" s="496">
        <f t="shared" si="7"/>
        <v>69.46700877301095</v>
      </c>
    </row>
    <row r="33" spans="1:17" ht="18.75" customHeight="1">
      <c r="A33" s="451"/>
      <c r="B33" s="486" t="s">
        <v>339</v>
      </c>
      <c r="C33" s="487">
        <v>94192</v>
      </c>
      <c r="D33" s="493">
        <f t="shared" si="8"/>
        <v>489</v>
      </c>
      <c r="E33" s="455">
        <v>0</v>
      </c>
      <c r="F33" s="455">
        <v>0</v>
      </c>
      <c r="G33" s="455">
        <v>0</v>
      </c>
      <c r="H33" s="455">
        <v>51</v>
      </c>
      <c r="I33" s="455">
        <v>438</v>
      </c>
      <c r="J33" s="455">
        <v>109</v>
      </c>
      <c r="K33" s="494">
        <f t="shared" si="1"/>
        <v>519.152369627994</v>
      </c>
      <c r="L33" s="495">
        <f t="shared" si="2"/>
        <v>0</v>
      </c>
      <c r="M33" s="495">
        <f t="shared" si="3"/>
        <v>0</v>
      </c>
      <c r="N33" s="495">
        <f t="shared" si="4"/>
        <v>0</v>
      </c>
      <c r="O33" s="495">
        <f t="shared" si="5"/>
        <v>54.14472566672328</v>
      </c>
      <c r="P33" s="495">
        <f t="shared" si="6"/>
        <v>465.0076439612706</v>
      </c>
      <c r="Q33" s="496">
        <f t="shared" si="7"/>
        <v>115.72108034652625</v>
      </c>
    </row>
    <row r="34" spans="1:17" ht="18.75" customHeight="1">
      <c r="A34" s="451"/>
      <c r="B34" s="486" t="s">
        <v>340</v>
      </c>
      <c r="C34" s="487">
        <v>31432</v>
      </c>
      <c r="D34" s="493">
        <f t="shared" si="8"/>
        <v>458</v>
      </c>
      <c r="E34" s="455">
        <v>358</v>
      </c>
      <c r="F34" s="455">
        <v>0</v>
      </c>
      <c r="G34" s="455">
        <v>0</v>
      </c>
      <c r="H34" s="455">
        <v>50</v>
      </c>
      <c r="I34" s="455">
        <v>50</v>
      </c>
      <c r="J34" s="455">
        <v>0</v>
      </c>
      <c r="K34" s="494">
        <f t="shared" si="1"/>
        <v>1457.1137694069737</v>
      </c>
      <c r="L34" s="495">
        <f t="shared" si="2"/>
        <v>1138.9666581827437</v>
      </c>
      <c r="M34" s="495">
        <f t="shared" si="3"/>
        <v>0</v>
      </c>
      <c r="N34" s="495">
        <f t="shared" si="4"/>
        <v>0</v>
      </c>
      <c r="O34" s="495">
        <f t="shared" si="5"/>
        <v>159.07355561211506</v>
      </c>
      <c r="P34" s="495">
        <f t="shared" si="6"/>
        <v>159.07355561211506</v>
      </c>
      <c r="Q34" s="496">
        <f t="shared" si="7"/>
        <v>0</v>
      </c>
    </row>
    <row r="35" spans="1:17" ht="18.75" customHeight="1">
      <c r="A35" s="460"/>
      <c r="B35" s="497" t="s">
        <v>341</v>
      </c>
      <c r="C35" s="513">
        <v>33525</v>
      </c>
      <c r="D35" s="514">
        <f t="shared" si="8"/>
        <v>0</v>
      </c>
      <c r="E35" s="498">
        <v>0</v>
      </c>
      <c r="F35" s="498">
        <v>0</v>
      </c>
      <c r="G35" s="498">
        <v>0</v>
      </c>
      <c r="H35" s="498">
        <v>0</v>
      </c>
      <c r="I35" s="498">
        <v>0</v>
      </c>
      <c r="J35" s="498">
        <v>38</v>
      </c>
      <c r="K35" s="499">
        <f t="shared" si="1"/>
        <v>0</v>
      </c>
      <c r="L35" s="500">
        <f t="shared" si="2"/>
        <v>0</v>
      </c>
      <c r="M35" s="500">
        <f t="shared" si="3"/>
        <v>0</v>
      </c>
      <c r="N35" s="500">
        <f t="shared" si="4"/>
        <v>0</v>
      </c>
      <c r="O35" s="500">
        <f t="shared" si="5"/>
        <v>0</v>
      </c>
      <c r="P35" s="500">
        <f t="shared" si="6"/>
        <v>0</v>
      </c>
      <c r="Q35" s="501">
        <f t="shared" si="7"/>
        <v>113.34824757643548</v>
      </c>
    </row>
    <row r="36" spans="1:17" ht="18.75" customHeight="1">
      <c r="A36" s="480" t="s">
        <v>213</v>
      </c>
      <c r="B36" s="481"/>
      <c r="C36" s="508">
        <f>SUM(C37:C42)</f>
        <v>286913</v>
      </c>
      <c r="D36" s="489">
        <f t="shared" si="8"/>
        <v>4431</v>
      </c>
      <c r="E36" s="490">
        <f aca="true" t="shared" si="13" ref="E36:J36">SUM(E37:E42)</f>
        <v>847</v>
      </c>
      <c r="F36" s="490">
        <f t="shared" si="13"/>
        <v>6</v>
      </c>
      <c r="G36" s="490">
        <f t="shared" si="13"/>
        <v>50</v>
      </c>
      <c r="H36" s="490">
        <f t="shared" si="13"/>
        <v>1075</v>
      </c>
      <c r="I36" s="490">
        <f t="shared" si="13"/>
        <v>2453</v>
      </c>
      <c r="J36" s="490">
        <f t="shared" si="13"/>
        <v>239</v>
      </c>
      <c r="K36" s="491">
        <f t="shared" si="1"/>
        <v>1544.3705931763286</v>
      </c>
      <c r="L36" s="491">
        <f t="shared" si="2"/>
        <v>295.2114404017943</v>
      </c>
      <c r="M36" s="491">
        <f t="shared" si="3"/>
        <v>2.0912262602252247</v>
      </c>
      <c r="N36" s="491">
        <f t="shared" si="4"/>
        <v>17.426885501876875</v>
      </c>
      <c r="O36" s="491">
        <f t="shared" si="5"/>
        <v>374.67803829035284</v>
      </c>
      <c r="P36" s="491">
        <f t="shared" si="6"/>
        <v>854.9630027220796</v>
      </c>
      <c r="Q36" s="492">
        <f t="shared" si="7"/>
        <v>83.30051269897147</v>
      </c>
    </row>
    <row r="37" spans="1:17" ht="18.75" customHeight="1">
      <c r="A37" s="451"/>
      <c r="B37" s="486" t="s">
        <v>342</v>
      </c>
      <c r="C37" s="487">
        <v>42830</v>
      </c>
      <c r="D37" s="493">
        <f t="shared" si="8"/>
        <v>430</v>
      </c>
      <c r="E37" s="455">
        <v>0</v>
      </c>
      <c r="F37" s="455">
        <v>0</v>
      </c>
      <c r="G37" s="455">
        <v>0</v>
      </c>
      <c r="H37" s="455">
        <v>0</v>
      </c>
      <c r="I37" s="455">
        <v>430</v>
      </c>
      <c r="J37" s="455">
        <v>63</v>
      </c>
      <c r="K37" s="494">
        <f t="shared" si="1"/>
        <v>1003.9691804809713</v>
      </c>
      <c r="L37" s="495">
        <f t="shared" si="2"/>
        <v>0</v>
      </c>
      <c r="M37" s="495">
        <f t="shared" si="3"/>
        <v>0</v>
      </c>
      <c r="N37" s="495">
        <f t="shared" si="4"/>
        <v>0</v>
      </c>
      <c r="O37" s="495">
        <f t="shared" si="5"/>
        <v>0</v>
      </c>
      <c r="P37" s="495">
        <f t="shared" si="6"/>
        <v>1003.9691804809713</v>
      </c>
      <c r="Q37" s="496">
        <f t="shared" si="7"/>
        <v>147.09315900070044</v>
      </c>
    </row>
    <row r="38" spans="1:17" ht="18.75" customHeight="1">
      <c r="A38" s="451"/>
      <c r="B38" s="486" t="s">
        <v>343</v>
      </c>
      <c r="C38" s="487">
        <v>82955</v>
      </c>
      <c r="D38" s="493">
        <f t="shared" si="8"/>
        <v>1778</v>
      </c>
      <c r="E38" s="455">
        <v>445</v>
      </c>
      <c r="F38" s="455">
        <v>0</v>
      </c>
      <c r="G38" s="455">
        <v>0</v>
      </c>
      <c r="H38" s="455">
        <v>615</v>
      </c>
      <c r="I38" s="455">
        <v>718</v>
      </c>
      <c r="J38" s="455">
        <v>31</v>
      </c>
      <c r="K38" s="494">
        <f t="shared" si="1"/>
        <v>2143.3307214754986</v>
      </c>
      <c r="L38" s="495">
        <f t="shared" si="2"/>
        <v>536.4354167922368</v>
      </c>
      <c r="M38" s="495">
        <f t="shared" si="3"/>
        <v>0</v>
      </c>
      <c r="N38" s="495">
        <f t="shared" si="4"/>
        <v>0</v>
      </c>
      <c r="O38" s="495">
        <f t="shared" si="5"/>
        <v>741.3658007353384</v>
      </c>
      <c r="P38" s="495">
        <f t="shared" si="6"/>
        <v>865.5295039479237</v>
      </c>
      <c r="Q38" s="496">
        <f t="shared" si="7"/>
        <v>37.369658248447955</v>
      </c>
    </row>
    <row r="39" spans="1:17" ht="18.75" customHeight="1">
      <c r="A39" s="451"/>
      <c r="B39" s="486" t="s">
        <v>344</v>
      </c>
      <c r="C39" s="487">
        <v>49560</v>
      </c>
      <c r="D39" s="493">
        <f t="shared" si="8"/>
        <v>870</v>
      </c>
      <c r="E39" s="455">
        <v>0</v>
      </c>
      <c r="F39" s="455">
        <v>0</v>
      </c>
      <c r="G39" s="455">
        <v>50</v>
      </c>
      <c r="H39" s="455">
        <v>340</v>
      </c>
      <c r="I39" s="455">
        <v>480</v>
      </c>
      <c r="J39" s="455">
        <v>91</v>
      </c>
      <c r="K39" s="494">
        <f t="shared" si="1"/>
        <v>1755.4479418886199</v>
      </c>
      <c r="L39" s="495">
        <f t="shared" si="2"/>
        <v>0</v>
      </c>
      <c r="M39" s="495">
        <f t="shared" si="3"/>
        <v>0</v>
      </c>
      <c r="N39" s="495">
        <f t="shared" si="4"/>
        <v>100.88781275221952</v>
      </c>
      <c r="O39" s="495">
        <f t="shared" si="5"/>
        <v>686.0371267150928</v>
      </c>
      <c r="P39" s="495">
        <f t="shared" si="6"/>
        <v>968.5230024213075</v>
      </c>
      <c r="Q39" s="496">
        <f t="shared" si="7"/>
        <v>183.61581920903956</v>
      </c>
    </row>
    <row r="40" spans="1:17" ht="18.75" customHeight="1">
      <c r="A40" s="515"/>
      <c r="B40" s="486" t="s">
        <v>345</v>
      </c>
      <c r="C40" s="487">
        <v>48003</v>
      </c>
      <c r="D40" s="493">
        <f t="shared" si="8"/>
        <v>514</v>
      </c>
      <c r="E40" s="455">
        <v>0</v>
      </c>
      <c r="F40" s="455">
        <v>6</v>
      </c>
      <c r="G40" s="455">
        <v>0</v>
      </c>
      <c r="H40" s="455">
        <v>120</v>
      </c>
      <c r="I40" s="455">
        <v>388</v>
      </c>
      <c r="J40" s="455">
        <v>19</v>
      </c>
      <c r="K40" s="494">
        <f aca="true" t="shared" si="14" ref="K40:K69">D40/$C40*100000</f>
        <v>1070.7664104326814</v>
      </c>
      <c r="L40" s="495">
        <f aca="true" t="shared" si="15" ref="L40:L69">E40/$C40*100000</f>
        <v>0</v>
      </c>
      <c r="M40" s="495">
        <f aca="true" t="shared" si="16" ref="M40:M69">F40/$C40*100000</f>
        <v>12.499218798825074</v>
      </c>
      <c r="N40" s="495">
        <f aca="true" t="shared" si="17" ref="N40:N69">G40/$C40*100000</f>
        <v>0</v>
      </c>
      <c r="O40" s="495">
        <f aca="true" t="shared" si="18" ref="O40:O69">H40/$C40*100000</f>
        <v>249.98437597650147</v>
      </c>
      <c r="P40" s="495">
        <f aca="true" t="shared" si="19" ref="P40:P69">I40/$C40*100000</f>
        <v>808.2828156573548</v>
      </c>
      <c r="Q40" s="496">
        <f aca="true" t="shared" si="20" ref="Q40:Q69">J40/$C40*100000</f>
        <v>39.58085952961273</v>
      </c>
    </row>
    <row r="41" spans="1:17" ht="18.75" customHeight="1">
      <c r="A41" s="451"/>
      <c r="B41" s="486" t="s">
        <v>346</v>
      </c>
      <c r="C41" s="487">
        <v>40030</v>
      </c>
      <c r="D41" s="493">
        <f aca="true" t="shared" si="21" ref="D41:D69">SUM(E41:I41)</f>
        <v>669</v>
      </c>
      <c r="E41" s="455">
        <v>402</v>
      </c>
      <c r="F41" s="455">
        <v>0</v>
      </c>
      <c r="G41" s="455">
        <v>0</v>
      </c>
      <c r="H41" s="455">
        <v>0</v>
      </c>
      <c r="I41" s="455">
        <v>267</v>
      </c>
      <c r="J41" s="455">
        <v>35</v>
      </c>
      <c r="K41" s="494">
        <f t="shared" si="14"/>
        <v>1671.246565076193</v>
      </c>
      <c r="L41" s="495">
        <f t="shared" si="15"/>
        <v>1004.2468148888335</v>
      </c>
      <c r="M41" s="495">
        <f t="shared" si="16"/>
        <v>0</v>
      </c>
      <c r="N41" s="495">
        <f t="shared" si="17"/>
        <v>0</v>
      </c>
      <c r="O41" s="495">
        <f t="shared" si="18"/>
        <v>0</v>
      </c>
      <c r="P41" s="495">
        <f t="shared" si="19"/>
        <v>666.9997501873595</v>
      </c>
      <c r="Q41" s="496">
        <f t="shared" si="20"/>
        <v>87.4344241818636</v>
      </c>
    </row>
    <row r="42" spans="1:17" ht="18.75" customHeight="1">
      <c r="A42" s="516"/>
      <c r="B42" s="517" t="s">
        <v>347</v>
      </c>
      <c r="C42" s="513">
        <v>23535</v>
      </c>
      <c r="D42" s="518">
        <f t="shared" si="21"/>
        <v>170</v>
      </c>
      <c r="E42" s="519">
        <v>0</v>
      </c>
      <c r="F42" s="519">
        <v>0</v>
      </c>
      <c r="G42" s="519">
        <v>0</v>
      </c>
      <c r="H42" s="519">
        <v>0</v>
      </c>
      <c r="I42" s="519">
        <v>170</v>
      </c>
      <c r="J42" s="519">
        <v>0</v>
      </c>
      <c r="K42" s="520">
        <f t="shared" si="14"/>
        <v>722.328446993839</v>
      </c>
      <c r="L42" s="521">
        <f t="shared" si="15"/>
        <v>0</v>
      </c>
      <c r="M42" s="521">
        <f t="shared" si="16"/>
        <v>0</v>
      </c>
      <c r="N42" s="521">
        <f t="shared" si="17"/>
        <v>0</v>
      </c>
      <c r="O42" s="521">
        <f t="shared" si="18"/>
        <v>0</v>
      </c>
      <c r="P42" s="521">
        <f t="shared" si="19"/>
        <v>722.328446993839</v>
      </c>
      <c r="Q42" s="522">
        <f t="shared" si="20"/>
        <v>0</v>
      </c>
    </row>
    <row r="43" spans="1:17" ht="18.75" customHeight="1">
      <c r="A43" s="451" t="s">
        <v>111</v>
      </c>
      <c r="B43" s="486"/>
      <c r="C43" s="523">
        <f>SUM(C44:C47)</f>
        <v>175686</v>
      </c>
      <c r="D43" s="493">
        <f t="shared" si="21"/>
        <v>1838</v>
      </c>
      <c r="E43" s="524">
        <f aca="true" t="shared" si="22" ref="E43:J43">SUM(E44:E47)</f>
        <v>360</v>
      </c>
      <c r="F43" s="524">
        <f t="shared" si="22"/>
        <v>0</v>
      </c>
      <c r="G43" s="524">
        <f t="shared" si="22"/>
        <v>0</v>
      </c>
      <c r="H43" s="524">
        <f t="shared" si="22"/>
        <v>427</v>
      </c>
      <c r="I43" s="524">
        <f t="shared" si="22"/>
        <v>1051</v>
      </c>
      <c r="J43" s="524">
        <f t="shared" si="22"/>
        <v>114</v>
      </c>
      <c r="K43" s="494">
        <f t="shared" si="14"/>
        <v>1046.184670377833</v>
      </c>
      <c r="L43" s="494">
        <f t="shared" si="15"/>
        <v>204.9110344592056</v>
      </c>
      <c r="M43" s="494">
        <f t="shared" si="16"/>
        <v>0</v>
      </c>
      <c r="N43" s="494">
        <f t="shared" si="17"/>
        <v>0</v>
      </c>
      <c r="O43" s="494">
        <f t="shared" si="18"/>
        <v>243.04725476133555</v>
      </c>
      <c r="P43" s="494">
        <f t="shared" si="19"/>
        <v>598.2263811572919</v>
      </c>
      <c r="Q43" s="525">
        <f t="shared" si="20"/>
        <v>64.88849424541512</v>
      </c>
    </row>
    <row r="44" spans="1:17" ht="18.75" customHeight="1">
      <c r="A44" s="451"/>
      <c r="B44" s="486" t="s">
        <v>348</v>
      </c>
      <c r="C44" s="487">
        <v>41839</v>
      </c>
      <c r="D44" s="493">
        <f t="shared" si="21"/>
        <v>205</v>
      </c>
      <c r="E44" s="455">
        <v>0</v>
      </c>
      <c r="F44" s="455">
        <v>0</v>
      </c>
      <c r="G44" s="455">
        <v>0</v>
      </c>
      <c r="H44" s="455">
        <v>0</v>
      </c>
      <c r="I44" s="455">
        <v>205</v>
      </c>
      <c r="J44" s="455">
        <v>41</v>
      </c>
      <c r="K44" s="494">
        <f t="shared" si="14"/>
        <v>489.9734697292</v>
      </c>
      <c r="L44" s="495">
        <f t="shared" si="15"/>
        <v>0</v>
      </c>
      <c r="M44" s="495">
        <f t="shared" si="16"/>
        <v>0</v>
      </c>
      <c r="N44" s="495">
        <f t="shared" si="17"/>
        <v>0</v>
      </c>
      <c r="O44" s="495">
        <f t="shared" si="18"/>
        <v>0</v>
      </c>
      <c r="P44" s="495">
        <f t="shared" si="19"/>
        <v>489.9734697292</v>
      </c>
      <c r="Q44" s="496">
        <f t="shared" si="20"/>
        <v>97.99469394584001</v>
      </c>
    </row>
    <row r="45" spans="1:17" ht="18.75" customHeight="1">
      <c r="A45" s="451"/>
      <c r="B45" s="486" t="s">
        <v>349</v>
      </c>
      <c r="C45" s="487">
        <v>80434</v>
      </c>
      <c r="D45" s="493">
        <f t="shared" si="21"/>
        <v>1139</v>
      </c>
      <c r="E45" s="455">
        <v>360</v>
      </c>
      <c r="F45" s="455">
        <v>0</v>
      </c>
      <c r="G45" s="455">
        <v>0</v>
      </c>
      <c r="H45" s="455">
        <v>168</v>
      </c>
      <c r="I45" s="455">
        <v>611</v>
      </c>
      <c r="J45" s="455">
        <v>23</v>
      </c>
      <c r="K45" s="494">
        <f t="shared" si="14"/>
        <v>1416.0678320113384</v>
      </c>
      <c r="L45" s="495">
        <f t="shared" si="15"/>
        <v>447.5719223214064</v>
      </c>
      <c r="M45" s="495">
        <f t="shared" si="16"/>
        <v>0</v>
      </c>
      <c r="N45" s="495">
        <f t="shared" si="17"/>
        <v>0</v>
      </c>
      <c r="O45" s="495">
        <f t="shared" si="18"/>
        <v>208.86689708332298</v>
      </c>
      <c r="P45" s="495">
        <f t="shared" si="19"/>
        <v>759.6290126066091</v>
      </c>
      <c r="Q45" s="496">
        <f t="shared" si="20"/>
        <v>28.59487281497874</v>
      </c>
    </row>
    <row r="46" spans="1:17" ht="18.75" customHeight="1">
      <c r="A46" s="451"/>
      <c r="B46" s="486" t="s">
        <v>350</v>
      </c>
      <c r="C46" s="487">
        <v>33291</v>
      </c>
      <c r="D46" s="493">
        <f t="shared" si="21"/>
        <v>132</v>
      </c>
      <c r="E46" s="455">
        <v>0</v>
      </c>
      <c r="F46" s="455">
        <v>0</v>
      </c>
      <c r="G46" s="455">
        <v>0</v>
      </c>
      <c r="H46" s="455">
        <v>91</v>
      </c>
      <c r="I46" s="455">
        <v>41</v>
      </c>
      <c r="J46" s="455">
        <v>50</v>
      </c>
      <c r="K46" s="494">
        <f t="shared" si="14"/>
        <v>396.5035595205912</v>
      </c>
      <c r="L46" s="495">
        <f t="shared" si="15"/>
        <v>0</v>
      </c>
      <c r="M46" s="495">
        <f t="shared" si="16"/>
        <v>0</v>
      </c>
      <c r="N46" s="495">
        <f t="shared" si="17"/>
        <v>0</v>
      </c>
      <c r="O46" s="495">
        <f t="shared" si="18"/>
        <v>273.34715088161965</v>
      </c>
      <c r="P46" s="495">
        <f t="shared" si="19"/>
        <v>123.1564086389715</v>
      </c>
      <c r="Q46" s="496">
        <f t="shared" si="20"/>
        <v>150.19074224264816</v>
      </c>
    </row>
    <row r="47" spans="1:17" ht="18.75" customHeight="1">
      <c r="A47" s="516"/>
      <c r="B47" s="517" t="s">
        <v>159</v>
      </c>
      <c r="C47" s="513">
        <v>20122</v>
      </c>
      <c r="D47" s="518">
        <f t="shared" si="21"/>
        <v>362</v>
      </c>
      <c r="E47" s="519">
        <v>0</v>
      </c>
      <c r="F47" s="519">
        <v>0</v>
      </c>
      <c r="G47" s="519">
        <v>0</v>
      </c>
      <c r="H47" s="519">
        <v>168</v>
      </c>
      <c r="I47" s="519">
        <v>194</v>
      </c>
      <c r="J47" s="519">
        <v>0</v>
      </c>
      <c r="K47" s="520">
        <f t="shared" si="14"/>
        <v>1799.0259417552927</v>
      </c>
      <c r="L47" s="521">
        <f t="shared" si="15"/>
        <v>0</v>
      </c>
      <c r="M47" s="521">
        <f t="shared" si="16"/>
        <v>0</v>
      </c>
      <c r="N47" s="521">
        <f t="shared" si="17"/>
        <v>0</v>
      </c>
      <c r="O47" s="521">
        <f t="shared" si="18"/>
        <v>834.907066891959</v>
      </c>
      <c r="P47" s="521">
        <f t="shared" si="19"/>
        <v>964.1188748633336</v>
      </c>
      <c r="Q47" s="522">
        <f t="shared" si="20"/>
        <v>0</v>
      </c>
    </row>
    <row r="48" spans="1:17" ht="18.75" customHeight="1">
      <c r="A48" s="451" t="s">
        <v>115</v>
      </c>
      <c r="B48" s="486"/>
      <c r="C48" s="508">
        <f>SUM(C49:C51)</f>
        <v>99891</v>
      </c>
      <c r="D48" s="493">
        <f t="shared" si="21"/>
        <v>1868</v>
      </c>
      <c r="E48" s="524">
        <f aca="true" t="shared" si="23" ref="E48:J48">SUM(E49:E51)</f>
        <v>558</v>
      </c>
      <c r="F48" s="524">
        <f t="shared" si="23"/>
        <v>4</v>
      </c>
      <c r="G48" s="524">
        <f t="shared" si="23"/>
        <v>0</v>
      </c>
      <c r="H48" s="524">
        <f t="shared" si="23"/>
        <v>250</v>
      </c>
      <c r="I48" s="524">
        <f t="shared" si="23"/>
        <v>1056</v>
      </c>
      <c r="J48" s="524">
        <f t="shared" si="23"/>
        <v>209</v>
      </c>
      <c r="K48" s="494">
        <f t="shared" si="14"/>
        <v>1870.0383417925539</v>
      </c>
      <c r="L48" s="494">
        <f t="shared" si="15"/>
        <v>558.6088836832147</v>
      </c>
      <c r="M48" s="494">
        <f t="shared" si="16"/>
        <v>4.004364757585769</v>
      </c>
      <c r="N48" s="494">
        <f t="shared" si="17"/>
        <v>0</v>
      </c>
      <c r="O48" s="494">
        <f t="shared" si="18"/>
        <v>250.2727973491105</v>
      </c>
      <c r="P48" s="494">
        <f t="shared" si="19"/>
        <v>1057.1522960026427</v>
      </c>
      <c r="Q48" s="525">
        <f t="shared" si="20"/>
        <v>209.2280585838564</v>
      </c>
    </row>
    <row r="49" spans="1:17" ht="18.75" customHeight="1">
      <c r="A49" s="451"/>
      <c r="B49" s="486" t="s">
        <v>351</v>
      </c>
      <c r="C49" s="487">
        <v>31783</v>
      </c>
      <c r="D49" s="493">
        <f t="shared" si="21"/>
        <v>764</v>
      </c>
      <c r="E49" s="455">
        <v>311</v>
      </c>
      <c r="F49" s="455">
        <v>0</v>
      </c>
      <c r="G49" s="455">
        <v>0</v>
      </c>
      <c r="H49" s="455">
        <v>78</v>
      </c>
      <c r="I49" s="455">
        <v>375</v>
      </c>
      <c r="J49" s="455">
        <v>40</v>
      </c>
      <c r="K49" s="494">
        <f t="shared" si="14"/>
        <v>2403.8007739986783</v>
      </c>
      <c r="L49" s="495">
        <f t="shared" si="15"/>
        <v>978.5105244942265</v>
      </c>
      <c r="M49" s="495">
        <f t="shared" si="16"/>
        <v>0</v>
      </c>
      <c r="N49" s="495">
        <f t="shared" si="17"/>
        <v>0</v>
      </c>
      <c r="O49" s="495">
        <f t="shared" si="18"/>
        <v>245.41421514646194</v>
      </c>
      <c r="P49" s="495">
        <f t="shared" si="19"/>
        <v>1179.8760343579902</v>
      </c>
      <c r="Q49" s="496">
        <f t="shared" si="20"/>
        <v>125.85344366485228</v>
      </c>
    </row>
    <row r="50" spans="1:17" ht="18.75" customHeight="1">
      <c r="A50" s="451"/>
      <c r="B50" s="486" t="s">
        <v>352</v>
      </c>
      <c r="C50" s="487">
        <v>51072</v>
      </c>
      <c r="D50" s="493">
        <f t="shared" si="21"/>
        <v>1074</v>
      </c>
      <c r="E50" s="455">
        <v>247</v>
      </c>
      <c r="F50" s="455">
        <v>4</v>
      </c>
      <c r="G50" s="455">
        <v>0</v>
      </c>
      <c r="H50" s="455">
        <v>142</v>
      </c>
      <c r="I50" s="455">
        <v>681</v>
      </c>
      <c r="J50" s="455">
        <v>142</v>
      </c>
      <c r="K50" s="494">
        <f t="shared" si="14"/>
        <v>2102.913533834587</v>
      </c>
      <c r="L50" s="495">
        <f t="shared" si="15"/>
        <v>483.6309523809524</v>
      </c>
      <c r="M50" s="495">
        <f t="shared" si="16"/>
        <v>7.832080200501252</v>
      </c>
      <c r="N50" s="495">
        <f t="shared" si="17"/>
        <v>0</v>
      </c>
      <c r="O50" s="495">
        <f t="shared" si="18"/>
        <v>278.0388471177945</v>
      </c>
      <c r="P50" s="495">
        <f t="shared" si="19"/>
        <v>1333.4116541353385</v>
      </c>
      <c r="Q50" s="496">
        <f t="shared" si="20"/>
        <v>278.0388471177945</v>
      </c>
    </row>
    <row r="51" spans="1:17" ht="18.75" customHeight="1">
      <c r="A51" s="460"/>
      <c r="B51" s="497" t="s">
        <v>353</v>
      </c>
      <c r="C51" s="513">
        <v>17036</v>
      </c>
      <c r="D51" s="514">
        <f t="shared" si="21"/>
        <v>30</v>
      </c>
      <c r="E51" s="498">
        <v>0</v>
      </c>
      <c r="F51" s="498">
        <v>0</v>
      </c>
      <c r="G51" s="498">
        <v>0</v>
      </c>
      <c r="H51" s="498">
        <v>30</v>
      </c>
      <c r="I51" s="498">
        <v>0</v>
      </c>
      <c r="J51" s="498">
        <v>27</v>
      </c>
      <c r="K51" s="499">
        <f t="shared" si="14"/>
        <v>176.09767551068325</v>
      </c>
      <c r="L51" s="500">
        <f t="shared" si="15"/>
        <v>0</v>
      </c>
      <c r="M51" s="500">
        <f t="shared" si="16"/>
        <v>0</v>
      </c>
      <c r="N51" s="500">
        <f t="shared" si="17"/>
        <v>0</v>
      </c>
      <c r="O51" s="500">
        <f t="shared" si="18"/>
        <v>176.09767551068325</v>
      </c>
      <c r="P51" s="500">
        <f t="shared" si="19"/>
        <v>0</v>
      </c>
      <c r="Q51" s="501">
        <f t="shared" si="20"/>
        <v>158.48790795961494</v>
      </c>
    </row>
    <row r="52" spans="1:17" ht="18.75" customHeight="1">
      <c r="A52" s="480" t="s">
        <v>116</v>
      </c>
      <c r="B52" s="481"/>
      <c r="C52" s="508">
        <f>SUM(C53:C55)</f>
        <v>46768</v>
      </c>
      <c r="D52" s="489">
        <f t="shared" si="21"/>
        <v>557</v>
      </c>
      <c r="E52" s="490">
        <f aca="true" t="shared" si="24" ref="E52:J52">SUM(E53:E55)</f>
        <v>329</v>
      </c>
      <c r="F52" s="490">
        <f t="shared" si="24"/>
        <v>0</v>
      </c>
      <c r="G52" s="490">
        <f t="shared" si="24"/>
        <v>0</v>
      </c>
      <c r="H52" s="490">
        <f t="shared" si="24"/>
        <v>73</v>
      </c>
      <c r="I52" s="490">
        <f t="shared" si="24"/>
        <v>155</v>
      </c>
      <c r="J52" s="490">
        <f t="shared" si="24"/>
        <v>54</v>
      </c>
      <c r="K52" s="491">
        <f t="shared" si="14"/>
        <v>1190.9852890865548</v>
      </c>
      <c r="L52" s="491">
        <f t="shared" si="15"/>
        <v>703.4724598015738</v>
      </c>
      <c r="M52" s="491">
        <f t="shared" si="16"/>
        <v>0</v>
      </c>
      <c r="N52" s="491">
        <f t="shared" si="17"/>
        <v>0</v>
      </c>
      <c r="O52" s="491">
        <f t="shared" si="18"/>
        <v>156.0896339377352</v>
      </c>
      <c r="P52" s="491">
        <f t="shared" si="19"/>
        <v>331.42319534724595</v>
      </c>
      <c r="Q52" s="492">
        <f t="shared" si="20"/>
        <v>115.46356483065343</v>
      </c>
    </row>
    <row r="53" spans="1:17" ht="18.75" customHeight="1">
      <c r="A53" s="451"/>
      <c r="B53" s="486" t="s">
        <v>117</v>
      </c>
      <c r="C53" s="487">
        <v>13586</v>
      </c>
      <c r="D53" s="493">
        <f t="shared" si="21"/>
        <v>0</v>
      </c>
      <c r="E53" s="455">
        <v>0</v>
      </c>
      <c r="F53" s="455">
        <v>0</v>
      </c>
      <c r="G53" s="455">
        <v>0</v>
      </c>
      <c r="H53" s="455">
        <v>0</v>
      </c>
      <c r="I53" s="455">
        <v>0</v>
      </c>
      <c r="J53" s="455">
        <v>0</v>
      </c>
      <c r="K53" s="494">
        <f t="shared" si="14"/>
        <v>0</v>
      </c>
      <c r="L53" s="495">
        <f t="shared" si="15"/>
        <v>0</v>
      </c>
      <c r="M53" s="495">
        <f t="shared" si="16"/>
        <v>0</v>
      </c>
      <c r="N53" s="495">
        <f t="shared" si="17"/>
        <v>0</v>
      </c>
      <c r="O53" s="495">
        <f t="shared" si="18"/>
        <v>0</v>
      </c>
      <c r="P53" s="495">
        <f t="shared" si="19"/>
        <v>0</v>
      </c>
      <c r="Q53" s="496">
        <f t="shared" si="20"/>
        <v>0</v>
      </c>
    </row>
    <row r="54" spans="1:17" ht="18.75" customHeight="1">
      <c r="A54" s="451"/>
      <c r="B54" s="486" t="s">
        <v>118</v>
      </c>
      <c r="C54" s="487">
        <v>20632</v>
      </c>
      <c r="D54" s="493">
        <f t="shared" si="21"/>
        <v>402</v>
      </c>
      <c r="E54" s="455">
        <v>329</v>
      </c>
      <c r="F54" s="455">
        <v>0</v>
      </c>
      <c r="G54" s="455">
        <v>0</v>
      </c>
      <c r="H54" s="455">
        <v>73</v>
      </c>
      <c r="I54" s="455">
        <v>0</v>
      </c>
      <c r="J54" s="455">
        <v>54</v>
      </c>
      <c r="K54" s="494">
        <f t="shared" si="14"/>
        <v>1948.4296238852269</v>
      </c>
      <c r="L54" s="495">
        <f t="shared" si="15"/>
        <v>1594.610314075223</v>
      </c>
      <c r="M54" s="495">
        <f t="shared" si="16"/>
        <v>0</v>
      </c>
      <c r="N54" s="495">
        <f t="shared" si="17"/>
        <v>0</v>
      </c>
      <c r="O54" s="495">
        <f t="shared" si="18"/>
        <v>353.81930981000386</v>
      </c>
      <c r="P54" s="495">
        <f t="shared" si="19"/>
        <v>0</v>
      </c>
      <c r="Q54" s="496">
        <f t="shared" si="20"/>
        <v>261.72935246219464</v>
      </c>
    </row>
    <row r="55" spans="1:17" ht="18.75" customHeight="1">
      <c r="A55" s="516"/>
      <c r="B55" s="517" t="s">
        <v>354</v>
      </c>
      <c r="C55" s="487">
        <v>12550</v>
      </c>
      <c r="D55" s="518">
        <f t="shared" si="21"/>
        <v>155</v>
      </c>
      <c r="E55" s="519">
        <v>0</v>
      </c>
      <c r="F55" s="519">
        <v>0</v>
      </c>
      <c r="G55" s="519">
        <v>0</v>
      </c>
      <c r="H55" s="519">
        <v>0</v>
      </c>
      <c r="I55" s="519">
        <v>155</v>
      </c>
      <c r="J55" s="519">
        <v>0</v>
      </c>
      <c r="K55" s="520">
        <f t="shared" si="14"/>
        <v>1235.0597609561753</v>
      </c>
      <c r="L55" s="521">
        <f t="shared" si="15"/>
        <v>0</v>
      </c>
      <c r="M55" s="521">
        <f t="shared" si="16"/>
        <v>0</v>
      </c>
      <c r="N55" s="521">
        <f t="shared" si="17"/>
        <v>0</v>
      </c>
      <c r="O55" s="521">
        <f t="shared" si="18"/>
        <v>0</v>
      </c>
      <c r="P55" s="521">
        <f t="shared" si="19"/>
        <v>1235.0597609561753</v>
      </c>
      <c r="Q55" s="522">
        <f t="shared" si="20"/>
        <v>0</v>
      </c>
    </row>
    <row r="56" spans="1:17" ht="18.75" customHeight="1">
      <c r="A56" s="451" t="s">
        <v>355</v>
      </c>
      <c r="B56" s="486"/>
      <c r="C56" s="526">
        <f>SUM(C57:C59)</f>
        <v>123975</v>
      </c>
      <c r="D56" s="493">
        <f t="shared" si="21"/>
        <v>1085</v>
      </c>
      <c r="E56" s="524">
        <f aca="true" t="shared" si="25" ref="E56:J56">SUM(E57:E59)</f>
        <v>65</v>
      </c>
      <c r="F56" s="524">
        <f t="shared" si="25"/>
        <v>4</v>
      </c>
      <c r="G56" s="524">
        <f t="shared" si="25"/>
        <v>0</v>
      </c>
      <c r="H56" s="524">
        <f t="shared" si="25"/>
        <v>210</v>
      </c>
      <c r="I56" s="524">
        <f t="shared" si="25"/>
        <v>806</v>
      </c>
      <c r="J56" s="524">
        <f t="shared" si="25"/>
        <v>69</v>
      </c>
      <c r="K56" s="494">
        <f t="shared" si="14"/>
        <v>875.1764468642872</v>
      </c>
      <c r="L56" s="494">
        <f t="shared" si="15"/>
        <v>52.4299253881831</v>
      </c>
      <c r="M56" s="494">
        <f t="shared" si="16"/>
        <v>3.2264569469651136</v>
      </c>
      <c r="N56" s="494">
        <f t="shared" si="17"/>
        <v>0</v>
      </c>
      <c r="O56" s="494">
        <f t="shared" si="18"/>
        <v>169.3889897156685</v>
      </c>
      <c r="P56" s="494">
        <f t="shared" si="19"/>
        <v>650.1310748134705</v>
      </c>
      <c r="Q56" s="525">
        <f t="shared" si="20"/>
        <v>55.65638233514822</v>
      </c>
    </row>
    <row r="57" spans="1:17" ht="18.75" customHeight="1">
      <c r="A57" s="451"/>
      <c r="B57" s="486" t="s">
        <v>356</v>
      </c>
      <c r="C57" s="441">
        <v>86830</v>
      </c>
      <c r="D57" s="493">
        <f t="shared" si="21"/>
        <v>705</v>
      </c>
      <c r="E57" s="455">
        <v>65</v>
      </c>
      <c r="F57" s="455">
        <v>4</v>
      </c>
      <c r="G57" s="455">
        <v>0</v>
      </c>
      <c r="H57" s="455">
        <v>40</v>
      </c>
      <c r="I57" s="455">
        <v>596</v>
      </c>
      <c r="J57" s="455">
        <v>50</v>
      </c>
      <c r="K57" s="494">
        <f t="shared" si="14"/>
        <v>811.9313601289876</v>
      </c>
      <c r="L57" s="495">
        <f t="shared" si="15"/>
        <v>74.85891972820453</v>
      </c>
      <c r="M57" s="495">
        <f t="shared" si="16"/>
        <v>4.606702752504895</v>
      </c>
      <c r="N57" s="495">
        <f t="shared" si="17"/>
        <v>0</v>
      </c>
      <c r="O57" s="495">
        <f t="shared" si="18"/>
        <v>46.06702752504894</v>
      </c>
      <c r="P57" s="495">
        <f t="shared" si="19"/>
        <v>686.3987101232293</v>
      </c>
      <c r="Q57" s="496">
        <f t="shared" si="20"/>
        <v>57.58378440631119</v>
      </c>
    </row>
    <row r="58" spans="1:17" ht="18.75" customHeight="1">
      <c r="A58" s="451"/>
      <c r="B58" s="486" t="s">
        <v>357</v>
      </c>
      <c r="C58" s="441">
        <v>20532</v>
      </c>
      <c r="D58" s="493">
        <f t="shared" si="21"/>
        <v>100</v>
      </c>
      <c r="E58" s="455">
        <v>0</v>
      </c>
      <c r="F58" s="455">
        <v>0</v>
      </c>
      <c r="G58" s="455">
        <v>0</v>
      </c>
      <c r="H58" s="455">
        <v>0</v>
      </c>
      <c r="I58" s="455">
        <v>100</v>
      </c>
      <c r="J58" s="455">
        <v>19</v>
      </c>
      <c r="K58" s="494">
        <f t="shared" si="14"/>
        <v>487.04461328657703</v>
      </c>
      <c r="L58" s="495">
        <f t="shared" si="15"/>
        <v>0</v>
      </c>
      <c r="M58" s="495">
        <f t="shared" si="16"/>
        <v>0</v>
      </c>
      <c r="N58" s="495">
        <f t="shared" si="17"/>
        <v>0</v>
      </c>
      <c r="O58" s="495">
        <f t="shared" si="18"/>
        <v>0</v>
      </c>
      <c r="P58" s="495">
        <f t="shared" si="19"/>
        <v>487.04461328657703</v>
      </c>
      <c r="Q58" s="496">
        <f t="shared" si="20"/>
        <v>92.53847652444964</v>
      </c>
    </row>
    <row r="59" spans="1:17" ht="18.75" customHeight="1">
      <c r="A59" s="460"/>
      <c r="B59" s="497" t="s">
        <v>358</v>
      </c>
      <c r="C59" s="527">
        <v>16613</v>
      </c>
      <c r="D59" s="514">
        <f t="shared" si="21"/>
        <v>280</v>
      </c>
      <c r="E59" s="498">
        <v>0</v>
      </c>
      <c r="F59" s="498">
        <v>0</v>
      </c>
      <c r="G59" s="498">
        <v>0</v>
      </c>
      <c r="H59" s="498">
        <v>170</v>
      </c>
      <c r="I59" s="498">
        <v>110</v>
      </c>
      <c r="J59" s="498">
        <v>0</v>
      </c>
      <c r="K59" s="499">
        <f t="shared" si="14"/>
        <v>1685.4270751820864</v>
      </c>
      <c r="L59" s="500">
        <f t="shared" si="15"/>
        <v>0</v>
      </c>
      <c r="M59" s="500">
        <f t="shared" si="16"/>
        <v>0</v>
      </c>
      <c r="N59" s="500">
        <f t="shared" si="17"/>
        <v>0</v>
      </c>
      <c r="O59" s="500">
        <f t="shared" si="18"/>
        <v>1023.295009931981</v>
      </c>
      <c r="P59" s="500">
        <f t="shared" si="19"/>
        <v>662.1320652501054</v>
      </c>
      <c r="Q59" s="501">
        <f t="shared" si="20"/>
        <v>0</v>
      </c>
    </row>
    <row r="60" spans="1:17" ht="18.75" customHeight="1">
      <c r="A60" s="480" t="s">
        <v>121</v>
      </c>
      <c r="B60" s="481"/>
      <c r="C60" s="487">
        <f>SUM(C61:C62)</f>
        <v>60748</v>
      </c>
      <c r="D60" s="489">
        <f t="shared" si="21"/>
        <v>1146</v>
      </c>
      <c r="E60" s="490">
        <f aca="true" t="shared" si="26" ref="E60:J60">SUM(E61:E62)</f>
        <v>537</v>
      </c>
      <c r="F60" s="490">
        <f t="shared" si="26"/>
        <v>0</v>
      </c>
      <c r="G60" s="490">
        <f t="shared" si="26"/>
        <v>7</v>
      </c>
      <c r="H60" s="490">
        <f t="shared" si="26"/>
        <v>91</v>
      </c>
      <c r="I60" s="490">
        <f t="shared" si="26"/>
        <v>511</v>
      </c>
      <c r="J60" s="490">
        <f t="shared" si="26"/>
        <v>24</v>
      </c>
      <c r="K60" s="491">
        <f t="shared" si="14"/>
        <v>1886.4818594850858</v>
      </c>
      <c r="L60" s="491">
        <f t="shared" si="15"/>
        <v>883.9797194969381</v>
      </c>
      <c r="M60" s="491">
        <f t="shared" si="16"/>
        <v>0</v>
      </c>
      <c r="N60" s="491">
        <f t="shared" si="17"/>
        <v>11.523013103312044</v>
      </c>
      <c r="O60" s="491">
        <f t="shared" si="18"/>
        <v>149.79917034305657</v>
      </c>
      <c r="P60" s="491">
        <f t="shared" si="19"/>
        <v>841.1799565417791</v>
      </c>
      <c r="Q60" s="492">
        <f t="shared" si="20"/>
        <v>39.50747349706987</v>
      </c>
    </row>
    <row r="61" spans="1:17" ht="18.75" customHeight="1">
      <c r="A61" s="451"/>
      <c r="B61" s="486" t="s">
        <v>359</v>
      </c>
      <c r="C61" s="487">
        <v>27079</v>
      </c>
      <c r="D61" s="493">
        <f t="shared" si="21"/>
        <v>707</v>
      </c>
      <c r="E61" s="455">
        <v>287</v>
      </c>
      <c r="F61" s="455">
        <v>0</v>
      </c>
      <c r="G61" s="455">
        <v>7</v>
      </c>
      <c r="H61" s="455">
        <v>55</v>
      </c>
      <c r="I61" s="455">
        <v>358</v>
      </c>
      <c r="J61" s="455">
        <v>19</v>
      </c>
      <c r="K61" s="494">
        <f t="shared" si="14"/>
        <v>2610.879279146202</v>
      </c>
      <c r="L61" s="495">
        <f t="shared" si="15"/>
        <v>1059.8618855940028</v>
      </c>
      <c r="M61" s="495">
        <f t="shared" si="16"/>
        <v>0</v>
      </c>
      <c r="N61" s="495">
        <f t="shared" si="17"/>
        <v>25.85028989253665</v>
      </c>
      <c r="O61" s="495">
        <f t="shared" si="18"/>
        <v>203.10942058421656</v>
      </c>
      <c r="P61" s="495">
        <f t="shared" si="19"/>
        <v>1322.057683075446</v>
      </c>
      <c r="Q61" s="496">
        <f t="shared" si="20"/>
        <v>70.16507256545663</v>
      </c>
    </row>
    <row r="62" spans="1:17" ht="18.75" customHeight="1">
      <c r="A62" s="460"/>
      <c r="B62" s="497" t="s">
        <v>360</v>
      </c>
      <c r="C62" s="528">
        <v>33669</v>
      </c>
      <c r="D62" s="514">
        <f t="shared" si="21"/>
        <v>439</v>
      </c>
      <c r="E62" s="498">
        <v>250</v>
      </c>
      <c r="F62" s="498">
        <v>0</v>
      </c>
      <c r="G62" s="498">
        <v>0</v>
      </c>
      <c r="H62" s="498">
        <v>36</v>
      </c>
      <c r="I62" s="498">
        <v>153</v>
      </c>
      <c r="J62" s="498">
        <v>5</v>
      </c>
      <c r="K62" s="499">
        <f t="shared" si="14"/>
        <v>1303.8700288098846</v>
      </c>
      <c r="L62" s="500">
        <f t="shared" si="15"/>
        <v>742.5227954498204</v>
      </c>
      <c r="M62" s="500">
        <f t="shared" si="16"/>
        <v>0</v>
      </c>
      <c r="N62" s="500">
        <f t="shared" si="17"/>
        <v>0</v>
      </c>
      <c r="O62" s="500">
        <f t="shared" si="18"/>
        <v>106.92328254477412</v>
      </c>
      <c r="P62" s="500">
        <f t="shared" si="19"/>
        <v>454.42395081529</v>
      </c>
      <c r="Q62" s="501">
        <f t="shared" si="20"/>
        <v>14.850455908996405</v>
      </c>
    </row>
    <row r="63" spans="1:17" ht="18.75" customHeight="1">
      <c r="A63" s="480" t="s">
        <v>361</v>
      </c>
      <c r="B63" s="481"/>
      <c r="C63" s="441">
        <f>SUM(C64:C65)</f>
        <v>112687</v>
      </c>
      <c r="D63" s="489">
        <f t="shared" si="21"/>
        <v>1577</v>
      </c>
      <c r="E63" s="490">
        <f aca="true" t="shared" si="27" ref="E63:J63">SUM(E64:E65)</f>
        <v>266</v>
      </c>
      <c r="F63" s="490">
        <f t="shared" si="27"/>
        <v>4</v>
      </c>
      <c r="G63" s="490">
        <f t="shared" si="27"/>
        <v>0</v>
      </c>
      <c r="H63" s="490">
        <f t="shared" si="27"/>
        <v>493</v>
      </c>
      <c r="I63" s="490">
        <f t="shared" si="27"/>
        <v>814</v>
      </c>
      <c r="J63" s="490">
        <f t="shared" si="27"/>
        <v>58</v>
      </c>
      <c r="K63" s="491">
        <f t="shared" si="14"/>
        <v>1399.451578265461</v>
      </c>
      <c r="L63" s="491">
        <f t="shared" si="15"/>
        <v>236.05207344236692</v>
      </c>
      <c r="M63" s="491">
        <f t="shared" si="16"/>
        <v>3.549655239734841</v>
      </c>
      <c r="N63" s="491">
        <f t="shared" si="17"/>
        <v>0</v>
      </c>
      <c r="O63" s="491">
        <f t="shared" si="18"/>
        <v>437.49500829731915</v>
      </c>
      <c r="P63" s="491">
        <f t="shared" si="19"/>
        <v>722.3548412860401</v>
      </c>
      <c r="Q63" s="492">
        <f t="shared" si="20"/>
        <v>51.47000097615519</v>
      </c>
    </row>
    <row r="64" spans="1:17" ht="18.75" customHeight="1">
      <c r="A64" s="451"/>
      <c r="B64" s="486" t="s">
        <v>362</v>
      </c>
      <c r="C64" s="441">
        <v>43888</v>
      </c>
      <c r="D64" s="493">
        <f t="shared" si="21"/>
        <v>461</v>
      </c>
      <c r="E64" s="455">
        <v>0</v>
      </c>
      <c r="F64" s="455">
        <v>0</v>
      </c>
      <c r="G64" s="455">
        <v>0</v>
      </c>
      <c r="H64" s="455">
        <v>173</v>
      </c>
      <c r="I64" s="455">
        <v>288</v>
      </c>
      <c r="J64" s="455">
        <v>47</v>
      </c>
      <c r="K64" s="494">
        <f t="shared" si="14"/>
        <v>1050.4010207801675</v>
      </c>
      <c r="L64" s="495">
        <f t="shared" si="15"/>
        <v>0</v>
      </c>
      <c r="M64" s="495">
        <f t="shared" si="16"/>
        <v>0</v>
      </c>
      <c r="N64" s="495">
        <f t="shared" si="17"/>
        <v>0</v>
      </c>
      <c r="O64" s="495">
        <f t="shared" si="18"/>
        <v>394.18519868756835</v>
      </c>
      <c r="P64" s="495">
        <f t="shared" si="19"/>
        <v>656.2158220925993</v>
      </c>
      <c r="Q64" s="496">
        <f t="shared" si="20"/>
        <v>107.09077652205615</v>
      </c>
    </row>
    <row r="65" spans="1:17" ht="18.75" customHeight="1">
      <c r="A65" s="460"/>
      <c r="B65" s="497" t="s">
        <v>363</v>
      </c>
      <c r="C65" s="527">
        <v>68799</v>
      </c>
      <c r="D65" s="514">
        <f t="shared" si="21"/>
        <v>1116</v>
      </c>
      <c r="E65" s="498">
        <v>266</v>
      </c>
      <c r="F65" s="498">
        <v>4</v>
      </c>
      <c r="G65" s="498">
        <v>0</v>
      </c>
      <c r="H65" s="498">
        <v>320</v>
      </c>
      <c r="I65" s="498">
        <v>526</v>
      </c>
      <c r="J65" s="498">
        <v>11</v>
      </c>
      <c r="K65" s="499">
        <f t="shared" si="14"/>
        <v>1622.1166005319844</v>
      </c>
      <c r="L65" s="500">
        <f t="shared" si="15"/>
        <v>386.63352665009666</v>
      </c>
      <c r="M65" s="500">
        <f t="shared" si="16"/>
        <v>5.814037994738296</v>
      </c>
      <c r="N65" s="500">
        <f t="shared" si="17"/>
        <v>0</v>
      </c>
      <c r="O65" s="500">
        <f t="shared" si="18"/>
        <v>465.12303957906363</v>
      </c>
      <c r="P65" s="500">
        <f t="shared" si="19"/>
        <v>764.5459963080858</v>
      </c>
      <c r="Q65" s="501">
        <f t="shared" si="20"/>
        <v>15.988604485530313</v>
      </c>
    </row>
    <row r="66" spans="1:17" ht="18.75" customHeight="1">
      <c r="A66" s="529" t="s">
        <v>364</v>
      </c>
      <c r="B66" s="530"/>
      <c r="C66" s="531">
        <f>SUM(C67:C69)</f>
        <v>146161</v>
      </c>
      <c r="D66" s="532">
        <f t="shared" si="21"/>
        <v>2077</v>
      </c>
      <c r="E66" s="533">
        <f aca="true" t="shared" si="28" ref="E66:J66">SUM(E67:E69)</f>
        <v>393</v>
      </c>
      <c r="F66" s="533">
        <f t="shared" si="28"/>
        <v>4</v>
      </c>
      <c r="G66" s="533">
        <f t="shared" si="28"/>
        <v>26</v>
      </c>
      <c r="H66" s="533">
        <f t="shared" si="28"/>
        <v>976</v>
      </c>
      <c r="I66" s="533">
        <f t="shared" si="28"/>
        <v>678</v>
      </c>
      <c r="J66" s="533">
        <f t="shared" si="28"/>
        <v>201</v>
      </c>
      <c r="K66" s="534">
        <f t="shared" si="14"/>
        <v>1421.035707199595</v>
      </c>
      <c r="L66" s="534">
        <f t="shared" si="15"/>
        <v>268.88157579655314</v>
      </c>
      <c r="M66" s="534">
        <f t="shared" si="16"/>
        <v>2.7367081506010495</v>
      </c>
      <c r="N66" s="534">
        <f t="shared" si="17"/>
        <v>17.788602978906823</v>
      </c>
      <c r="O66" s="534">
        <f t="shared" si="18"/>
        <v>667.7567887466561</v>
      </c>
      <c r="P66" s="534">
        <f t="shared" si="19"/>
        <v>463.8720315268779</v>
      </c>
      <c r="Q66" s="535">
        <f t="shared" si="20"/>
        <v>137.51958456770274</v>
      </c>
    </row>
    <row r="67" spans="1:17" ht="18.75" customHeight="1">
      <c r="A67" s="439"/>
      <c r="B67" s="536" t="s">
        <v>365</v>
      </c>
      <c r="C67" s="487">
        <v>48076</v>
      </c>
      <c r="D67" s="442">
        <f t="shared" si="21"/>
        <v>865</v>
      </c>
      <c r="E67" s="455">
        <v>308</v>
      </c>
      <c r="F67" s="455">
        <v>4</v>
      </c>
      <c r="G67" s="455">
        <v>26</v>
      </c>
      <c r="H67" s="455">
        <v>100</v>
      </c>
      <c r="I67" s="455">
        <v>427</v>
      </c>
      <c r="J67" s="455">
        <v>116</v>
      </c>
      <c r="K67" s="446">
        <f t="shared" si="14"/>
        <v>1799.23454530327</v>
      </c>
      <c r="L67" s="118">
        <f t="shared" si="15"/>
        <v>640.6523005241701</v>
      </c>
      <c r="M67" s="118">
        <f t="shared" si="16"/>
        <v>8.320159747067144</v>
      </c>
      <c r="N67" s="118">
        <f t="shared" si="17"/>
        <v>54.081038355936435</v>
      </c>
      <c r="O67" s="118">
        <f t="shared" si="18"/>
        <v>208.0039936766786</v>
      </c>
      <c r="P67" s="118">
        <f t="shared" si="19"/>
        <v>888.1770529994176</v>
      </c>
      <c r="Q67" s="121">
        <f t="shared" si="20"/>
        <v>241.28463266494714</v>
      </c>
    </row>
    <row r="68" spans="1:17" ht="18.75" customHeight="1">
      <c r="A68" s="439"/>
      <c r="B68" s="536" t="s">
        <v>124</v>
      </c>
      <c r="C68" s="487">
        <v>50686</v>
      </c>
      <c r="D68" s="442">
        <f t="shared" si="21"/>
        <v>630</v>
      </c>
      <c r="E68" s="455">
        <v>85</v>
      </c>
      <c r="F68" s="455">
        <v>0</v>
      </c>
      <c r="G68" s="455">
        <v>0</v>
      </c>
      <c r="H68" s="455">
        <v>504</v>
      </c>
      <c r="I68" s="455">
        <v>41</v>
      </c>
      <c r="J68" s="455">
        <v>18</v>
      </c>
      <c r="K68" s="446">
        <f t="shared" si="14"/>
        <v>1242.9467703113287</v>
      </c>
      <c r="L68" s="118">
        <f t="shared" si="15"/>
        <v>167.69916742295703</v>
      </c>
      <c r="M68" s="118">
        <f t="shared" si="16"/>
        <v>0</v>
      </c>
      <c r="N68" s="118">
        <f t="shared" si="17"/>
        <v>0</v>
      </c>
      <c r="O68" s="118">
        <f t="shared" si="18"/>
        <v>994.3574162490629</v>
      </c>
      <c r="P68" s="118">
        <f t="shared" si="19"/>
        <v>80.89018663930868</v>
      </c>
      <c r="Q68" s="121">
        <f t="shared" si="20"/>
        <v>35.51276486603796</v>
      </c>
    </row>
    <row r="69" spans="1:17" ht="18.75" customHeight="1" thickBot="1">
      <c r="A69" s="537"/>
      <c r="B69" s="538" t="s">
        <v>125</v>
      </c>
      <c r="C69" s="539">
        <v>47399</v>
      </c>
      <c r="D69" s="540">
        <f t="shared" si="21"/>
        <v>582</v>
      </c>
      <c r="E69" s="541">
        <v>0</v>
      </c>
      <c r="F69" s="542">
        <v>0</v>
      </c>
      <c r="G69" s="542">
        <v>0</v>
      </c>
      <c r="H69" s="542">
        <v>372</v>
      </c>
      <c r="I69" s="542">
        <v>210</v>
      </c>
      <c r="J69" s="543">
        <v>67</v>
      </c>
      <c r="K69" s="544">
        <f t="shared" si="14"/>
        <v>1227.8740057807127</v>
      </c>
      <c r="L69" s="545">
        <f t="shared" si="15"/>
        <v>0</v>
      </c>
      <c r="M69" s="545">
        <f t="shared" si="16"/>
        <v>0</v>
      </c>
      <c r="N69" s="545">
        <f t="shared" si="17"/>
        <v>0</v>
      </c>
      <c r="O69" s="545">
        <f t="shared" si="18"/>
        <v>784.8266841072597</v>
      </c>
      <c r="P69" s="545">
        <f t="shared" si="19"/>
        <v>443.04732167345304</v>
      </c>
      <c r="Q69" s="546">
        <f t="shared" si="20"/>
        <v>141.35319310533978</v>
      </c>
    </row>
    <row r="70" spans="1:17" ht="24" customHeight="1">
      <c r="A70" s="90"/>
      <c r="B70" s="90"/>
      <c r="C70" s="547">
        <f>SUM(C9,C19,C20,C21,C22,C23,C27,C30,C31,C36,C43,C48,C52,C56,C60,C63,C66)</f>
        <v>5596449</v>
      </c>
      <c r="D70" s="548"/>
      <c r="E70" s="549"/>
      <c r="F70" s="549"/>
      <c r="G70" s="549"/>
      <c r="H70" s="549"/>
      <c r="I70" s="549"/>
      <c r="J70" s="549"/>
      <c r="K70" s="548"/>
      <c r="L70" s="548"/>
      <c r="M70" s="548"/>
      <c r="N70" s="548"/>
      <c r="O70" s="548"/>
      <c r="P70" s="548"/>
      <c r="Q70" s="548"/>
    </row>
    <row r="71" spans="1:17" ht="14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1:17" ht="14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1:17" ht="14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ht="14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17" ht="14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ht="14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ht="14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ht="14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1:17" ht="14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</sheetData>
  <sheetProtection/>
  <mergeCells count="7">
    <mergeCell ref="O1:Q1"/>
    <mergeCell ref="A3:A4"/>
    <mergeCell ref="B3:B4"/>
    <mergeCell ref="J3:J5"/>
    <mergeCell ref="Q3:Q5"/>
    <mergeCell ref="D2:J2"/>
    <mergeCell ref="K2:Q2"/>
  </mergeCells>
  <printOptions/>
  <pageMargins left="0.67" right="0.67" top="0.56" bottom="0.59" header="0.512" footer="0.512"/>
  <pageSetup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zoomScale="75" zoomScaleNormal="75" zoomScalePageLayoutView="0" workbookViewId="0" topLeftCell="A1">
      <pane xSplit="4" ySplit="6" topLeftCell="E7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G15" sqref="G15"/>
    </sheetView>
  </sheetViews>
  <sheetFormatPr defaultColWidth="9.00390625" defaultRowHeight="14.25"/>
  <cols>
    <col min="1" max="1" width="0.875" style="93" customWidth="1"/>
    <col min="2" max="2" width="4.625" style="93" customWidth="1"/>
    <col min="3" max="3" width="30.625" style="93" customWidth="1"/>
    <col min="4" max="4" width="0.875" style="93" customWidth="1"/>
    <col min="5" max="5" width="15.625" style="93" customWidth="1"/>
    <col min="6" max="7" width="10.625" style="93" customWidth="1"/>
    <col min="8" max="8" width="12.625" style="93" customWidth="1"/>
    <col min="9" max="14" width="10.625" style="93" customWidth="1"/>
    <col min="15" max="15" width="12.625" style="93" customWidth="1"/>
    <col min="16" max="20" width="10.625" style="93" customWidth="1"/>
    <col min="21" max="16384" width="9.00390625" style="93" customWidth="1"/>
  </cols>
  <sheetData>
    <row r="1" spans="2:20" ht="40.5" customHeight="1" thickBot="1">
      <c r="B1" s="550" t="s">
        <v>160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551"/>
      <c r="Q1" s="148"/>
      <c r="R1" s="551" t="s">
        <v>469</v>
      </c>
      <c r="S1" s="551"/>
      <c r="T1" s="148"/>
    </row>
    <row r="2" spans="1:20" ht="24.75" customHeight="1">
      <c r="A2" s="552"/>
      <c r="B2" s="553"/>
      <c r="C2" s="149" t="s">
        <v>161</v>
      </c>
      <c r="D2" s="149"/>
      <c r="E2" s="1350" t="s">
        <v>162</v>
      </c>
      <c r="F2" s="1336"/>
      <c r="G2" s="1338"/>
      <c r="H2" s="1350" t="s">
        <v>163</v>
      </c>
      <c r="I2" s="1336"/>
      <c r="J2" s="1336"/>
      <c r="K2" s="1336"/>
      <c r="L2" s="1336"/>
      <c r="M2" s="1336"/>
      <c r="N2" s="1336"/>
      <c r="O2" s="1336"/>
      <c r="P2" s="1336"/>
      <c r="Q2" s="1336"/>
      <c r="R2" s="1336"/>
      <c r="S2" s="1336"/>
      <c r="T2" s="1337"/>
    </row>
    <row r="3" spans="1:20" ht="24.75" customHeight="1">
      <c r="A3" s="554"/>
      <c r="B3" s="150"/>
      <c r="C3" s="150"/>
      <c r="D3" s="150"/>
      <c r="E3" s="555"/>
      <c r="F3" s="1411" t="s">
        <v>164</v>
      </c>
      <c r="G3" s="1411" t="s">
        <v>149</v>
      </c>
      <c r="H3" s="1418" t="s">
        <v>165</v>
      </c>
      <c r="I3" s="1419"/>
      <c r="J3" s="1419"/>
      <c r="K3" s="1419"/>
      <c r="L3" s="1419"/>
      <c r="M3" s="1419"/>
      <c r="N3" s="102" t="s">
        <v>512</v>
      </c>
      <c r="O3" s="1418" t="s">
        <v>167</v>
      </c>
      <c r="P3" s="1419"/>
      <c r="Q3" s="1419"/>
      <c r="R3" s="1419"/>
      <c r="S3" s="1419"/>
      <c r="T3" s="1422"/>
    </row>
    <row r="4" spans="1:20" ht="24.75" customHeight="1">
      <c r="A4" s="554"/>
      <c r="B4" s="150"/>
      <c r="C4" s="150"/>
      <c r="D4" s="150"/>
      <c r="E4" s="1416" t="s">
        <v>168</v>
      </c>
      <c r="F4" s="1417"/>
      <c r="G4" s="1417"/>
      <c r="H4" s="1420"/>
      <c r="I4" s="1421"/>
      <c r="J4" s="1421"/>
      <c r="K4" s="1421"/>
      <c r="L4" s="1421"/>
      <c r="M4" s="1421"/>
      <c r="N4" s="556" t="s">
        <v>169</v>
      </c>
      <c r="O4" s="1420"/>
      <c r="P4" s="1421"/>
      <c r="Q4" s="1421"/>
      <c r="R4" s="1421"/>
      <c r="S4" s="1421"/>
      <c r="T4" s="1423"/>
    </row>
    <row r="5" spans="1:20" ht="24.75" customHeight="1">
      <c r="A5" s="554"/>
      <c r="B5" s="150"/>
      <c r="C5" s="150"/>
      <c r="D5" s="150"/>
      <c r="E5" s="1424"/>
      <c r="F5" s="1416" t="s">
        <v>169</v>
      </c>
      <c r="G5" s="1416" t="s">
        <v>169</v>
      </c>
      <c r="H5" s="1411" t="s">
        <v>168</v>
      </c>
      <c r="I5" s="102" t="s">
        <v>166</v>
      </c>
      <c r="J5" s="102" t="s">
        <v>139</v>
      </c>
      <c r="K5" s="104" t="s">
        <v>170</v>
      </c>
      <c r="L5" s="102" t="s">
        <v>148</v>
      </c>
      <c r="M5" s="102" t="s">
        <v>149</v>
      </c>
      <c r="N5" s="104" t="s">
        <v>166</v>
      </c>
      <c r="O5" s="1411" t="s">
        <v>168</v>
      </c>
      <c r="P5" s="104" t="s">
        <v>166</v>
      </c>
      <c r="Q5" s="96" t="s">
        <v>139</v>
      </c>
      <c r="R5" s="104" t="s">
        <v>170</v>
      </c>
      <c r="S5" s="96" t="s">
        <v>148</v>
      </c>
      <c r="T5" s="557" t="s">
        <v>149</v>
      </c>
    </row>
    <row r="6" spans="1:20" ht="24.75" customHeight="1" thickBot="1">
      <c r="A6" s="558"/>
      <c r="B6" s="152" t="s">
        <v>171</v>
      </c>
      <c r="C6" s="152"/>
      <c r="D6" s="152"/>
      <c r="E6" s="559"/>
      <c r="F6" s="1412"/>
      <c r="G6" s="1412"/>
      <c r="H6" s="1412"/>
      <c r="I6" s="108" t="s">
        <v>172</v>
      </c>
      <c r="J6" s="108" t="s">
        <v>172</v>
      </c>
      <c r="K6" s="108" t="s">
        <v>172</v>
      </c>
      <c r="L6" s="108" t="s">
        <v>172</v>
      </c>
      <c r="M6" s="108" t="s">
        <v>172</v>
      </c>
      <c r="N6" s="108" t="s">
        <v>172</v>
      </c>
      <c r="O6" s="1412"/>
      <c r="P6" s="108" t="s">
        <v>172</v>
      </c>
      <c r="Q6" s="110" t="s">
        <v>172</v>
      </c>
      <c r="R6" s="108" t="s">
        <v>172</v>
      </c>
      <c r="S6" s="110" t="s">
        <v>172</v>
      </c>
      <c r="T6" s="560" t="s">
        <v>172</v>
      </c>
    </row>
    <row r="7" spans="1:20" ht="24.75" customHeight="1">
      <c r="A7" s="554"/>
      <c r="B7" s="1413" t="s">
        <v>475</v>
      </c>
      <c r="C7" s="1413"/>
      <c r="D7" s="150"/>
      <c r="E7" s="428">
        <v>353</v>
      </c>
      <c r="F7" s="562">
        <v>32</v>
      </c>
      <c r="G7" s="421">
        <v>321</v>
      </c>
      <c r="H7" s="420">
        <v>64972</v>
      </c>
      <c r="I7" s="421">
        <v>11883</v>
      </c>
      <c r="J7" s="421">
        <v>44</v>
      </c>
      <c r="K7" s="421">
        <v>441</v>
      </c>
      <c r="L7" s="421">
        <v>14608</v>
      </c>
      <c r="M7" s="421">
        <v>37996</v>
      </c>
      <c r="N7" s="421">
        <v>10135</v>
      </c>
      <c r="O7" s="563">
        <v>54837</v>
      </c>
      <c r="P7" s="421">
        <v>1748</v>
      </c>
      <c r="Q7" s="563">
        <v>44</v>
      </c>
      <c r="R7" s="421">
        <v>441</v>
      </c>
      <c r="S7" s="563">
        <v>14608</v>
      </c>
      <c r="T7" s="564">
        <v>37996</v>
      </c>
    </row>
    <row r="8" spans="1:20" ht="24.75" customHeight="1">
      <c r="A8" s="554"/>
      <c r="B8" s="1348">
        <v>19</v>
      </c>
      <c r="C8" s="1348"/>
      <c r="D8" s="150"/>
      <c r="E8" s="428">
        <v>354</v>
      </c>
      <c r="F8" s="421">
        <v>32</v>
      </c>
      <c r="G8" s="421">
        <v>322</v>
      </c>
      <c r="H8" s="420">
        <v>64767</v>
      </c>
      <c r="I8" s="421">
        <v>11859</v>
      </c>
      <c r="J8" s="421">
        <v>52</v>
      </c>
      <c r="K8" s="421">
        <v>391</v>
      </c>
      <c r="L8" s="421">
        <v>14352</v>
      </c>
      <c r="M8" s="421">
        <v>38113</v>
      </c>
      <c r="N8" s="421">
        <v>10111</v>
      </c>
      <c r="O8" s="563">
        <v>54656</v>
      </c>
      <c r="P8" s="421">
        <v>1748</v>
      </c>
      <c r="Q8" s="563">
        <v>52</v>
      </c>
      <c r="R8" s="421">
        <v>391</v>
      </c>
      <c r="S8" s="563">
        <v>14352</v>
      </c>
      <c r="T8" s="564">
        <v>38113</v>
      </c>
    </row>
    <row r="9" spans="1:20" ht="30" customHeight="1">
      <c r="A9" s="554"/>
      <c r="B9" s="1414" t="s">
        <v>513</v>
      </c>
      <c r="C9" s="1415"/>
      <c r="D9" s="567"/>
      <c r="E9" s="24">
        <f>SUM(F9:G9)</f>
        <v>353</v>
      </c>
      <c r="F9" s="25">
        <f>SUM(F12:F39)</f>
        <v>32</v>
      </c>
      <c r="G9" s="24">
        <f>SUM(G12:G39)</f>
        <v>321</v>
      </c>
      <c r="H9" s="26">
        <f>SUM(I9:M9)</f>
        <v>64760</v>
      </c>
      <c r="I9" s="24">
        <f aca="true" t="shared" si="0" ref="I9:N9">SUM(I12:I39)</f>
        <v>11830</v>
      </c>
      <c r="J9" s="24">
        <f t="shared" si="0"/>
        <v>52</v>
      </c>
      <c r="K9" s="24">
        <f t="shared" si="0"/>
        <v>391</v>
      </c>
      <c r="L9" s="24">
        <f t="shared" si="0"/>
        <v>14263</v>
      </c>
      <c r="M9" s="24">
        <f t="shared" si="0"/>
        <v>38224</v>
      </c>
      <c r="N9" s="24">
        <f t="shared" si="0"/>
        <v>10082</v>
      </c>
      <c r="O9" s="25">
        <f>SUM(P9:T9)</f>
        <v>54678</v>
      </c>
      <c r="P9" s="24">
        <f>SUM(P12:P39)</f>
        <v>1748</v>
      </c>
      <c r="Q9" s="25">
        <f>SUM(Q12:Q39)</f>
        <v>52</v>
      </c>
      <c r="R9" s="24">
        <f>SUM(R12:R39)</f>
        <v>391</v>
      </c>
      <c r="S9" s="24">
        <f>SUM(S12:S39)</f>
        <v>14263</v>
      </c>
      <c r="T9" s="27">
        <f>SUM(T12:T39)</f>
        <v>38224</v>
      </c>
    </row>
    <row r="10" spans="1:20" ht="12.75" customHeight="1">
      <c r="A10" s="554"/>
      <c r="B10" s="565"/>
      <c r="C10" s="566"/>
      <c r="D10" s="567"/>
      <c r="E10" s="14"/>
      <c r="F10" s="15"/>
      <c r="G10" s="14"/>
      <c r="H10" s="16"/>
      <c r="I10" s="14"/>
      <c r="J10" s="14"/>
      <c r="K10" s="14"/>
      <c r="L10" s="14"/>
      <c r="M10" s="14"/>
      <c r="N10" s="14"/>
      <c r="O10" s="15"/>
      <c r="P10" s="14"/>
      <c r="Q10" s="15"/>
      <c r="R10" s="14"/>
      <c r="S10" s="14"/>
      <c r="T10" s="17"/>
    </row>
    <row r="11" spans="1:20" ht="27.75" customHeight="1">
      <c r="A11" s="554"/>
      <c r="B11" s="96" t="s">
        <v>173</v>
      </c>
      <c r="C11" s="150"/>
      <c r="D11" s="568"/>
      <c r="E11" s="33">
        <f aca="true" t="shared" si="1" ref="E11:T11">SUM(E12:E16)</f>
        <v>8</v>
      </c>
      <c r="F11" s="6">
        <f t="shared" si="1"/>
        <v>0</v>
      </c>
      <c r="G11" s="5">
        <f t="shared" si="1"/>
        <v>8</v>
      </c>
      <c r="H11" s="35">
        <f t="shared" si="1"/>
        <v>3740</v>
      </c>
      <c r="I11" s="33">
        <f t="shared" si="1"/>
        <v>70</v>
      </c>
      <c r="J11" s="5">
        <f t="shared" si="1"/>
        <v>0</v>
      </c>
      <c r="K11" s="5">
        <f t="shared" si="1"/>
        <v>198</v>
      </c>
      <c r="L11" s="5">
        <f t="shared" si="1"/>
        <v>0</v>
      </c>
      <c r="M11" s="5">
        <f t="shared" si="1"/>
        <v>3472</v>
      </c>
      <c r="N11" s="5">
        <f t="shared" si="1"/>
        <v>0</v>
      </c>
      <c r="O11" s="29">
        <f t="shared" si="1"/>
        <v>3740</v>
      </c>
      <c r="P11" s="5">
        <f t="shared" si="1"/>
        <v>70</v>
      </c>
      <c r="Q11" s="6">
        <f t="shared" si="1"/>
        <v>0</v>
      </c>
      <c r="R11" s="5">
        <f t="shared" si="1"/>
        <v>198</v>
      </c>
      <c r="S11" s="5">
        <f t="shared" si="1"/>
        <v>0</v>
      </c>
      <c r="T11" s="7">
        <f t="shared" si="1"/>
        <v>3472</v>
      </c>
    </row>
    <row r="12" spans="1:20" ht="27.75" customHeight="1">
      <c r="A12" s="554"/>
      <c r="B12" s="150"/>
      <c r="C12" s="569" t="s">
        <v>174</v>
      </c>
      <c r="D12" s="570"/>
      <c r="E12" s="33">
        <f>SUM(F12:G12)</f>
        <v>0</v>
      </c>
      <c r="F12" s="571">
        <v>0</v>
      </c>
      <c r="G12" s="8">
        <v>0</v>
      </c>
      <c r="H12" s="35">
        <f>SUM(I12:M12)</f>
        <v>0</v>
      </c>
      <c r="I12" s="31">
        <f>N12+P12</f>
        <v>0</v>
      </c>
      <c r="J12" s="18">
        <f aca="true" t="shared" si="2" ref="J12:M16">Q12</f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8">
        <v>0</v>
      </c>
      <c r="O12" s="29">
        <f>SUM(P12:T12)</f>
        <v>0</v>
      </c>
      <c r="P12" s="8">
        <v>0</v>
      </c>
      <c r="Q12" s="9">
        <v>0</v>
      </c>
      <c r="R12" s="8">
        <v>0</v>
      </c>
      <c r="S12" s="8">
        <v>0</v>
      </c>
      <c r="T12" s="10">
        <v>0</v>
      </c>
    </row>
    <row r="13" spans="1:20" ht="27.75" customHeight="1">
      <c r="A13" s="554"/>
      <c r="B13" s="150"/>
      <c r="C13" s="569" t="s">
        <v>175</v>
      </c>
      <c r="D13" s="570"/>
      <c r="E13" s="33">
        <f>SUM(F13:G13)</f>
        <v>4</v>
      </c>
      <c r="F13" s="9">
        <v>0</v>
      </c>
      <c r="G13" s="8">
        <v>4</v>
      </c>
      <c r="H13" s="35">
        <f>SUM(I13:M13)</f>
        <v>1618</v>
      </c>
      <c r="I13" s="31">
        <f>N13+P13</f>
        <v>0</v>
      </c>
      <c r="J13" s="18">
        <f t="shared" si="2"/>
        <v>0</v>
      </c>
      <c r="K13" s="18">
        <f t="shared" si="2"/>
        <v>198</v>
      </c>
      <c r="L13" s="18">
        <f t="shared" si="2"/>
        <v>0</v>
      </c>
      <c r="M13" s="18">
        <f t="shared" si="2"/>
        <v>1420</v>
      </c>
      <c r="N13" s="8">
        <v>0</v>
      </c>
      <c r="O13" s="29">
        <f>SUM(P13:T13)</f>
        <v>1618</v>
      </c>
      <c r="P13" s="8">
        <v>0</v>
      </c>
      <c r="Q13" s="9">
        <v>0</v>
      </c>
      <c r="R13" s="8">
        <v>198</v>
      </c>
      <c r="S13" s="8">
        <v>0</v>
      </c>
      <c r="T13" s="10">
        <v>1420</v>
      </c>
    </row>
    <row r="14" spans="1:20" ht="27.75" customHeight="1">
      <c r="A14" s="554"/>
      <c r="B14" s="150"/>
      <c r="C14" s="569" t="s">
        <v>176</v>
      </c>
      <c r="D14" s="570"/>
      <c r="E14" s="33">
        <f>SUM(F14:G14)</f>
        <v>1</v>
      </c>
      <c r="F14" s="9">
        <v>0</v>
      </c>
      <c r="G14" s="8">
        <v>1</v>
      </c>
      <c r="H14" s="35">
        <f>SUM(I14:M14)</f>
        <v>920</v>
      </c>
      <c r="I14" s="31">
        <f>N14+P14</f>
        <v>46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874</v>
      </c>
      <c r="N14" s="8">
        <v>0</v>
      </c>
      <c r="O14" s="29">
        <f>SUM(P14:T14)</f>
        <v>920</v>
      </c>
      <c r="P14" s="8">
        <v>46</v>
      </c>
      <c r="Q14" s="9">
        <v>0</v>
      </c>
      <c r="R14" s="8">
        <v>0</v>
      </c>
      <c r="S14" s="8">
        <v>0</v>
      </c>
      <c r="T14" s="10">
        <v>874</v>
      </c>
    </row>
    <row r="15" spans="1:20" ht="27.75" customHeight="1">
      <c r="A15" s="554"/>
      <c r="B15" s="150"/>
      <c r="C15" s="569" t="s">
        <v>177</v>
      </c>
      <c r="D15" s="570"/>
      <c r="E15" s="33">
        <f>SUM(F15:G15)</f>
        <v>2</v>
      </c>
      <c r="F15" s="9">
        <v>0</v>
      </c>
      <c r="G15" s="8">
        <v>2</v>
      </c>
      <c r="H15" s="35">
        <f>SUM(I15:M15)</f>
        <v>1002</v>
      </c>
      <c r="I15" s="31">
        <f>N15+P15</f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1002</v>
      </c>
      <c r="N15" s="8">
        <v>0</v>
      </c>
      <c r="O15" s="29">
        <f>SUM(P15:T15)</f>
        <v>1002</v>
      </c>
      <c r="P15" s="8">
        <v>0</v>
      </c>
      <c r="Q15" s="9">
        <v>0</v>
      </c>
      <c r="R15" s="8">
        <v>0</v>
      </c>
      <c r="S15" s="8">
        <v>0</v>
      </c>
      <c r="T15" s="10">
        <v>1002</v>
      </c>
    </row>
    <row r="16" spans="1:20" ht="27.75" customHeight="1">
      <c r="A16" s="554"/>
      <c r="B16" s="150"/>
      <c r="C16" s="569" t="s">
        <v>178</v>
      </c>
      <c r="D16" s="570"/>
      <c r="E16" s="33">
        <f>SUM(F16:G16)</f>
        <v>1</v>
      </c>
      <c r="F16" s="9">
        <v>0</v>
      </c>
      <c r="G16" s="8">
        <v>1</v>
      </c>
      <c r="H16" s="35">
        <f>SUM(I16:M16)</f>
        <v>200</v>
      </c>
      <c r="I16" s="31">
        <f>N16+P16</f>
        <v>24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176</v>
      </c>
      <c r="N16" s="8">
        <v>0</v>
      </c>
      <c r="O16" s="29">
        <f>SUM(P16:T16)</f>
        <v>200</v>
      </c>
      <c r="P16" s="8">
        <v>24</v>
      </c>
      <c r="Q16" s="9">
        <v>0</v>
      </c>
      <c r="R16" s="8">
        <v>0</v>
      </c>
      <c r="S16" s="8">
        <v>0</v>
      </c>
      <c r="T16" s="10">
        <v>176</v>
      </c>
    </row>
    <row r="17" spans="1:20" ht="27.75" customHeight="1">
      <c r="A17" s="554"/>
      <c r="B17" s="150"/>
      <c r="C17" s="569"/>
      <c r="D17" s="570"/>
      <c r="E17" s="33"/>
      <c r="F17" s="9"/>
      <c r="G17" s="8"/>
      <c r="H17" s="35"/>
      <c r="I17" s="31"/>
      <c r="J17" s="18"/>
      <c r="K17" s="18"/>
      <c r="L17" s="18"/>
      <c r="M17" s="18"/>
      <c r="N17" s="8"/>
      <c r="O17" s="29"/>
      <c r="P17" s="8"/>
      <c r="Q17" s="9"/>
      <c r="R17" s="8"/>
      <c r="S17" s="8"/>
      <c r="T17" s="10"/>
    </row>
    <row r="18" spans="1:20" ht="27.75" customHeight="1">
      <c r="A18" s="554"/>
      <c r="B18" s="1406" t="s">
        <v>179</v>
      </c>
      <c r="C18" s="1407"/>
      <c r="D18" s="572"/>
      <c r="E18" s="33">
        <f aca="true" t="shared" si="3" ref="E18:E24">SUM(F18:G18)</f>
        <v>14</v>
      </c>
      <c r="F18" s="9">
        <v>1</v>
      </c>
      <c r="G18" s="8">
        <v>13</v>
      </c>
      <c r="H18" s="35">
        <f aca="true" t="shared" si="4" ref="H18:H24">SUM(I18:M18)</f>
        <v>4690</v>
      </c>
      <c r="I18" s="31">
        <f aca="true" t="shared" si="5" ref="I18:I24">N18+P18</f>
        <v>540</v>
      </c>
      <c r="J18" s="18">
        <f aca="true" t="shared" si="6" ref="J18:M24">Q18</f>
        <v>12</v>
      </c>
      <c r="K18" s="18">
        <f t="shared" si="6"/>
        <v>26</v>
      </c>
      <c r="L18" s="18">
        <f t="shared" si="6"/>
        <v>0</v>
      </c>
      <c r="M18" s="18">
        <f t="shared" si="6"/>
        <v>4112</v>
      </c>
      <c r="N18" s="8">
        <v>495</v>
      </c>
      <c r="O18" s="29">
        <f aca="true" t="shared" si="7" ref="O18:O24">SUM(P18:T18)</f>
        <v>4195</v>
      </c>
      <c r="P18" s="8">
        <v>45</v>
      </c>
      <c r="Q18" s="9">
        <v>12</v>
      </c>
      <c r="R18" s="8">
        <v>26</v>
      </c>
      <c r="S18" s="8">
        <v>0</v>
      </c>
      <c r="T18" s="10">
        <v>4112</v>
      </c>
    </row>
    <row r="19" spans="1:20" ht="27.75" customHeight="1">
      <c r="A19" s="554"/>
      <c r="B19" s="1406" t="s">
        <v>180</v>
      </c>
      <c r="C19" s="1407"/>
      <c r="D19" s="572"/>
      <c r="E19" s="33">
        <f t="shared" si="3"/>
        <v>30</v>
      </c>
      <c r="F19" s="9">
        <v>0</v>
      </c>
      <c r="G19" s="8">
        <v>30</v>
      </c>
      <c r="H19" s="35">
        <f t="shared" si="4"/>
        <v>8214</v>
      </c>
      <c r="I19" s="31">
        <f t="shared" si="5"/>
        <v>65</v>
      </c>
      <c r="J19" s="18">
        <f t="shared" si="6"/>
        <v>30</v>
      </c>
      <c r="K19" s="18">
        <f t="shared" si="6"/>
        <v>7</v>
      </c>
      <c r="L19" s="18">
        <f t="shared" si="6"/>
        <v>131</v>
      </c>
      <c r="M19" s="18">
        <f t="shared" si="6"/>
        <v>7981</v>
      </c>
      <c r="N19" s="8">
        <v>0</v>
      </c>
      <c r="O19" s="29">
        <f t="shared" si="7"/>
        <v>8214</v>
      </c>
      <c r="P19" s="8">
        <v>65</v>
      </c>
      <c r="Q19" s="9">
        <v>30</v>
      </c>
      <c r="R19" s="8">
        <v>7</v>
      </c>
      <c r="S19" s="8">
        <v>131</v>
      </c>
      <c r="T19" s="10">
        <v>7981</v>
      </c>
    </row>
    <row r="20" spans="1:20" ht="27.75" customHeight="1">
      <c r="A20" s="554"/>
      <c r="B20" s="1406" t="s">
        <v>181</v>
      </c>
      <c r="C20" s="1407"/>
      <c r="D20" s="572"/>
      <c r="E20" s="33">
        <f t="shared" si="3"/>
        <v>4</v>
      </c>
      <c r="F20" s="9">
        <v>0</v>
      </c>
      <c r="G20" s="8">
        <v>4</v>
      </c>
      <c r="H20" s="35">
        <f t="shared" si="4"/>
        <v>1096</v>
      </c>
      <c r="I20" s="31">
        <f t="shared" si="5"/>
        <v>0</v>
      </c>
      <c r="J20" s="18">
        <f t="shared" si="6"/>
        <v>10</v>
      </c>
      <c r="K20" s="18">
        <f t="shared" si="6"/>
        <v>0</v>
      </c>
      <c r="L20" s="18">
        <f t="shared" si="6"/>
        <v>0</v>
      </c>
      <c r="M20" s="18">
        <f t="shared" si="6"/>
        <v>1086</v>
      </c>
      <c r="N20" s="8">
        <v>0</v>
      </c>
      <c r="O20" s="29">
        <f t="shared" si="7"/>
        <v>1096</v>
      </c>
      <c r="P20" s="8">
        <v>0</v>
      </c>
      <c r="Q20" s="9">
        <v>10</v>
      </c>
      <c r="R20" s="8">
        <v>0</v>
      </c>
      <c r="S20" s="8">
        <v>0</v>
      </c>
      <c r="T20" s="10">
        <v>1086</v>
      </c>
    </row>
    <row r="21" spans="1:20" ht="27.75" customHeight="1">
      <c r="A21" s="554"/>
      <c r="B21" s="1406" t="s">
        <v>182</v>
      </c>
      <c r="C21" s="1407"/>
      <c r="D21" s="572"/>
      <c r="E21" s="33">
        <f t="shared" si="3"/>
        <v>1</v>
      </c>
      <c r="F21" s="9">
        <v>0</v>
      </c>
      <c r="G21" s="8">
        <v>1</v>
      </c>
      <c r="H21" s="35">
        <f t="shared" si="4"/>
        <v>279</v>
      </c>
      <c r="I21" s="31">
        <f t="shared" si="5"/>
        <v>0</v>
      </c>
      <c r="J21" s="18">
        <f t="shared" si="6"/>
        <v>0</v>
      </c>
      <c r="K21" s="18">
        <f t="shared" si="6"/>
        <v>0</v>
      </c>
      <c r="L21" s="18">
        <f t="shared" si="6"/>
        <v>0</v>
      </c>
      <c r="M21" s="18">
        <f t="shared" si="6"/>
        <v>279</v>
      </c>
      <c r="N21" s="8">
        <v>0</v>
      </c>
      <c r="O21" s="29">
        <f t="shared" si="7"/>
        <v>279</v>
      </c>
      <c r="P21" s="8">
        <v>0</v>
      </c>
      <c r="Q21" s="9">
        <v>0</v>
      </c>
      <c r="R21" s="8">
        <v>0</v>
      </c>
      <c r="S21" s="8">
        <v>0</v>
      </c>
      <c r="T21" s="10">
        <v>279</v>
      </c>
    </row>
    <row r="22" spans="1:20" ht="27.75" customHeight="1">
      <c r="A22" s="554"/>
      <c r="B22" s="1406" t="s">
        <v>183</v>
      </c>
      <c r="C22" s="1408"/>
      <c r="D22" s="572"/>
      <c r="E22" s="33">
        <f t="shared" si="3"/>
        <v>0</v>
      </c>
      <c r="F22" s="9">
        <v>0</v>
      </c>
      <c r="G22" s="8">
        <v>0</v>
      </c>
      <c r="H22" s="35">
        <f t="shared" si="4"/>
        <v>0</v>
      </c>
      <c r="I22" s="31">
        <f t="shared" si="5"/>
        <v>0</v>
      </c>
      <c r="J22" s="18">
        <f t="shared" si="6"/>
        <v>0</v>
      </c>
      <c r="K22" s="18">
        <f t="shared" si="6"/>
        <v>0</v>
      </c>
      <c r="L22" s="18">
        <f t="shared" si="6"/>
        <v>0</v>
      </c>
      <c r="M22" s="18">
        <f t="shared" si="6"/>
        <v>0</v>
      </c>
      <c r="N22" s="8">
        <v>0</v>
      </c>
      <c r="O22" s="29">
        <f t="shared" si="7"/>
        <v>0</v>
      </c>
      <c r="P22" s="8">
        <v>0</v>
      </c>
      <c r="Q22" s="9">
        <v>0</v>
      </c>
      <c r="R22" s="8">
        <v>0</v>
      </c>
      <c r="S22" s="8">
        <v>0</v>
      </c>
      <c r="T22" s="10">
        <v>0</v>
      </c>
    </row>
    <row r="23" spans="1:20" ht="27.75" customHeight="1">
      <c r="A23" s="554"/>
      <c r="B23" s="1406" t="s">
        <v>184</v>
      </c>
      <c r="C23" s="1408"/>
      <c r="D23" s="572"/>
      <c r="E23" s="33">
        <f t="shared" si="3"/>
        <v>0</v>
      </c>
      <c r="F23" s="9">
        <v>0</v>
      </c>
      <c r="G23" s="8">
        <v>0</v>
      </c>
      <c r="H23" s="35">
        <f t="shared" si="4"/>
        <v>0</v>
      </c>
      <c r="I23" s="31">
        <f t="shared" si="5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8">
        <v>0</v>
      </c>
      <c r="O23" s="29">
        <f t="shared" si="7"/>
        <v>0</v>
      </c>
      <c r="P23" s="8">
        <v>0</v>
      </c>
      <c r="Q23" s="9">
        <v>0</v>
      </c>
      <c r="R23" s="8">
        <v>0</v>
      </c>
      <c r="S23" s="8">
        <v>0</v>
      </c>
      <c r="T23" s="10">
        <v>0</v>
      </c>
    </row>
    <row r="24" spans="1:20" ht="27.75" customHeight="1">
      <c r="A24" s="554"/>
      <c r="B24" s="1406" t="s">
        <v>185</v>
      </c>
      <c r="C24" s="1408"/>
      <c r="D24" s="572"/>
      <c r="E24" s="33">
        <f t="shared" si="3"/>
        <v>0</v>
      </c>
      <c r="F24" s="9">
        <v>0</v>
      </c>
      <c r="G24" s="8">
        <v>0</v>
      </c>
      <c r="H24" s="35">
        <f t="shared" si="4"/>
        <v>0</v>
      </c>
      <c r="I24" s="31">
        <f t="shared" si="5"/>
        <v>0</v>
      </c>
      <c r="J24" s="18">
        <f t="shared" si="6"/>
        <v>0</v>
      </c>
      <c r="K24" s="18">
        <f t="shared" si="6"/>
        <v>0</v>
      </c>
      <c r="L24" s="18">
        <f t="shared" si="6"/>
        <v>0</v>
      </c>
      <c r="M24" s="18">
        <f t="shared" si="6"/>
        <v>0</v>
      </c>
      <c r="N24" s="8">
        <v>0</v>
      </c>
      <c r="O24" s="29">
        <f t="shared" si="7"/>
        <v>0</v>
      </c>
      <c r="P24" s="8">
        <v>0</v>
      </c>
      <c r="Q24" s="9">
        <v>0</v>
      </c>
      <c r="R24" s="8">
        <v>0</v>
      </c>
      <c r="S24" s="8">
        <v>0</v>
      </c>
      <c r="T24" s="10">
        <v>0</v>
      </c>
    </row>
    <row r="25" spans="1:20" ht="27.75" customHeight="1">
      <c r="A25" s="554"/>
      <c r="B25" s="569"/>
      <c r="C25" s="573"/>
      <c r="D25" s="572"/>
      <c r="E25" s="33"/>
      <c r="F25" s="9"/>
      <c r="G25" s="8"/>
      <c r="H25" s="35"/>
      <c r="I25" s="31"/>
      <c r="J25" s="18"/>
      <c r="K25" s="18"/>
      <c r="L25" s="18"/>
      <c r="M25" s="18"/>
      <c r="N25" s="8"/>
      <c r="O25" s="29"/>
      <c r="P25" s="8"/>
      <c r="Q25" s="9"/>
      <c r="R25" s="8"/>
      <c r="S25" s="8"/>
      <c r="T25" s="10"/>
    </row>
    <row r="26" spans="1:20" ht="27.75" customHeight="1">
      <c r="A26" s="554"/>
      <c r="B26" s="1406" t="s">
        <v>186</v>
      </c>
      <c r="C26" s="1407"/>
      <c r="D26" s="572"/>
      <c r="E26" s="33">
        <f aca="true" t="shared" si="8" ref="E26:E39">SUM(F26:G26)</f>
        <v>1</v>
      </c>
      <c r="F26" s="9">
        <v>0</v>
      </c>
      <c r="G26" s="8">
        <v>1</v>
      </c>
      <c r="H26" s="35">
        <f aca="true" t="shared" si="9" ref="H26:H39">SUM(I26:M26)</f>
        <v>424</v>
      </c>
      <c r="I26" s="31">
        <f aca="true" t="shared" si="10" ref="I26:I39">N26+P26</f>
        <v>0</v>
      </c>
      <c r="J26" s="18">
        <f aca="true" t="shared" si="11" ref="J26:J39">Q26</f>
        <v>0</v>
      </c>
      <c r="K26" s="18">
        <f aca="true" t="shared" si="12" ref="K26:K39">R26</f>
        <v>0</v>
      </c>
      <c r="L26" s="18">
        <f aca="true" t="shared" si="13" ref="L26:L39">S26</f>
        <v>0</v>
      </c>
      <c r="M26" s="18">
        <f aca="true" t="shared" si="14" ref="M26:M39">T26</f>
        <v>424</v>
      </c>
      <c r="N26" s="8">
        <v>0</v>
      </c>
      <c r="O26" s="29">
        <f aca="true" t="shared" si="15" ref="O26:O39">SUM(P26:T26)</f>
        <v>424</v>
      </c>
      <c r="P26" s="8">
        <v>0</v>
      </c>
      <c r="Q26" s="9">
        <v>0</v>
      </c>
      <c r="R26" s="8">
        <v>0</v>
      </c>
      <c r="S26" s="8">
        <v>0</v>
      </c>
      <c r="T26" s="10">
        <v>424</v>
      </c>
    </row>
    <row r="27" spans="1:20" ht="27.75" customHeight="1">
      <c r="A27" s="554"/>
      <c r="B27" s="1406" t="s">
        <v>187</v>
      </c>
      <c r="C27" s="1408"/>
      <c r="D27" s="572"/>
      <c r="E27" s="33">
        <f t="shared" si="8"/>
        <v>0</v>
      </c>
      <c r="F27" s="9">
        <v>0</v>
      </c>
      <c r="G27" s="8">
        <v>0</v>
      </c>
      <c r="H27" s="35">
        <f t="shared" si="9"/>
        <v>0</v>
      </c>
      <c r="I27" s="31">
        <f t="shared" si="10"/>
        <v>0</v>
      </c>
      <c r="J27" s="18">
        <f t="shared" si="11"/>
        <v>0</v>
      </c>
      <c r="K27" s="18">
        <f t="shared" si="12"/>
        <v>0</v>
      </c>
      <c r="L27" s="18">
        <f t="shared" si="13"/>
        <v>0</v>
      </c>
      <c r="M27" s="18">
        <f t="shared" si="14"/>
        <v>0</v>
      </c>
      <c r="N27" s="8">
        <v>0</v>
      </c>
      <c r="O27" s="29">
        <f t="shared" si="15"/>
        <v>0</v>
      </c>
      <c r="P27" s="8">
        <v>0</v>
      </c>
      <c r="Q27" s="9">
        <v>0</v>
      </c>
      <c r="R27" s="8">
        <v>0</v>
      </c>
      <c r="S27" s="8">
        <v>0</v>
      </c>
      <c r="T27" s="10">
        <v>0</v>
      </c>
    </row>
    <row r="28" spans="1:20" ht="27.75" customHeight="1">
      <c r="A28" s="554"/>
      <c r="B28" s="1406" t="s">
        <v>188</v>
      </c>
      <c r="C28" s="1408"/>
      <c r="D28" s="572"/>
      <c r="E28" s="33">
        <f t="shared" si="8"/>
        <v>0</v>
      </c>
      <c r="F28" s="9">
        <v>0</v>
      </c>
      <c r="G28" s="8">
        <v>0</v>
      </c>
      <c r="H28" s="35">
        <f t="shared" si="9"/>
        <v>0</v>
      </c>
      <c r="I28" s="31">
        <f t="shared" si="10"/>
        <v>0</v>
      </c>
      <c r="J28" s="18">
        <f t="shared" si="11"/>
        <v>0</v>
      </c>
      <c r="K28" s="18">
        <f t="shared" si="12"/>
        <v>0</v>
      </c>
      <c r="L28" s="18">
        <f t="shared" si="13"/>
        <v>0</v>
      </c>
      <c r="M28" s="18">
        <f t="shared" si="14"/>
        <v>0</v>
      </c>
      <c r="N28" s="8">
        <v>0</v>
      </c>
      <c r="O28" s="29">
        <f t="shared" si="15"/>
        <v>0</v>
      </c>
      <c r="P28" s="8">
        <v>0</v>
      </c>
      <c r="Q28" s="9">
        <v>0</v>
      </c>
      <c r="R28" s="8">
        <v>0</v>
      </c>
      <c r="S28" s="8">
        <v>0</v>
      </c>
      <c r="T28" s="10">
        <v>0</v>
      </c>
    </row>
    <row r="29" spans="1:20" ht="27.75" customHeight="1">
      <c r="A29" s="554"/>
      <c r="B29" s="1406" t="s">
        <v>189</v>
      </c>
      <c r="C29" s="1407"/>
      <c r="D29" s="572"/>
      <c r="E29" s="33">
        <f t="shared" si="8"/>
        <v>1</v>
      </c>
      <c r="F29" s="9">
        <v>0</v>
      </c>
      <c r="G29" s="8">
        <v>1</v>
      </c>
      <c r="H29" s="35">
        <f t="shared" si="9"/>
        <v>199</v>
      </c>
      <c r="I29" s="31">
        <f t="shared" si="10"/>
        <v>0</v>
      </c>
      <c r="J29" s="18">
        <f t="shared" si="11"/>
        <v>0</v>
      </c>
      <c r="K29" s="18">
        <f t="shared" si="12"/>
        <v>0</v>
      </c>
      <c r="L29" s="18">
        <f t="shared" si="13"/>
        <v>0</v>
      </c>
      <c r="M29" s="18">
        <f t="shared" si="14"/>
        <v>199</v>
      </c>
      <c r="N29" s="8">
        <v>0</v>
      </c>
      <c r="O29" s="29">
        <f t="shared" si="15"/>
        <v>199</v>
      </c>
      <c r="P29" s="8">
        <v>0</v>
      </c>
      <c r="Q29" s="9">
        <v>0</v>
      </c>
      <c r="R29" s="8">
        <v>0</v>
      </c>
      <c r="S29" s="8">
        <v>0</v>
      </c>
      <c r="T29" s="10">
        <v>199</v>
      </c>
    </row>
    <row r="30" spans="1:20" ht="27.75" customHeight="1">
      <c r="A30" s="554"/>
      <c r="B30" s="1406" t="s">
        <v>190</v>
      </c>
      <c r="C30" s="1407"/>
      <c r="D30" s="572"/>
      <c r="E30" s="33">
        <f t="shared" si="8"/>
        <v>2</v>
      </c>
      <c r="F30" s="9">
        <v>0</v>
      </c>
      <c r="G30" s="8">
        <v>2</v>
      </c>
      <c r="H30" s="35">
        <f t="shared" si="9"/>
        <v>631</v>
      </c>
      <c r="I30" s="31">
        <f t="shared" si="10"/>
        <v>0</v>
      </c>
      <c r="J30" s="18">
        <f t="shared" si="11"/>
        <v>0</v>
      </c>
      <c r="K30" s="18">
        <f t="shared" si="12"/>
        <v>0</v>
      </c>
      <c r="L30" s="18">
        <f t="shared" si="13"/>
        <v>45</v>
      </c>
      <c r="M30" s="18">
        <f t="shared" si="14"/>
        <v>586</v>
      </c>
      <c r="N30" s="8">
        <v>0</v>
      </c>
      <c r="O30" s="29">
        <f t="shared" si="15"/>
        <v>631</v>
      </c>
      <c r="P30" s="8">
        <v>0</v>
      </c>
      <c r="Q30" s="9">
        <v>0</v>
      </c>
      <c r="R30" s="8">
        <v>0</v>
      </c>
      <c r="S30" s="8">
        <v>45</v>
      </c>
      <c r="T30" s="10">
        <v>586</v>
      </c>
    </row>
    <row r="31" spans="1:20" ht="27.75" customHeight="1">
      <c r="A31" s="554"/>
      <c r="B31" s="1406" t="s">
        <v>191</v>
      </c>
      <c r="C31" s="1408"/>
      <c r="D31" s="572"/>
      <c r="E31" s="33">
        <f t="shared" si="8"/>
        <v>0</v>
      </c>
      <c r="F31" s="9">
        <v>0</v>
      </c>
      <c r="G31" s="8">
        <v>0</v>
      </c>
      <c r="H31" s="35">
        <f t="shared" si="9"/>
        <v>0</v>
      </c>
      <c r="I31" s="31">
        <f t="shared" si="10"/>
        <v>0</v>
      </c>
      <c r="J31" s="18">
        <f t="shared" si="11"/>
        <v>0</v>
      </c>
      <c r="K31" s="18">
        <f t="shared" si="12"/>
        <v>0</v>
      </c>
      <c r="L31" s="18">
        <f t="shared" si="13"/>
        <v>0</v>
      </c>
      <c r="M31" s="18">
        <f t="shared" si="14"/>
        <v>0</v>
      </c>
      <c r="N31" s="8">
        <v>0</v>
      </c>
      <c r="O31" s="29">
        <f t="shared" si="15"/>
        <v>0</v>
      </c>
      <c r="P31" s="8">
        <v>0</v>
      </c>
      <c r="Q31" s="9">
        <v>0</v>
      </c>
      <c r="R31" s="8">
        <v>0</v>
      </c>
      <c r="S31" s="8">
        <v>0</v>
      </c>
      <c r="T31" s="10">
        <v>0</v>
      </c>
    </row>
    <row r="32" spans="1:20" ht="27.75" customHeight="1">
      <c r="A32" s="554"/>
      <c r="B32" s="1406" t="s">
        <v>192</v>
      </c>
      <c r="C32" s="1407"/>
      <c r="D32" s="572"/>
      <c r="E32" s="33">
        <f t="shared" si="8"/>
        <v>12</v>
      </c>
      <c r="F32" s="9">
        <v>2</v>
      </c>
      <c r="G32" s="8">
        <v>10</v>
      </c>
      <c r="H32" s="35">
        <f t="shared" si="9"/>
        <v>3094</v>
      </c>
      <c r="I32" s="31">
        <f t="shared" si="10"/>
        <v>632</v>
      </c>
      <c r="J32" s="18">
        <f t="shared" si="11"/>
        <v>0</v>
      </c>
      <c r="K32" s="18">
        <f t="shared" si="12"/>
        <v>100</v>
      </c>
      <c r="L32" s="18">
        <f t="shared" si="13"/>
        <v>348</v>
      </c>
      <c r="M32" s="18">
        <f t="shared" si="14"/>
        <v>2014</v>
      </c>
      <c r="N32" s="8">
        <v>632</v>
      </c>
      <c r="O32" s="29">
        <f t="shared" si="15"/>
        <v>2462</v>
      </c>
      <c r="P32" s="8">
        <v>0</v>
      </c>
      <c r="Q32" s="9">
        <v>0</v>
      </c>
      <c r="R32" s="8">
        <v>100</v>
      </c>
      <c r="S32" s="8">
        <v>348</v>
      </c>
      <c r="T32" s="10">
        <v>2014</v>
      </c>
    </row>
    <row r="33" spans="1:20" ht="27.75" customHeight="1">
      <c r="A33" s="554"/>
      <c r="B33" s="1406" t="s">
        <v>193</v>
      </c>
      <c r="C33" s="1407"/>
      <c r="D33" s="572"/>
      <c r="E33" s="33">
        <f t="shared" si="8"/>
        <v>230</v>
      </c>
      <c r="F33" s="9">
        <v>25</v>
      </c>
      <c r="G33" s="8">
        <v>205</v>
      </c>
      <c r="H33" s="35">
        <f t="shared" si="9"/>
        <v>35830</v>
      </c>
      <c r="I33" s="31">
        <f t="shared" si="10"/>
        <v>9553</v>
      </c>
      <c r="J33" s="18">
        <f t="shared" si="11"/>
        <v>0</v>
      </c>
      <c r="K33" s="18">
        <f t="shared" si="12"/>
        <v>60</v>
      </c>
      <c r="L33" s="18">
        <f t="shared" si="13"/>
        <v>12028</v>
      </c>
      <c r="M33" s="18">
        <f t="shared" si="14"/>
        <v>14189</v>
      </c>
      <c r="N33" s="8">
        <v>8044</v>
      </c>
      <c r="O33" s="29">
        <f t="shared" si="15"/>
        <v>27786</v>
      </c>
      <c r="P33" s="8">
        <v>1509</v>
      </c>
      <c r="Q33" s="9">
        <v>0</v>
      </c>
      <c r="R33" s="8">
        <v>60</v>
      </c>
      <c r="S33" s="8">
        <v>12028</v>
      </c>
      <c r="T33" s="10">
        <v>14189</v>
      </c>
    </row>
    <row r="34" spans="1:20" ht="27.75" customHeight="1">
      <c r="A34" s="554"/>
      <c r="B34" s="1406" t="s">
        <v>194</v>
      </c>
      <c r="C34" s="1407"/>
      <c r="D34" s="572"/>
      <c r="E34" s="33">
        <f t="shared" si="8"/>
        <v>2</v>
      </c>
      <c r="F34" s="9">
        <v>0</v>
      </c>
      <c r="G34" s="8">
        <v>2</v>
      </c>
      <c r="H34" s="35">
        <f t="shared" si="9"/>
        <v>1244</v>
      </c>
      <c r="I34" s="31">
        <f t="shared" si="10"/>
        <v>59</v>
      </c>
      <c r="J34" s="18">
        <f t="shared" si="11"/>
        <v>0</v>
      </c>
      <c r="K34" s="18">
        <f t="shared" si="12"/>
        <v>0</v>
      </c>
      <c r="L34" s="18">
        <f t="shared" si="13"/>
        <v>50</v>
      </c>
      <c r="M34" s="18">
        <f t="shared" si="14"/>
        <v>1135</v>
      </c>
      <c r="N34" s="8">
        <v>0</v>
      </c>
      <c r="O34" s="29">
        <f t="shared" si="15"/>
        <v>1244</v>
      </c>
      <c r="P34" s="8">
        <v>59</v>
      </c>
      <c r="Q34" s="9">
        <v>0</v>
      </c>
      <c r="R34" s="8">
        <v>0</v>
      </c>
      <c r="S34" s="8">
        <v>50</v>
      </c>
      <c r="T34" s="10">
        <v>1135</v>
      </c>
    </row>
    <row r="35" spans="1:20" ht="27.75" customHeight="1">
      <c r="A35" s="554"/>
      <c r="B35" s="1406" t="s">
        <v>195</v>
      </c>
      <c r="C35" s="1408"/>
      <c r="D35" s="572"/>
      <c r="E35" s="33">
        <f t="shared" si="8"/>
        <v>6</v>
      </c>
      <c r="F35" s="9">
        <v>1</v>
      </c>
      <c r="G35" s="8">
        <v>5</v>
      </c>
      <c r="H35" s="35">
        <f t="shared" si="9"/>
        <v>860</v>
      </c>
      <c r="I35" s="31">
        <f t="shared" si="10"/>
        <v>300</v>
      </c>
      <c r="J35" s="18">
        <f t="shared" si="11"/>
        <v>0</v>
      </c>
      <c r="K35" s="18">
        <f t="shared" si="12"/>
        <v>0</v>
      </c>
      <c r="L35" s="18">
        <f t="shared" si="13"/>
        <v>142</v>
      </c>
      <c r="M35" s="18">
        <f t="shared" si="14"/>
        <v>418</v>
      </c>
      <c r="N35" s="8">
        <v>300</v>
      </c>
      <c r="O35" s="29">
        <f t="shared" si="15"/>
        <v>560</v>
      </c>
      <c r="P35" s="8">
        <v>0</v>
      </c>
      <c r="Q35" s="9">
        <v>0</v>
      </c>
      <c r="R35" s="8">
        <v>0</v>
      </c>
      <c r="S35" s="8">
        <v>142</v>
      </c>
      <c r="T35" s="10">
        <v>418</v>
      </c>
    </row>
    <row r="36" spans="1:20" ht="27.75" customHeight="1">
      <c r="A36" s="554"/>
      <c r="B36" s="1406" t="s">
        <v>196</v>
      </c>
      <c r="C36" s="1408"/>
      <c r="D36" s="572"/>
      <c r="E36" s="33">
        <f t="shared" si="8"/>
        <v>3</v>
      </c>
      <c r="F36" s="9">
        <v>0</v>
      </c>
      <c r="G36" s="8">
        <v>3</v>
      </c>
      <c r="H36" s="35">
        <f t="shared" si="9"/>
        <v>454</v>
      </c>
      <c r="I36" s="31">
        <f t="shared" si="10"/>
        <v>0</v>
      </c>
      <c r="J36" s="18">
        <f t="shared" si="11"/>
        <v>0</v>
      </c>
      <c r="K36" s="18">
        <f t="shared" si="12"/>
        <v>0</v>
      </c>
      <c r="L36" s="18">
        <f t="shared" si="13"/>
        <v>48</v>
      </c>
      <c r="M36" s="18">
        <f t="shared" si="14"/>
        <v>406</v>
      </c>
      <c r="N36" s="8">
        <v>0</v>
      </c>
      <c r="O36" s="29">
        <f t="shared" si="15"/>
        <v>454</v>
      </c>
      <c r="P36" s="8">
        <v>0</v>
      </c>
      <c r="Q36" s="9">
        <v>0</v>
      </c>
      <c r="R36" s="8">
        <v>0</v>
      </c>
      <c r="S36" s="8">
        <v>48</v>
      </c>
      <c r="T36" s="10">
        <v>406</v>
      </c>
    </row>
    <row r="37" spans="1:20" ht="27.75" customHeight="1">
      <c r="A37" s="554"/>
      <c r="B37" s="1406" t="s">
        <v>197</v>
      </c>
      <c r="C37" s="1407"/>
      <c r="D37" s="572"/>
      <c r="E37" s="33">
        <f t="shared" si="8"/>
        <v>3</v>
      </c>
      <c r="F37" s="9">
        <v>0</v>
      </c>
      <c r="G37" s="8">
        <v>3</v>
      </c>
      <c r="H37" s="35">
        <f t="shared" si="9"/>
        <v>497</v>
      </c>
      <c r="I37" s="31">
        <f t="shared" si="10"/>
        <v>0</v>
      </c>
      <c r="J37" s="18">
        <f t="shared" si="11"/>
        <v>0</v>
      </c>
      <c r="K37" s="18">
        <f t="shared" si="12"/>
        <v>0</v>
      </c>
      <c r="L37" s="18">
        <f t="shared" si="13"/>
        <v>0</v>
      </c>
      <c r="M37" s="28">
        <f t="shared" si="14"/>
        <v>497</v>
      </c>
      <c r="N37" s="8">
        <v>0</v>
      </c>
      <c r="O37" s="29">
        <f t="shared" si="15"/>
        <v>497</v>
      </c>
      <c r="P37" s="8">
        <v>0</v>
      </c>
      <c r="Q37" s="9">
        <v>0</v>
      </c>
      <c r="R37" s="8">
        <v>0</v>
      </c>
      <c r="S37" s="8">
        <v>0</v>
      </c>
      <c r="T37" s="10">
        <v>497</v>
      </c>
    </row>
    <row r="38" spans="1:20" ht="27.75" customHeight="1">
      <c r="A38" s="554"/>
      <c r="B38" s="1406" t="s">
        <v>198</v>
      </c>
      <c r="C38" s="1407"/>
      <c r="D38" s="572"/>
      <c r="E38" s="33">
        <f t="shared" si="8"/>
        <v>1</v>
      </c>
      <c r="F38" s="9">
        <v>0</v>
      </c>
      <c r="G38" s="8">
        <v>1</v>
      </c>
      <c r="H38" s="35">
        <f t="shared" si="9"/>
        <v>116</v>
      </c>
      <c r="I38" s="31">
        <f t="shared" si="10"/>
        <v>0</v>
      </c>
      <c r="J38" s="18">
        <f t="shared" si="11"/>
        <v>0</v>
      </c>
      <c r="K38" s="18">
        <f t="shared" si="12"/>
        <v>0</v>
      </c>
      <c r="L38" s="18">
        <f t="shared" si="13"/>
        <v>0</v>
      </c>
      <c r="M38" s="18">
        <f t="shared" si="14"/>
        <v>116</v>
      </c>
      <c r="N38" s="8">
        <v>0</v>
      </c>
      <c r="O38" s="29">
        <f t="shared" si="15"/>
        <v>116</v>
      </c>
      <c r="P38" s="8">
        <v>0</v>
      </c>
      <c r="Q38" s="9">
        <v>0</v>
      </c>
      <c r="R38" s="8">
        <v>0</v>
      </c>
      <c r="S38" s="8">
        <v>0</v>
      </c>
      <c r="T38" s="10">
        <v>116</v>
      </c>
    </row>
    <row r="39" spans="1:20" ht="27.75" customHeight="1" thickBot="1">
      <c r="A39" s="558"/>
      <c r="B39" s="1409" t="s">
        <v>199</v>
      </c>
      <c r="C39" s="1410"/>
      <c r="D39" s="575"/>
      <c r="E39" s="34">
        <f t="shared" si="8"/>
        <v>35</v>
      </c>
      <c r="F39" s="11">
        <v>3</v>
      </c>
      <c r="G39" s="12">
        <v>32</v>
      </c>
      <c r="H39" s="36">
        <f t="shared" si="9"/>
        <v>3392</v>
      </c>
      <c r="I39" s="32">
        <f t="shared" si="10"/>
        <v>611</v>
      </c>
      <c r="J39" s="19">
        <f t="shared" si="11"/>
        <v>0</v>
      </c>
      <c r="K39" s="19">
        <f t="shared" si="12"/>
        <v>0</v>
      </c>
      <c r="L39" s="19">
        <f t="shared" si="13"/>
        <v>1471</v>
      </c>
      <c r="M39" s="19">
        <f t="shared" si="14"/>
        <v>1310</v>
      </c>
      <c r="N39" s="12">
        <v>611</v>
      </c>
      <c r="O39" s="30">
        <f t="shared" si="15"/>
        <v>2781</v>
      </c>
      <c r="P39" s="12">
        <v>0</v>
      </c>
      <c r="Q39" s="11">
        <v>0</v>
      </c>
      <c r="R39" s="12">
        <v>0</v>
      </c>
      <c r="S39" s="12">
        <v>1471</v>
      </c>
      <c r="T39" s="13">
        <v>1310</v>
      </c>
    </row>
    <row r="40" spans="1:20" ht="18" customHeight="1">
      <c r="A40" s="576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</row>
  </sheetData>
  <sheetProtection/>
  <mergeCells count="35">
    <mergeCell ref="E2:G2"/>
    <mergeCell ref="H2:T2"/>
    <mergeCell ref="F3:F4"/>
    <mergeCell ref="G3:G4"/>
    <mergeCell ref="H3:M4"/>
    <mergeCell ref="O3:T4"/>
    <mergeCell ref="E4:E5"/>
    <mergeCell ref="F5:F6"/>
    <mergeCell ref="B24:C24"/>
    <mergeCell ref="B26:C26"/>
    <mergeCell ref="O5:O6"/>
    <mergeCell ref="B7:C7"/>
    <mergeCell ref="B8:C8"/>
    <mergeCell ref="B9:C9"/>
    <mergeCell ref="G5:G6"/>
    <mergeCell ref="H5:H6"/>
    <mergeCell ref="B18:C18"/>
    <mergeCell ref="B19:C19"/>
    <mergeCell ref="B29:C29"/>
    <mergeCell ref="B39:C39"/>
    <mergeCell ref="B35:C35"/>
    <mergeCell ref="B36:C36"/>
    <mergeCell ref="B37:C37"/>
    <mergeCell ref="B38:C38"/>
    <mergeCell ref="B34:C34"/>
    <mergeCell ref="B30:C30"/>
    <mergeCell ref="B33:C33"/>
    <mergeCell ref="B32:C32"/>
    <mergeCell ref="B20:C20"/>
    <mergeCell ref="B21:C21"/>
    <mergeCell ref="B22:C22"/>
    <mergeCell ref="B23:C23"/>
    <mergeCell ref="B31:C31"/>
    <mergeCell ref="B27:C27"/>
    <mergeCell ref="B28:C28"/>
  </mergeCells>
  <printOptions horizontalCentered="1"/>
  <pageMargins left="0.58" right="0.4724409448818898" top="0.6" bottom="0.5511811023622047" header="0.5118110236220472" footer="0.5118110236220472"/>
  <pageSetup horizontalDpi="600" verticalDpi="600" orientation="portrait" paperSize="9" scale="75" r:id="rId2"/>
  <colBreaks count="1" manualBreakCount="1">
    <brk id="10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2010-10-21T03:52:55Z</cp:lastPrinted>
  <dcterms:modified xsi:type="dcterms:W3CDTF">2010-10-21T03:52:57Z</dcterms:modified>
  <cp:category/>
  <cp:version/>
  <cp:contentType/>
  <cp:contentStatus/>
</cp:coreProperties>
</file>